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30" windowWidth="13875" windowHeight="13575" activeTab="1"/>
  </bookViews>
  <sheets>
    <sheet name="ComponentModels" sheetId="1" r:id="rId1"/>
    <sheet name="Verkettet" sheetId="2" r:id="rId2"/>
    <sheet name="Tabelle2" sheetId="3" r:id="rId3"/>
  </sheets>
  <definedNames>
    <definedName name="_xlnm._FilterDatabase" localSheetId="1" hidden="1">Verkettet!$A$1:$W$319</definedName>
  </definedNames>
  <calcPr calcId="145621"/>
</workbook>
</file>

<file path=xl/calcChain.xml><?xml version="1.0" encoding="utf-8"?>
<calcChain xmlns="http://schemas.openxmlformats.org/spreadsheetml/2006/main">
  <c r="Q318" i="2" l="1"/>
  <c r="Q317" i="2"/>
  <c r="Q315" i="2"/>
  <c r="Q312" i="2"/>
  <c r="Q310" i="2"/>
  <c r="Q309" i="2"/>
  <c r="Q307" i="2"/>
  <c r="Q304" i="2"/>
  <c r="Q303" i="2"/>
  <c r="Q300" i="2"/>
  <c r="Q298" i="2"/>
  <c r="Q297" i="2"/>
  <c r="Q294" i="2"/>
  <c r="Q293" i="2"/>
  <c r="Q291" i="2"/>
  <c r="Q288" i="2"/>
  <c r="Q287" i="2"/>
  <c r="Q284" i="2"/>
  <c r="Q283" i="2"/>
  <c r="Q281" i="2"/>
  <c r="Q278" i="2"/>
  <c r="Q276" i="2"/>
  <c r="Q275" i="2"/>
  <c r="Q272" i="2"/>
  <c r="Q271" i="2"/>
  <c r="Q268" i="2"/>
  <c r="Q267" i="2"/>
  <c r="Q265" i="2"/>
  <c r="Q262" i="2"/>
  <c r="Q260" i="2"/>
  <c r="Q259" i="2"/>
  <c r="Q256" i="2"/>
  <c r="Q254" i="2"/>
  <c r="Q253" i="2"/>
  <c r="Q250" i="2"/>
  <c r="Q248" i="2"/>
  <c r="Q247" i="2"/>
  <c r="Q244" i="2"/>
  <c r="Q242" i="2"/>
  <c r="Q241" i="2"/>
  <c r="Q239" i="2"/>
  <c r="Q236" i="2"/>
  <c r="Q235" i="2"/>
  <c r="Q232" i="2"/>
  <c r="Q230" i="2"/>
  <c r="Q229" i="2"/>
  <c r="Q226" i="2"/>
  <c r="Q224" i="2"/>
  <c r="Q222" i="2"/>
  <c r="Q220" i="2"/>
  <c r="Q218" i="2"/>
  <c r="Q217" i="2"/>
  <c r="Q214" i="2"/>
  <c r="Q213" i="2"/>
  <c r="Q211" i="2"/>
  <c r="Q209" i="2"/>
  <c r="Q206" i="2"/>
  <c r="Q204" i="2"/>
  <c r="Q202" i="2"/>
  <c r="Q200" i="2"/>
  <c r="Q198" i="2"/>
  <c r="Q197" i="2"/>
  <c r="Q194" i="2"/>
  <c r="Q192" i="2"/>
  <c r="Q190" i="2"/>
  <c r="Q188" i="2"/>
  <c r="Q186" i="2"/>
  <c r="Q185" i="2"/>
  <c r="Q183" i="2"/>
  <c r="Q181" i="2"/>
  <c r="Q179" i="2"/>
  <c r="Q177" i="2"/>
  <c r="Q175" i="2"/>
  <c r="Q172" i="2"/>
  <c r="Q170" i="2"/>
  <c r="Q169" i="2"/>
  <c r="Q167" i="2"/>
  <c r="Q165" i="2"/>
  <c r="Q163" i="2"/>
  <c r="Q161" i="2"/>
  <c r="Q159" i="2"/>
  <c r="Q157" i="2"/>
  <c r="Q155" i="2"/>
  <c r="Q153" i="2"/>
  <c r="Q151" i="2"/>
  <c r="Q149" i="2"/>
  <c r="Q147" i="2"/>
  <c r="Q145" i="2"/>
  <c r="Q143" i="2"/>
  <c r="Q141" i="2"/>
  <c r="Q139" i="2"/>
  <c r="Q137" i="2"/>
  <c r="Q135" i="2"/>
  <c r="Q133" i="2"/>
  <c r="Q131" i="2"/>
  <c r="Q129" i="2"/>
  <c r="Q127" i="2"/>
  <c r="Q125" i="2"/>
  <c r="Q123" i="2"/>
  <c r="Q121" i="2"/>
  <c r="Q119" i="2"/>
  <c r="Q117" i="2"/>
  <c r="Q115" i="2"/>
  <c r="Q112" i="2"/>
  <c r="Q110" i="2"/>
  <c r="Q109" i="2"/>
  <c r="Q106" i="2"/>
  <c r="Q104" i="2"/>
  <c r="Q103" i="2"/>
  <c r="Q101" i="2"/>
  <c r="Q98" i="2"/>
  <c r="Q96" i="2"/>
  <c r="Q94" i="2"/>
  <c r="Q92" i="2"/>
  <c r="Q90" i="2"/>
  <c r="Q88" i="2"/>
  <c r="Q87" i="2"/>
  <c r="Q84" i="2"/>
  <c r="Q83" i="2"/>
  <c r="Q80" i="2"/>
  <c r="Q79" i="2"/>
  <c r="Q77" i="2"/>
  <c r="Q75" i="2"/>
  <c r="Q72" i="2"/>
  <c r="Q70" i="2"/>
  <c r="Q68" i="2"/>
  <c r="Q66" i="2"/>
  <c r="Q65" i="2"/>
  <c r="Q62" i="2"/>
  <c r="Q61" i="2"/>
  <c r="Q59" i="2"/>
  <c r="Q57" i="2"/>
  <c r="Q54" i="2"/>
  <c r="Q52" i="2"/>
  <c r="Q50" i="2"/>
  <c r="Q49" i="2"/>
  <c r="Q46" i="2"/>
  <c r="Q44" i="2"/>
  <c r="Q43" i="2"/>
  <c r="Q40" i="2"/>
  <c r="Q38" i="2"/>
  <c r="Q36" i="2"/>
  <c r="Q35" i="2"/>
  <c r="Q33" i="2"/>
  <c r="Q30" i="2"/>
  <c r="Q29" i="2"/>
  <c r="Q26" i="2"/>
  <c r="Q25" i="2"/>
  <c r="Q23" i="2"/>
  <c r="Q21" i="2"/>
  <c r="Q18" i="2"/>
  <c r="Q16" i="2"/>
  <c r="Q14" i="2"/>
  <c r="Q13" i="2"/>
  <c r="Q11" i="2"/>
  <c r="Q9" i="2"/>
  <c r="Q6" i="2"/>
  <c r="Q4" i="2"/>
  <c r="Q2" i="2"/>
  <c r="F318" i="2"/>
  <c r="F317" i="2"/>
  <c r="F315" i="2"/>
  <c r="F312" i="2"/>
  <c r="F310" i="2"/>
  <c r="F309" i="2"/>
  <c r="F307" i="2"/>
  <c r="F304" i="2"/>
  <c r="F303" i="2"/>
  <c r="F300" i="2"/>
  <c r="F298" i="2"/>
  <c r="F297" i="2"/>
  <c r="F294" i="2"/>
  <c r="F293" i="2"/>
  <c r="F291" i="2"/>
  <c r="F288" i="2"/>
  <c r="F287" i="2"/>
  <c r="F284" i="2"/>
  <c r="F283" i="2"/>
  <c r="F281" i="2"/>
  <c r="F278" i="2"/>
  <c r="F276" i="2"/>
  <c r="F275" i="2"/>
  <c r="F272" i="2"/>
  <c r="F271" i="2"/>
  <c r="F268" i="2"/>
  <c r="F267" i="2"/>
  <c r="F265" i="2"/>
  <c r="F262" i="2"/>
  <c r="F260" i="2"/>
  <c r="F259" i="2"/>
  <c r="F256" i="2"/>
  <c r="F254" i="2"/>
  <c r="F253" i="2"/>
  <c r="F250" i="2"/>
  <c r="F248" i="2"/>
  <c r="F247" i="2"/>
  <c r="F244" i="2"/>
  <c r="F242" i="2"/>
  <c r="F241" i="2"/>
  <c r="F239" i="2"/>
  <c r="F236" i="2"/>
  <c r="F235" i="2"/>
  <c r="F232" i="2"/>
  <c r="F230" i="2"/>
  <c r="F229" i="2"/>
  <c r="F226" i="2"/>
  <c r="F224" i="2"/>
  <c r="F222" i="2"/>
  <c r="F220" i="2"/>
  <c r="F218" i="2"/>
  <c r="F217" i="2"/>
  <c r="F214" i="2"/>
  <c r="F213" i="2"/>
  <c r="F211" i="2"/>
  <c r="F209" i="2"/>
  <c r="F206" i="2"/>
  <c r="F204" i="2"/>
  <c r="F202" i="2"/>
  <c r="F200" i="2"/>
  <c r="F198" i="2"/>
  <c r="F197" i="2"/>
  <c r="F194" i="2"/>
  <c r="F192" i="2"/>
  <c r="F190" i="2"/>
  <c r="F188" i="2"/>
  <c r="F186" i="2"/>
  <c r="F185" i="2"/>
  <c r="F183" i="2"/>
  <c r="F181" i="2"/>
  <c r="F179" i="2"/>
  <c r="F177" i="2"/>
  <c r="F175" i="2"/>
  <c r="F172" i="2"/>
  <c r="F170" i="2"/>
  <c r="F169" i="2"/>
  <c r="F167" i="2"/>
  <c r="F165" i="2"/>
  <c r="F163" i="2"/>
  <c r="F161" i="2"/>
  <c r="F159" i="2"/>
  <c r="F157" i="2"/>
  <c r="F155" i="2"/>
  <c r="F153" i="2"/>
  <c r="F151" i="2"/>
  <c r="F149" i="2"/>
  <c r="F147" i="2"/>
  <c r="F145" i="2"/>
  <c r="F143" i="2"/>
  <c r="F141" i="2"/>
  <c r="F139" i="2"/>
  <c r="F137" i="2"/>
  <c r="F135" i="2"/>
  <c r="F133" i="2"/>
  <c r="F131" i="2"/>
  <c r="F129" i="2"/>
  <c r="F127" i="2"/>
  <c r="F125" i="2"/>
  <c r="F123" i="2"/>
  <c r="F121" i="2"/>
  <c r="F119" i="2"/>
  <c r="F117" i="2"/>
  <c r="F115" i="2"/>
  <c r="F112" i="2"/>
  <c r="F110" i="2"/>
  <c r="F109" i="2"/>
  <c r="F106" i="2"/>
  <c r="F104" i="2"/>
  <c r="F103" i="2"/>
  <c r="F101" i="2"/>
  <c r="F98" i="2"/>
  <c r="F96" i="2"/>
  <c r="F94" i="2"/>
  <c r="F92" i="2"/>
  <c r="F90" i="2"/>
  <c r="F88" i="2"/>
  <c r="F87" i="2"/>
  <c r="F84" i="2"/>
  <c r="F83" i="2"/>
  <c r="F80" i="2"/>
  <c r="F79" i="2"/>
  <c r="F77" i="2"/>
  <c r="F75" i="2"/>
  <c r="F72" i="2"/>
  <c r="F70" i="2"/>
  <c r="F68" i="2"/>
  <c r="F66" i="2"/>
  <c r="F65" i="2"/>
  <c r="F62" i="2"/>
  <c r="F61" i="2"/>
  <c r="F59" i="2"/>
  <c r="F57" i="2"/>
  <c r="F54" i="2"/>
  <c r="F52" i="2"/>
  <c r="F50" i="2"/>
  <c r="F49" i="2"/>
  <c r="F46" i="2"/>
  <c r="F44" i="2"/>
  <c r="F43" i="2"/>
  <c r="F40" i="2"/>
  <c r="F38" i="2"/>
  <c r="F36" i="2"/>
  <c r="F35" i="2"/>
  <c r="F33" i="2"/>
  <c r="F30" i="2"/>
  <c r="F29" i="2"/>
  <c r="F26" i="2"/>
  <c r="F25" i="2"/>
  <c r="F23" i="2"/>
  <c r="F21" i="2"/>
  <c r="F18" i="2"/>
  <c r="F16" i="2"/>
  <c r="F14" i="2"/>
  <c r="F13" i="2"/>
  <c r="F11" i="2"/>
  <c r="F9" i="2"/>
  <c r="F6" i="2"/>
  <c r="F4" i="2"/>
  <c r="J318" i="2"/>
  <c r="J317" i="2"/>
  <c r="J315" i="2"/>
  <c r="J312" i="2"/>
  <c r="J310" i="2"/>
  <c r="J309" i="2"/>
  <c r="J307" i="2"/>
  <c r="J304" i="2"/>
  <c r="J303" i="2"/>
  <c r="J300" i="2"/>
  <c r="J298" i="2"/>
  <c r="J297" i="2"/>
  <c r="J294" i="2"/>
  <c r="J293" i="2"/>
  <c r="J291" i="2"/>
  <c r="J288" i="2"/>
  <c r="J287" i="2"/>
  <c r="J284" i="2"/>
  <c r="J283" i="2"/>
  <c r="J281" i="2"/>
  <c r="J278" i="2"/>
  <c r="J276" i="2"/>
  <c r="J275" i="2"/>
  <c r="J272" i="2"/>
  <c r="J271" i="2"/>
  <c r="J268" i="2"/>
  <c r="J267" i="2"/>
  <c r="J265" i="2"/>
  <c r="J262" i="2"/>
  <c r="J260" i="2"/>
  <c r="J259" i="2"/>
  <c r="J256" i="2"/>
  <c r="J254" i="2"/>
  <c r="J253" i="2"/>
  <c r="J250" i="2"/>
  <c r="J248" i="2"/>
  <c r="J247" i="2"/>
  <c r="J244" i="2"/>
  <c r="J242" i="2"/>
  <c r="J241" i="2"/>
  <c r="J239" i="2"/>
  <c r="J236" i="2"/>
  <c r="J235" i="2"/>
  <c r="J232" i="2"/>
  <c r="J230" i="2"/>
  <c r="J229" i="2"/>
  <c r="J226" i="2"/>
  <c r="J224" i="2"/>
  <c r="J222" i="2"/>
  <c r="J220" i="2"/>
  <c r="J218" i="2"/>
  <c r="J217" i="2"/>
  <c r="J214" i="2"/>
  <c r="J213" i="2"/>
  <c r="J211" i="2"/>
  <c r="J209" i="2"/>
  <c r="J206" i="2"/>
  <c r="J204" i="2"/>
  <c r="J202" i="2"/>
  <c r="J200" i="2"/>
  <c r="J198" i="2"/>
  <c r="J197" i="2"/>
  <c r="J194" i="2"/>
  <c r="J192" i="2"/>
  <c r="J190" i="2"/>
  <c r="J188" i="2"/>
  <c r="J186" i="2"/>
  <c r="J185" i="2"/>
  <c r="J183" i="2"/>
  <c r="J181" i="2"/>
  <c r="J179" i="2"/>
  <c r="J177" i="2"/>
  <c r="J175" i="2"/>
  <c r="J172" i="2"/>
  <c r="J170" i="2"/>
  <c r="J169" i="2"/>
  <c r="J167" i="2"/>
  <c r="J165" i="2"/>
  <c r="J163" i="2"/>
  <c r="J161" i="2"/>
  <c r="J159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2" i="2"/>
  <c r="J110" i="2"/>
  <c r="J109" i="2"/>
  <c r="J106" i="2"/>
  <c r="J104" i="2"/>
  <c r="J103" i="2"/>
  <c r="J101" i="2"/>
  <c r="J98" i="2"/>
  <c r="J96" i="2"/>
  <c r="J94" i="2"/>
  <c r="J92" i="2"/>
  <c r="J90" i="2"/>
  <c r="J88" i="2"/>
  <c r="J87" i="2"/>
  <c r="J84" i="2"/>
  <c r="J83" i="2"/>
  <c r="J80" i="2"/>
  <c r="J79" i="2"/>
  <c r="J77" i="2"/>
  <c r="J75" i="2"/>
  <c r="J72" i="2"/>
  <c r="J70" i="2"/>
  <c r="J68" i="2"/>
  <c r="J66" i="2"/>
  <c r="J65" i="2"/>
  <c r="J62" i="2"/>
  <c r="J61" i="2"/>
  <c r="J59" i="2"/>
  <c r="J57" i="2"/>
  <c r="J54" i="2"/>
  <c r="J52" i="2"/>
  <c r="J50" i="2"/>
  <c r="J49" i="2"/>
  <c r="J46" i="2"/>
  <c r="J44" i="2"/>
  <c r="J43" i="2"/>
  <c r="J40" i="2"/>
  <c r="J38" i="2"/>
  <c r="J36" i="2"/>
  <c r="J35" i="2"/>
  <c r="J33" i="2"/>
  <c r="J30" i="2"/>
  <c r="J29" i="2"/>
  <c r="J26" i="2"/>
  <c r="J25" i="2"/>
  <c r="J23" i="2"/>
  <c r="J21" i="2"/>
  <c r="J18" i="2"/>
  <c r="J16" i="2"/>
  <c r="J14" i="2"/>
  <c r="J13" i="2"/>
  <c r="J11" i="2"/>
  <c r="J9" i="2"/>
  <c r="J6" i="2"/>
  <c r="J4" i="2"/>
  <c r="J2" i="2"/>
  <c r="F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F3" i="2"/>
  <c r="G3" i="2"/>
  <c r="H3" i="2"/>
  <c r="I3" i="2"/>
  <c r="J3" i="2"/>
  <c r="K3" i="2"/>
  <c r="L3" i="2"/>
  <c r="M3" i="2"/>
  <c r="N3" i="2"/>
  <c r="G4" i="2"/>
  <c r="H4" i="2"/>
  <c r="I4" i="2"/>
  <c r="K4" i="2"/>
  <c r="L4" i="2"/>
  <c r="M4" i="2"/>
  <c r="N4" i="2"/>
  <c r="F5" i="2"/>
  <c r="G5" i="2"/>
  <c r="H5" i="2"/>
  <c r="I5" i="2"/>
  <c r="J5" i="2"/>
  <c r="K5" i="2"/>
  <c r="L5" i="2"/>
  <c r="M5" i="2"/>
  <c r="N5" i="2"/>
  <c r="G6" i="2"/>
  <c r="H6" i="2"/>
  <c r="I6" i="2"/>
  <c r="K6" i="2"/>
  <c r="L6" i="2"/>
  <c r="M6" i="2"/>
  <c r="N6" i="2"/>
  <c r="F7" i="2"/>
  <c r="G7" i="2"/>
  <c r="H7" i="2"/>
  <c r="I7" i="2"/>
  <c r="J7" i="2"/>
  <c r="K7" i="2"/>
  <c r="L7" i="2"/>
  <c r="M7" i="2"/>
  <c r="N7" i="2"/>
  <c r="F8" i="2"/>
  <c r="G8" i="2"/>
  <c r="H8" i="2"/>
  <c r="I8" i="2"/>
  <c r="J8" i="2"/>
  <c r="K8" i="2"/>
  <c r="L8" i="2"/>
  <c r="M8" i="2"/>
  <c r="N8" i="2"/>
  <c r="G9" i="2"/>
  <c r="H9" i="2"/>
  <c r="I9" i="2"/>
  <c r="K9" i="2"/>
  <c r="L9" i="2"/>
  <c r="M9" i="2"/>
  <c r="N9" i="2"/>
  <c r="F10" i="2"/>
  <c r="G10" i="2"/>
  <c r="H10" i="2"/>
  <c r="I10" i="2"/>
  <c r="J10" i="2"/>
  <c r="K10" i="2"/>
  <c r="L10" i="2"/>
  <c r="M10" i="2"/>
  <c r="N10" i="2"/>
  <c r="G11" i="2"/>
  <c r="H11" i="2"/>
  <c r="I11" i="2"/>
  <c r="K11" i="2"/>
  <c r="L11" i="2"/>
  <c r="M11" i="2"/>
  <c r="N11" i="2"/>
  <c r="F12" i="2"/>
  <c r="G12" i="2"/>
  <c r="H12" i="2"/>
  <c r="I12" i="2"/>
  <c r="J12" i="2"/>
  <c r="K12" i="2"/>
  <c r="L12" i="2"/>
  <c r="M12" i="2"/>
  <c r="N12" i="2"/>
  <c r="G13" i="2"/>
  <c r="H13" i="2"/>
  <c r="I13" i="2"/>
  <c r="K13" i="2"/>
  <c r="L13" i="2"/>
  <c r="M13" i="2"/>
  <c r="N13" i="2"/>
  <c r="G14" i="2"/>
  <c r="H14" i="2"/>
  <c r="I14" i="2"/>
  <c r="K14" i="2"/>
  <c r="L14" i="2"/>
  <c r="M14" i="2"/>
  <c r="N14" i="2"/>
  <c r="F15" i="2"/>
  <c r="G15" i="2"/>
  <c r="H15" i="2"/>
  <c r="I15" i="2"/>
  <c r="J15" i="2"/>
  <c r="K15" i="2"/>
  <c r="L15" i="2"/>
  <c r="M15" i="2"/>
  <c r="N15" i="2"/>
  <c r="G16" i="2"/>
  <c r="H16" i="2"/>
  <c r="I16" i="2"/>
  <c r="K16" i="2"/>
  <c r="L16" i="2"/>
  <c r="M16" i="2"/>
  <c r="N16" i="2"/>
  <c r="F17" i="2"/>
  <c r="G17" i="2"/>
  <c r="H17" i="2"/>
  <c r="I17" i="2"/>
  <c r="J17" i="2"/>
  <c r="K17" i="2"/>
  <c r="L17" i="2"/>
  <c r="M17" i="2"/>
  <c r="N17" i="2"/>
  <c r="G18" i="2"/>
  <c r="H18" i="2"/>
  <c r="I18" i="2"/>
  <c r="K18" i="2"/>
  <c r="L18" i="2"/>
  <c r="M18" i="2"/>
  <c r="N18" i="2"/>
  <c r="F19" i="2"/>
  <c r="G19" i="2"/>
  <c r="H19" i="2"/>
  <c r="I19" i="2"/>
  <c r="J19" i="2"/>
  <c r="K19" i="2"/>
  <c r="L19" i="2"/>
  <c r="M19" i="2"/>
  <c r="N19" i="2"/>
  <c r="F20" i="2"/>
  <c r="G20" i="2"/>
  <c r="H20" i="2"/>
  <c r="I20" i="2"/>
  <c r="J20" i="2"/>
  <c r="K20" i="2"/>
  <c r="L20" i="2"/>
  <c r="M20" i="2"/>
  <c r="N20" i="2"/>
  <c r="G21" i="2"/>
  <c r="H21" i="2"/>
  <c r="I21" i="2"/>
  <c r="K21" i="2"/>
  <c r="L21" i="2"/>
  <c r="M21" i="2"/>
  <c r="N21" i="2"/>
  <c r="F22" i="2"/>
  <c r="G22" i="2"/>
  <c r="H22" i="2"/>
  <c r="I22" i="2"/>
  <c r="J22" i="2"/>
  <c r="K22" i="2"/>
  <c r="L22" i="2"/>
  <c r="M22" i="2"/>
  <c r="N22" i="2"/>
  <c r="G23" i="2"/>
  <c r="H23" i="2"/>
  <c r="I23" i="2"/>
  <c r="K23" i="2"/>
  <c r="L23" i="2"/>
  <c r="M23" i="2"/>
  <c r="N23" i="2"/>
  <c r="F24" i="2"/>
  <c r="G24" i="2"/>
  <c r="H24" i="2"/>
  <c r="I24" i="2"/>
  <c r="J24" i="2"/>
  <c r="K24" i="2"/>
  <c r="L24" i="2"/>
  <c r="M24" i="2"/>
  <c r="N24" i="2"/>
  <c r="G25" i="2"/>
  <c r="H25" i="2"/>
  <c r="I25" i="2"/>
  <c r="K25" i="2"/>
  <c r="L25" i="2"/>
  <c r="M25" i="2"/>
  <c r="N25" i="2"/>
  <c r="G26" i="2"/>
  <c r="H26" i="2"/>
  <c r="I26" i="2"/>
  <c r="K26" i="2"/>
  <c r="L26" i="2"/>
  <c r="M26" i="2"/>
  <c r="N26" i="2"/>
  <c r="F27" i="2"/>
  <c r="G27" i="2"/>
  <c r="H27" i="2"/>
  <c r="I27" i="2"/>
  <c r="J27" i="2"/>
  <c r="K27" i="2"/>
  <c r="L27" i="2"/>
  <c r="M27" i="2"/>
  <c r="N27" i="2"/>
  <c r="F28" i="2"/>
  <c r="G28" i="2"/>
  <c r="H28" i="2"/>
  <c r="I28" i="2"/>
  <c r="J28" i="2"/>
  <c r="K28" i="2"/>
  <c r="L28" i="2"/>
  <c r="M28" i="2"/>
  <c r="N28" i="2"/>
  <c r="G29" i="2"/>
  <c r="H29" i="2"/>
  <c r="I29" i="2"/>
  <c r="K29" i="2"/>
  <c r="L29" i="2"/>
  <c r="M29" i="2"/>
  <c r="N29" i="2"/>
  <c r="G30" i="2"/>
  <c r="H30" i="2"/>
  <c r="I30" i="2"/>
  <c r="K30" i="2"/>
  <c r="L30" i="2"/>
  <c r="M30" i="2"/>
  <c r="N30" i="2"/>
  <c r="F31" i="2"/>
  <c r="G31" i="2"/>
  <c r="H31" i="2"/>
  <c r="I31" i="2"/>
  <c r="J31" i="2"/>
  <c r="K31" i="2"/>
  <c r="L31" i="2"/>
  <c r="M31" i="2"/>
  <c r="N31" i="2"/>
  <c r="F32" i="2"/>
  <c r="G32" i="2"/>
  <c r="H32" i="2"/>
  <c r="I32" i="2"/>
  <c r="J32" i="2"/>
  <c r="K32" i="2"/>
  <c r="L32" i="2"/>
  <c r="M32" i="2"/>
  <c r="N32" i="2"/>
  <c r="G33" i="2"/>
  <c r="H33" i="2"/>
  <c r="I33" i="2"/>
  <c r="K33" i="2"/>
  <c r="L33" i="2"/>
  <c r="M33" i="2"/>
  <c r="N33" i="2"/>
  <c r="F34" i="2"/>
  <c r="G34" i="2"/>
  <c r="H34" i="2"/>
  <c r="I34" i="2"/>
  <c r="J34" i="2"/>
  <c r="K34" i="2"/>
  <c r="L34" i="2"/>
  <c r="M34" i="2"/>
  <c r="N34" i="2"/>
  <c r="G35" i="2"/>
  <c r="H35" i="2"/>
  <c r="I35" i="2"/>
  <c r="K35" i="2"/>
  <c r="L35" i="2"/>
  <c r="M35" i="2"/>
  <c r="N35" i="2"/>
  <c r="G36" i="2"/>
  <c r="H36" i="2"/>
  <c r="I36" i="2"/>
  <c r="K36" i="2"/>
  <c r="L36" i="2"/>
  <c r="M36" i="2"/>
  <c r="N36" i="2"/>
  <c r="F37" i="2"/>
  <c r="G37" i="2"/>
  <c r="H37" i="2"/>
  <c r="I37" i="2"/>
  <c r="J37" i="2"/>
  <c r="K37" i="2"/>
  <c r="L37" i="2"/>
  <c r="M37" i="2"/>
  <c r="N37" i="2"/>
  <c r="G38" i="2"/>
  <c r="H38" i="2"/>
  <c r="I38" i="2"/>
  <c r="K38" i="2"/>
  <c r="L38" i="2"/>
  <c r="M38" i="2"/>
  <c r="N38" i="2"/>
  <c r="F39" i="2"/>
  <c r="G39" i="2"/>
  <c r="H39" i="2"/>
  <c r="I39" i="2"/>
  <c r="J39" i="2"/>
  <c r="K39" i="2"/>
  <c r="L39" i="2"/>
  <c r="M39" i="2"/>
  <c r="N39" i="2"/>
  <c r="G40" i="2"/>
  <c r="H40" i="2"/>
  <c r="I40" i="2"/>
  <c r="K40" i="2"/>
  <c r="L40" i="2"/>
  <c r="M40" i="2"/>
  <c r="N40" i="2"/>
  <c r="F41" i="2"/>
  <c r="G41" i="2"/>
  <c r="H41" i="2"/>
  <c r="I41" i="2"/>
  <c r="J41" i="2"/>
  <c r="K41" i="2"/>
  <c r="L41" i="2"/>
  <c r="M41" i="2"/>
  <c r="N41" i="2"/>
  <c r="F42" i="2"/>
  <c r="G42" i="2"/>
  <c r="H42" i="2"/>
  <c r="I42" i="2"/>
  <c r="J42" i="2"/>
  <c r="K42" i="2"/>
  <c r="L42" i="2"/>
  <c r="M42" i="2"/>
  <c r="N42" i="2"/>
  <c r="G43" i="2"/>
  <c r="H43" i="2"/>
  <c r="I43" i="2"/>
  <c r="K43" i="2"/>
  <c r="L43" i="2"/>
  <c r="M43" i="2"/>
  <c r="N43" i="2"/>
  <c r="G44" i="2"/>
  <c r="H44" i="2"/>
  <c r="I44" i="2"/>
  <c r="K44" i="2"/>
  <c r="L44" i="2"/>
  <c r="M44" i="2"/>
  <c r="N44" i="2"/>
  <c r="F45" i="2"/>
  <c r="G45" i="2"/>
  <c r="H45" i="2"/>
  <c r="I45" i="2"/>
  <c r="J45" i="2"/>
  <c r="K45" i="2"/>
  <c r="L45" i="2"/>
  <c r="M45" i="2"/>
  <c r="N45" i="2"/>
  <c r="G46" i="2"/>
  <c r="H46" i="2"/>
  <c r="I46" i="2"/>
  <c r="K46" i="2"/>
  <c r="L46" i="2"/>
  <c r="M46" i="2"/>
  <c r="N46" i="2"/>
  <c r="F47" i="2"/>
  <c r="G47" i="2"/>
  <c r="H47" i="2"/>
  <c r="I47" i="2"/>
  <c r="J47" i="2"/>
  <c r="K47" i="2"/>
  <c r="L47" i="2"/>
  <c r="M47" i="2"/>
  <c r="N47" i="2"/>
  <c r="F48" i="2"/>
  <c r="G48" i="2"/>
  <c r="H48" i="2"/>
  <c r="I48" i="2"/>
  <c r="J48" i="2"/>
  <c r="K48" i="2"/>
  <c r="L48" i="2"/>
  <c r="M48" i="2"/>
  <c r="N48" i="2"/>
  <c r="G49" i="2"/>
  <c r="H49" i="2"/>
  <c r="I49" i="2"/>
  <c r="K49" i="2"/>
  <c r="L49" i="2"/>
  <c r="M49" i="2"/>
  <c r="N49" i="2"/>
  <c r="G50" i="2"/>
  <c r="H50" i="2"/>
  <c r="I50" i="2"/>
  <c r="K50" i="2"/>
  <c r="L50" i="2"/>
  <c r="M50" i="2"/>
  <c r="N50" i="2"/>
  <c r="F51" i="2"/>
  <c r="G51" i="2"/>
  <c r="H51" i="2"/>
  <c r="I51" i="2"/>
  <c r="J51" i="2"/>
  <c r="K51" i="2"/>
  <c r="L51" i="2"/>
  <c r="M51" i="2"/>
  <c r="N51" i="2"/>
  <c r="G52" i="2"/>
  <c r="H52" i="2"/>
  <c r="I52" i="2"/>
  <c r="K52" i="2"/>
  <c r="L52" i="2"/>
  <c r="M52" i="2"/>
  <c r="N52" i="2"/>
  <c r="F53" i="2"/>
  <c r="G53" i="2"/>
  <c r="H53" i="2"/>
  <c r="I53" i="2"/>
  <c r="J53" i="2"/>
  <c r="K53" i="2"/>
  <c r="L53" i="2"/>
  <c r="M53" i="2"/>
  <c r="N53" i="2"/>
  <c r="G54" i="2"/>
  <c r="H54" i="2"/>
  <c r="I54" i="2"/>
  <c r="K54" i="2"/>
  <c r="L54" i="2"/>
  <c r="M54" i="2"/>
  <c r="N54" i="2"/>
  <c r="F55" i="2"/>
  <c r="G55" i="2"/>
  <c r="H55" i="2"/>
  <c r="I55" i="2"/>
  <c r="J55" i="2"/>
  <c r="K55" i="2"/>
  <c r="L55" i="2"/>
  <c r="M55" i="2"/>
  <c r="N55" i="2"/>
  <c r="F56" i="2"/>
  <c r="G56" i="2"/>
  <c r="H56" i="2"/>
  <c r="I56" i="2"/>
  <c r="J56" i="2"/>
  <c r="K56" i="2"/>
  <c r="L56" i="2"/>
  <c r="M56" i="2"/>
  <c r="N56" i="2"/>
  <c r="G57" i="2"/>
  <c r="H57" i="2"/>
  <c r="I57" i="2"/>
  <c r="K57" i="2"/>
  <c r="L57" i="2"/>
  <c r="M57" i="2"/>
  <c r="N57" i="2"/>
  <c r="F58" i="2"/>
  <c r="G58" i="2"/>
  <c r="H58" i="2"/>
  <c r="I58" i="2"/>
  <c r="J58" i="2"/>
  <c r="K58" i="2"/>
  <c r="L58" i="2"/>
  <c r="M58" i="2"/>
  <c r="N58" i="2"/>
  <c r="G59" i="2"/>
  <c r="H59" i="2"/>
  <c r="I59" i="2"/>
  <c r="K59" i="2"/>
  <c r="L59" i="2"/>
  <c r="M59" i="2"/>
  <c r="N59" i="2"/>
  <c r="F60" i="2"/>
  <c r="G60" i="2"/>
  <c r="H60" i="2"/>
  <c r="I60" i="2"/>
  <c r="J60" i="2"/>
  <c r="K60" i="2"/>
  <c r="L60" i="2"/>
  <c r="M60" i="2"/>
  <c r="N60" i="2"/>
  <c r="G61" i="2"/>
  <c r="H61" i="2"/>
  <c r="I61" i="2"/>
  <c r="K61" i="2"/>
  <c r="L61" i="2"/>
  <c r="M61" i="2"/>
  <c r="N61" i="2"/>
  <c r="G62" i="2"/>
  <c r="H62" i="2"/>
  <c r="I62" i="2"/>
  <c r="K62" i="2"/>
  <c r="L62" i="2"/>
  <c r="M62" i="2"/>
  <c r="N62" i="2"/>
  <c r="F63" i="2"/>
  <c r="G63" i="2"/>
  <c r="H63" i="2"/>
  <c r="I63" i="2"/>
  <c r="J63" i="2"/>
  <c r="K63" i="2"/>
  <c r="L63" i="2"/>
  <c r="M63" i="2"/>
  <c r="N63" i="2"/>
  <c r="F64" i="2"/>
  <c r="G64" i="2"/>
  <c r="H64" i="2"/>
  <c r="I64" i="2"/>
  <c r="J64" i="2"/>
  <c r="K64" i="2"/>
  <c r="L64" i="2"/>
  <c r="M64" i="2"/>
  <c r="N64" i="2"/>
  <c r="G65" i="2"/>
  <c r="H65" i="2"/>
  <c r="I65" i="2"/>
  <c r="K65" i="2"/>
  <c r="L65" i="2"/>
  <c r="M65" i="2"/>
  <c r="N65" i="2"/>
  <c r="G66" i="2"/>
  <c r="H66" i="2"/>
  <c r="I66" i="2"/>
  <c r="K66" i="2"/>
  <c r="L66" i="2"/>
  <c r="M66" i="2"/>
  <c r="N66" i="2"/>
  <c r="F67" i="2"/>
  <c r="G67" i="2"/>
  <c r="H67" i="2"/>
  <c r="I67" i="2"/>
  <c r="J67" i="2"/>
  <c r="K67" i="2"/>
  <c r="L67" i="2"/>
  <c r="M67" i="2"/>
  <c r="N67" i="2"/>
  <c r="G68" i="2"/>
  <c r="H68" i="2"/>
  <c r="I68" i="2"/>
  <c r="K68" i="2"/>
  <c r="L68" i="2"/>
  <c r="M68" i="2"/>
  <c r="N68" i="2"/>
  <c r="F69" i="2"/>
  <c r="G69" i="2"/>
  <c r="H69" i="2"/>
  <c r="I69" i="2"/>
  <c r="J69" i="2"/>
  <c r="K69" i="2"/>
  <c r="L69" i="2"/>
  <c r="M69" i="2"/>
  <c r="N69" i="2"/>
  <c r="G70" i="2"/>
  <c r="H70" i="2"/>
  <c r="I70" i="2"/>
  <c r="K70" i="2"/>
  <c r="L70" i="2"/>
  <c r="M70" i="2"/>
  <c r="N70" i="2"/>
  <c r="F71" i="2"/>
  <c r="G71" i="2"/>
  <c r="H71" i="2"/>
  <c r="I71" i="2"/>
  <c r="J71" i="2"/>
  <c r="K71" i="2"/>
  <c r="L71" i="2"/>
  <c r="M71" i="2"/>
  <c r="N71" i="2"/>
  <c r="G72" i="2"/>
  <c r="H72" i="2"/>
  <c r="I72" i="2"/>
  <c r="K72" i="2"/>
  <c r="L72" i="2"/>
  <c r="M72" i="2"/>
  <c r="N72" i="2"/>
  <c r="F73" i="2"/>
  <c r="G73" i="2"/>
  <c r="H73" i="2"/>
  <c r="I73" i="2"/>
  <c r="J73" i="2"/>
  <c r="K73" i="2"/>
  <c r="L73" i="2"/>
  <c r="M73" i="2"/>
  <c r="N73" i="2"/>
  <c r="F74" i="2"/>
  <c r="G74" i="2"/>
  <c r="H74" i="2"/>
  <c r="I74" i="2"/>
  <c r="J74" i="2"/>
  <c r="K74" i="2"/>
  <c r="L74" i="2"/>
  <c r="M74" i="2"/>
  <c r="N74" i="2"/>
  <c r="G75" i="2"/>
  <c r="H75" i="2"/>
  <c r="I75" i="2"/>
  <c r="K75" i="2"/>
  <c r="L75" i="2"/>
  <c r="M75" i="2"/>
  <c r="N75" i="2"/>
  <c r="F76" i="2"/>
  <c r="G76" i="2"/>
  <c r="H76" i="2"/>
  <c r="I76" i="2"/>
  <c r="J76" i="2"/>
  <c r="K76" i="2"/>
  <c r="L76" i="2"/>
  <c r="M76" i="2"/>
  <c r="N76" i="2"/>
  <c r="G77" i="2"/>
  <c r="H77" i="2"/>
  <c r="I77" i="2"/>
  <c r="K77" i="2"/>
  <c r="L77" i="2"/>
  <c r="M77" i="2"/>
  <c r="N77" i="2"/>
  <c r="F78" i="2"/>
  <c r="G78" i="2"/>
  <c r="H78" i="2"/>
  <c r="I78" i="2"/>
  <c r="J78" i="2"/>
  <c r="K78" i="2"/>
  <c r="L78" i="2"/>
  <c r="M78" i="2"/>
  <c r="N78" i="2"/>
  <c r="G79" i="2"/>
  <c r="H79" i="2"/>
  <c r="I79" i="2"/>
  <c r="K79" i="2"/>
  <c r="L79" i="2"/>
  <c r="M79" i="2"/>
  <c r="N79" i="2"/>
  <c r="G80" i="2"/>
  <c r="H80" i="2"/>
  <c r="I80" i="2"/>
  <c r="K80" i="2"/>
  <c r="L80" i="2"/>
  <c r="M80" i="2"/>
  <c r="N80" i="2"/>
  <c r="F81" i="2"/>
  <c r="G81" i="2"/>
  <c r="H81" i="2"/>
  <c r="I81" i="2"/>
  <c r="J81" i="2"/>
  <c r="K81" i="2"/>
  <c r="L81" i="2"/>
  <c r="M81" i="2"/>
  <c r="N81" i="2"/>
  <c r="F82" i="2"/>
  <c r="G82" i="2"/>
  <c r="H82" i="2"/>
  <c r="I82" i="2"/>
  <c r="J82" i="2"/>
  <c r="K82" i="2"/>
  <c r="L82" i="2"/>
  <c r="M82" i="2"/>
  <c r="N82" i="2"/>
  <c r="G83" i="2"/>
  <c r="H83" i="2"/>
  <c r="I83" i="2"/>
  <c r="K83" i="2"/>
  <c r="L83" i="2"/>
  <c r="M83" i="2"/>
  <c r="N83" i="2"/>
  <c r="G84" i="2"/>
  <c r="H84" i="2"/>
  <c r="I84" i="2"/>
  <c r="K84" i="2"/>
  <c r="L84" i="2"/>
  <c r="M84" i="2"/>
  <c r="N84" i="2"/>
  <c r="F85" i="2"/>
  <c r="G85" i="2"/>
  <c r="H85" i="2"/>
  <c r="I85" i="2"/>
  <c r="J85" i="2"/>
  <c r="K85" i="2"/>
  <c r="L85" i="2"/>
  <c r="M85" i="2"/>
  <c r="N85" i="2"/>
  <c r="F86" i="2"/>
  <c r="G86" i="2"/>
  <c r="H86" i="2"/>
  <c r="I86" i="2"/>
  <c r="J86" i="2"/>
  <c r="K86" i="2"/>
  <c r="L86" i="2"/>
  <c r="M86" i="2"/>
  <c r="N86" i="2"/>
  <c r="G87" i="2"/>
  <c r="H87" i="2"/>
  <c r="I87" i="2"/>
  <c r="K87" i="2"/>
  <c r="L87" i="2"/>
  <c r="M87" i="2"/>
  <c r="N87" i="2"/>
  <c r="G88" i="2"/>
  <c r="H88" i="2"/>
  <c r="I88" i="2"/>
  <c r="K88" i="2"/>
  <c r="L88" i="2"/>
  <c r="M88" i="2"/>
  <c r="N88" i="2"/>
  <c r="F89" i="2"/>
  <c r="G89" i="2"/>
  <c r="H89" i="2"/>
  <c r="I89" i="2"/>
  <c r="J89" i="2"/>
  <c r="K89" i="2"/>
  <c r="L89" i="2"/>
  <c r="M89" i="2"/>
  <c r="N89" i="2"/>
  <c r="G90" i="2"/>
  <c r="H90" i="2"/>
  <c r="I90" i="2"/>
  <c r="K90" i="2"/>
  <c r="L90" i="2"/>
  <c r="M90" i="2"/>
  <c r="N90" i="2"/>
  <c r="F91" i="2"/>
  <c r="G91" i="2"/>
  <c r="H91" i="2"/>
  <c r="I91" i="2"/>
  <c r="J91" i="2"/>
  <c r="K91" i="2"/>
  <c r="L91" i="2"/>
  <c r="M91" i="2"/>
  <c r="N91" i="2"/>
  <c r="G92" i="2"/>
  <c r="H92" i="2"/>
  <c r="I92" i="2"/>
  <c r="K92" i="2"/>
  <c r="L92" i="2"/>
  <c r="M92" i="2"/>
  <c r="N92" i="2"/>
  <c r="F93" i="2"/>
  <c r="G93" i="2"/>
  <c r="H93" i="2"/>
  <c r="I93" i="2"/>
  <c r="J93" i="2"/>
  <c r="K93" i="2"/>
  <c r="L93" i="2"/>
  <c r="M93" i="2"/>
  <c r="N93" i="2"/>
  <c r="G94" i="2"/>
  <c r="H94" i="2"/>
  <c r="I94" i="2"/>
  <c r="K94" i="2"/>
  <c r="L94" i="2"/>
  <c r="M94" i="2"/>
  <c r="N94" i="2"/>
  <c r="F95" i="2"/>
  <c r="G95" i="2"/>
  <c r="H95" i="2"/>
  <c r="I95" i="2"/>
  <c r="J95" i="2"/>
  <c r="K95" i="2"/>
  <c r="L95" i="2"/>
  <c r="M95" i="2"/>
  <c r="N95" i="2"/>
  <c r="G96" i="2"/>
  <c r="H96" i="2"/>
  <c r="I96" i="2"/>
  <c r="K96" i="2"/>
  <c r="L96" i="2"/>
  <c r="M96" i="2"/>
  <c r="N96" i="2"/>
  <c r="F97" i="2"/>
  <c r="G97" i="2"/>
  <c r="H97" i="2"/>
  <c r="I97" i="2"/>
  <c r="J97" i="2"/>
  <c r="K97" i="2"/>
  <c r="L97" i="2"/>
  <c r="M97" i="2"/>
  <c r="N97" i="2"/>
  <c r="G98" i="2"/>
  <c r="H98" i="2"/>
  <c r="I98" i="2"/>
  <c r="K98" i="2"/>
  <c r="L98" i="2"/>
  <c r="M98" i="2"/>
  <c r="N98" i="2"/>
  <c r="F99" i="2"/>
  <c r="G99" i="2"/>
  <c r="H99" i="2"/>
  <c r="I99" i="2"/>
  <c r="J99" i="2"/>
  <c r="K99" i="2"/>
  <c r="L99" i="2"/>
  <c r="M99" i="2"/>
  <c r="N99" i="2"/>
  <c r="F100" i="2"/>
  <c r="G100" i="2"/>
  <c r="H100" i="2"/>
  <c r="I100" i="2"/>
  <c r="J100" i="2"/>
  <c r="K100" i="2"/>
  <c r="L100" i="2"/>
  <c r="M100" i="2"/>
  <c r="N100" i="2"/>
  <c r="G101" i="2"/>
  <c r="H101" i="2"/>
  <c r="I101" i="2"/>
  <c r="K101" i="2"/>
  <c r="L101" i="2"/>
  <c r="M101" i="2"/>
  <c r="N101" i="2"/>
  <c r="F102" i="2"/>
  <c r="G102" i="2"/>
  <c r="H102" i="2"/>
  <c r="I102" i="2"/>
  <c r="J102" i="2"/>
  <c r="K102" i="2"/>
  <c r="L102" i="2"/>
  <c r="M102" i="2"/>
  <c r="N102" i="2"/>
  <c r="G103" i="2"/>
  <c r="H103" i="2"/>
  <c r="I103" i="2"/>
  <c r="K103" i="2"/>
  <c r="L103" i="2"/>
  <c r="M103" i="2"/>
  <c r="N103" i="2"/>
  <c r="G104" i="2"/>
  <c r="H104" i="2"/>
  <c r="I104" i="2"/>
  <c r="K104" i="2"/>
  <c r="L104" i="2"/>
  <c r="M104" i="2"/>
  <c r="N104" i="2"/>
  <c r="F105" i="2"/>
  <c r="G105" i="2"/>
  <c r="H105" i="2"/>
  <c r="I105" i="2"/>
  <c r="J105" i="2"/>
  <c r="K105" i="2"/>
  <c r="L105" i="2"/>
  <c r="M105" i="2"/>
  <c r="N105" i="2"/>
  <c r="G106" i="2"/>
  <c r="H106" i="2"/>
  <c r="I106" i="2"/>
  <c r="K106" i="2"/>
  <c r="L106" i="2"/>
  <c r="M106" i="2"/>
  <c r="N106" i="2"/>
  <c r="F107" i="2"/>
  <c r="G107" i="2"/>
  <c r="H107" i="2"/>
  <c r="I107" i="2"/>
  <c r="J107" i="2"/>
  <c r="K107" i="2"/>
  <c r="L107" i="2"/>
  <c r="M107" i="2"/>
  <c r="N107" i="2"/>
  <c r="F108" i="2"/>
  <c r="G108" i="2"/>
  <c r="H108" i="2"/>
  <c r="I108" i="2"/>
  <c r="J108" i="2"/>
  <c r="K108" i="2"/>
  <c r="L108" i="2"/>
  <c r="M108" i="2"/>
  <c r="N108" i="2"/>
  <c r="G109" i="2"/>
  <c r="H109" i="2"/>
  <c r="I109" i="2"/>
  <c r="K109" i="2"/>
  <c r="L109" i="2"/>
  <c r="M109" i="2"/>
  <c r="N109" i="2"/>
  <c r="G110" i="2"/>
  <c r="H110" i="2"/>
  <c r="I110" i="2"/>
  <c r="K110" i="2"/>
  <c r="L110" i="2"/>
  <c r="M110" i="2"/>
  <c r="N110" i="2"/>
  <c r="F111" i="2"/>
  <c r="G111" i="2"/>
  <c r="H111" i="2"/>
  <c r="I111" i="2"/>
  <c r="J111" i="2"/>
  <c r="K111" i="2"/>
  <c r="L111" i="2"/>
  <c r="M111" i="2"/>
  <c r="N111" i="2"/>
  <c r="G112" i="2"/>
  <c r="H112" i="2"/>
  <c r="I112" i="2"/>
  <c r="K112" i="2"/>
  <c r="L112" i="2"/>
  <c r="M112" i="2"/>
  <c r="N112" i="2"/>
  <c r="F113" i="2"/>
  <c r="G113" i="2"/>
  <c r="H113" i="2"/>
  <c r="I113" i="2"/>
  <c r="J113" i="2"/>
  <c r="K113" i="2"/>
  <c r="L113" i="2"/>
  <c r="M113" i="2"/>
  <c r="N113" i="2"/>
  <c r="F114" i="2"/>
  <c r="G114" i="2"/>
  <c r="H114" i="2"/>
  <c r="I114" i="2"/>
  <c r="J114" i="2"/>
  <c r="K114" i="2"/>
  <c r="L114" i="2"/>
  <c r="M114" i="2"/>
  <c r="N114" i="2"/>
  <c r="G115" i="2"/>
  <c r="H115" i="2"/>
  <c r="I115" i="2"/>
  <c r="K115" i="2"/>
  <c r="L115" i="2"/>
  <c r="M115" i="2"/>
  <c r="N115" i="2"/>
  <c r="F116" i="2"/>
  <c r="G116" i="2"/>
  <c r="H116" i="2"/>
  <c r="I116" i="2"/>
  <c r="J116" i="2"/>
  <c r="K116" i="2"/>
  <c r="L116" i="2"/>
  <c r="M116" i="2"/>
  <c r="N116" i="2"/>
  <c r="G117" i="2"/>
  <c r="H117" i="2"/>
  <c r="I117" i="2"/>
  <c r="K117" i="2"/>
  <c r="L117" i="2"/>
  <c r="M117" i="2"/>
  <c r="N117" i="2"/>
  <c r="F118" i="2"/>
  <c r="G118" i="2"/>
  <c r="H118" i="2"/>
  <c r="I118" i="2"/>
  <c r="J118" i="2"/>
  <c r="K118" i="2"/>
  <c r="L118" i="2"/>
  <c r="M118" i="2"/>
  <c r="N118" i="2"/>
  <c r="G119" i="2"/>
  <c r="H119" i="2"/>
  <c r="I119" i="2"/>
  <c r="K119" i="2"/>
  <c r="L119" i="2"/>
  <c r="M119" i="2"/>
  <c r="N119" i="2"/>
  <c r="F120" i="2"/>
  <c r="G120" i="2"/>
  <c r="H120" i="2"/>
  <c r="I120" i="2"/>
  <c r="J120" i="2"/>
  <c r="K120" i="2"/>
  <c r="L120" i="2"/>
  <c r="M120" i="2"/>
  <c r="N120" i="2"/>
  <c r="G121" i="2"/>
  <c r="H121" i="2"/>
  <c r="I121" i="2"/>
  <c r="K121" i="2"/>
  <c r="L121" i="2"/>
  <c r="M121" i="2"/>
  <c r="N121" i="2"/>
  <c r="F122" i="2"/>
  <c r="G122" i="2"/>
  <c r="H122" i="2"/>
  <c r="I122" i="2"/>
  <c r="J122" i="2"/>
  <c r="K122" i="2"/>
  <c r="L122" i="2"/>
  <c r="M122" i="2"/>
  <c r="N122" i="2"/>
  <c r="G123" i="2"/>
  <c r="H123" i="2"/>
  <c r="I123" i="2"/>
  <c r="K123" i="2"/>
  <c r="L123" i="2"/>
  <c r="M123" i="2"/>
  <c r="N123" i="2"/>
  <c r="F124" i="2"/>
  <c r="G124" i="2"/>
  <c r="H124" i="2"/>
  <c r="I124" i="2"/>
  <c r="J124" i="2"/>
  <c r="K124" i="2"/>
  <c r="L124" i="2"/>
  <c r="M124" i="2"/>
  <c r="N124" i="2"/>
  <c r="G125" i="2"/>
  <c r="H125" i="2"/>
  <c r="I125" i="2"/>
  <c r="K125" i="2"/>
  <c r="L125" i="2"/>
  <c r="M125" i="2"/>
  <c r="N125" i="2"/>
  <c r="F126" i="2"/>
  <c r="G126" i="2"/>
  <c r="H126" i="2"/>
  <c r="I126" i="2"/>
  <c r="J126" i="2"/>
  <c r="K126" i="2"/>
  <c r="L126" i="2"/>
  <c r="M126" i="2"/>
  <c r="N126" i="2"/>
  <c r="G127" i="2"/>
  <c r="H127" i="2"/>
  <c r="I127" i="2"/>
  <c r="K127" i="2"/>
  <c r="L127" i="2"/>
  <c r="M127" i="2"/>
  <c r="N127" i="2"/>
  <c r="F128" i="2"/>
  <c r="G128" i="2"/>
  <c r="H128" i="2"/>
  <c r="I128" i="2"/>
  <c r="J128" i="2"/>
  <c r="K128" i="2"/>
  <c r="L128" i="2"/>
  <c r="M128" i="2"/>
  <c r="N128" i="2"/>
  <c r="G129" i="2"/>
  <c r="H129" i="2"/>
  <c r="I129" i="2"/>
  <c r="K129" i="2"/>
  <c r="L129" i="2"/>
  <c r="M129" i="2"/>
  <c r="N129" i="2"/>
  <c r="F130" i="2"/>
  <c r="G130" i="2"/>
  <c r="H130" i="2"/>
  <c r="I130" i="2"/>
  <c r="J130" i="2"/>
  <c r="K130" i="2"/>
  <c r="L130" i="2"/>
  <c r="M130" i="2"/>
  <c r="N130" i="2"/>
  <c r="G131" i="2"/>
  <c r="H131" i="2"/>
  <c r="I131" i="2"/>
  <c r="K131" i="2"/>
  <c r="L131" i="2"/>
  <c r="M131" i="2"/>
  <c r="N131" i="2"/>
  <c r="F132" i="2"/>
  <c r="G132" i="2"/>
  <c r="H132" i="2"/>
  <c r="I132" i="2"/>
  <c r="J132" i="2"/>
  <c r="K132" i="2"/>
  <c r="L132" i="2"/>
  <c r="M132" i="2"/>
  <c r="N132" i="2"/>
  <c r="G133" i="2"/>
  <c r="H133" i="2"/>
  <c r="I133" i="2"/>
  <c r="K133" i="2"/>
  <c r="L133" i="2"/>
  <c r="M133" i="2"/>
  <c r="N133" i="2"/>
  <c r="F134" i="2"/>
  <c r="G134" i="2"/>
  <c r="H134" i="2"/>
  <c r="I134" i="2"/>
  <c r="J134" i="2"/>
  <c r="K134" i="2"/>
  <c r="L134" i="2"/>
  <c r="M134" i="2"/>
  <c r="N134" i="2"/>
  <c r="G135" i="2"/>
  <c r="H135" i="2"/>
  <c r="I135" i="2"/>
  <c r="K135" i="2"/>
  <c r="L135" i="2"/>
  <c r="M135" i="2"/>
  <c r="N135" i="2"/>
  <c r="F136" i="2"/>
  <c r="G136" i="2"/>
  <c r="H136" i="2"/>
  <c r="I136" i="2"/>
  <c r="J136" i="2"/>
  <c r="K136" i="2"/>
  <c r="L136" i="2"/>
  <c r="M136" i="2"/>
  <c r="N136" i="2"/>
  <c r="G137" i="2"/>
  <c r="H137" i="2"/>
  <c r="I137" i="2"/>
  <c r="K137" i="2"/>
  <c r="L137" i="2"/>
  <c r="M137" i="2"/>
  <c r="N137" i="2"/>
  <c r="F138" i="2"/>
  <c r="G138" i="2"/>
  <c r="H138" i="2"/>
  <c r="I138" i="2"/>
  <c r="J138" i="2"/>
  <c r="K138" i="2"/>
  <c r="L138" i="2"/>
  <c r="M138" i="2"/>
  <c r="N138" i="2"/>
  <c r="G139" i="2"/>
  <c r="H139" i="2"/>
  <c r="I139" i="2"/>
  <c r="K139" i="2"/>
  <c r="L139" i="2"/>
  <c r="M139" i="2"/>
  <c r="N139" i="2"/>
  <c r="F140" i="2"/>
  <c r="G140" i="2"/>
  <c r="H140" i="2"/>
  <c r="I140" i="2"/>
  <c r="J140" i="2"/>
  <c r="K140" i="2"/>
  <c r="L140" i="2"/>
  <c r="M140" i="2"/>
  <c r="N140" i="2"/>
  <c r="G141" i="2"/>
  <c r="H141" i="2"/>
  <c r="I141" i="2"/>
  <c r="K141" i="2"/>
  <c r="L141" i="2"/>
  <c r="M141" i="2"/>
  <c r="N141" i="2"/>
  <c r="F142" i="2"/>
  <c r="G142" i="2"/>
  <c r="H142" i="2"/>
  <c r="I142" i="2"/>
  <c r="J142" i="2"/>
  <c r="K142" i="2"/>
  <c r="L142" i="2"/>
  <c r="M142" i="2"/>
  <c r="N142" i="2"/>
  <c r="G143" i="2"/>
  <c r="H143" i="2"/>
  <c r="I143" i="2"/>
  <c r="K143" i="2"/>
  <c r="L143" i="2"/>
  <c r="M143" i="2"/>
  <c r="N143" i="2"/>
  <c r="F144" i="2"/>
  <c r="G144" i="2"/>
  <c r="H144" i="2"/>
  <c r="I144" i="2"/>
  <c r="J144" i="2"/>
  <c r="K144" i="2"/>
  <c r="L144" i="2"/>
  <c r="M144" i="2"/>
  <c r="N144" i="2"/>
  <c r="G145" i="2"/>
  <c r="H145" i="2"/>
  <c r="I145" i="2"/>
  <c r="K145" i="2"/>
  <c r="L145" i="2"/>
  <c r="M145" i="2"/>
  <c r="N145" i="2"/>
  <c r="F146" i="2"/>
  <c r="G146" i="2"/>
  <c r="H146" i="2"/>
  <c r="I146" i="2"/>
  <c r="J146" i="2"/>
  <c r="K146" i="2"/>
  <c r="L146" i="2"/>
  <c r="M146" i="2"/>
  <c r="N146" i="2"/>
  <c r="G147" i="2"/>
  <c r="H147" i="2"/>
  <c r="I147" i="2"/>
  <c r="K147" i="2"/>
  <c r="L147" i="2"/>
  <c r="M147" i="2"/>
  <c r="N147" i="2"/>
  <c r="F148" i="2"/>
  <c r="G148" i="2"/>
  <c r="H148" i="2"/>
  <c r="I148" i="2"/>
  <c r="J148" i="2"/>
  <c r="K148" i="2"/>
  <c r="L148" i="2"/>
  <c r="M148" i="2"/>
  <c r="N148" i="2"/>
  <c r="G149" i="2"/>
  <c r="H149" i="2"/>
  <c r="I149" i="2"/>
  <c r="K149" i="2"/>
  <c r="L149" i="2"/>
  <c r="M149" i="2"/>
  <c r="N149" i="2"/>
  <c r="F150" i="2"/>
  <c r="G150" i="2"/>
  <c r="H150" i="2"/>
  <c r="I150" i="2"/>
  <c r="J150" i="2"/>
  <c r="K150" i="2"/>
  <c r="L150" i="2"/>
  <c r="M150" i="2"/>
  <c r="N150" i="2"/>
  <c r="G151" i="2"/>
  <c r="H151" i="2"/>
  <c r="I151" i="2"/>
  <c r="K151" i="2"/>
  <c r="L151" i="2"/>
  <c r="M151" i="2"/>
  <c r="N151" i="2"/>
  <c r="F152" i="2"/>
  <c r="G152" i="2"/>
  <c r="H152" i="2"/>
  <c r="I152" i="2"/>
  <c r="J152" i="2"/>
  <c r="K152" i="2"/>
  <c r="L152" i="2"/>
  <c r="M152" i="2"/>
  <c r="N152" i="2"/>
  <c r="G153" i="2"/>
  <c r="H153" i="2"/>
  <c r="I153" i="2"/>
  <c r="K153" i="2"/>
  <c r="L153" i="2"/>
  <c r="M153" i="2"/>
  <c r="N153" i="2"/>
  <c r="F154" i="2"/>
  <c r="G154" i="2"/>
  <c r="H154" i="2"/>
  <c r="I154" i="2"/>
  <c r="J154" i="2"/>
  <c r="K154" i="2"/>
  <c r="L154" i="2"/>
  <c r="M154" i="2"/>
  <c r="N154" i="2"/>
  <c r="G155" i="2"/>
  <c r="H155" i="2"/>
  <c r="I155" i="2"/>
  <c r="K155" i="2"/>
  <c r="L155" i="2"/>
  <c r="M155" i="2"/>
  <c r="N155" i="2"/>
  <c r="F156" i="2"/>
  <c r="G156" i="2"/>
  <c r="H156" i="2"/>
  <c r="I156" i="2"/>
  <c r="J156" i="2"/>
  <c r="K156" i="2"/>
  <c r="L156" i="2"/>
  <c r="M156" i="2"/>
  <c r="N156" i="2"/>
  <c r="G157" i="2"/>
  <c r="H157" i="2"/>
  <c r="I157" i="2"/>
  <c r="K157" i="2"/>
  <c r="L157" i="2"/>
  <c r="M157" i="2"/>
  <c r="N157" i="2"/>
  <c r="F158" i="2"/>
  <c r="G158" i="2"/>
  <c r="H158" i="2"/>
  <c r="I158" i="2"/>
  <c r="J158" i="2"/>
  <c r="K158" i="2"/>
  <c r="L158" i="2"/>
  <c r="M158" i="2"/>
  <c r="N158" i="2"/>
  <c r="G159" i="2"/>
  <c r="H159" i="2"/>
  <c r="I159" i="2"/>
  <c r="K159" i="2"/>
  <c r="L159" i="2"/>
  <c r="M159" i="2"/>
  <c r="N159" i="2"/>
  <c r="F160" i="2"/>
  <c r="G160" i="2"/>
  <c r="H160" i="2"/>
  <c r="I160" i="2"/>
  <c r="J160" i="2"/>
  <c r="K160" i="2"/>
  <c r="L160" i="2"/>
  <c r="M160" i="2"/>
  <c r="N160" i="2"/>
  <c r="G161" i="2"/>
  <c r="H161" i="2"/>
  <c r="I161" i="2"/>
  <c r="K161" i="2"/>
  <c r="L161" i="2"/>
  <c r="M161" i="2"/>
  <c r="N161" i="2"/>
  <c r="F162" i="2"/>
  <c r="G162" i="2"/>
  <c r="H162" i="2"/>
  <c r="I162" i="2"/>
  <c r="J162" i="2"/>
  <c r="K162" i="2"/>
  <c r="L162" i="2"/>
  <c r="M162" i="2"/>
  <c r="N162" i="2"/>
  <c r="G163" i="2"/>
  <c r="H163" i="2"/>
  <c r="I163" i="2"/>
  <c r="K163" i="2"/>
  <c r="L163" i="2"/>
  <c r="M163" i="2"/>
  <c r="N163" i="2"/>
  <c r="F164" i="2"/>
  <c r="G164" i="2"/>
  <c r="H164" i="2"/>
  <c r="I164" i="2"/>
  <c r="J164" i="2"/>
  <c r="K164" i="2"/>
  <c r="L164" i="2"/>
  <c r="M164" i="2"/>
  <c r="N164" i="2"/>
  <c r="G165" i="2"/>
  <c r="H165" i="2"/>
  <c r="I165" i="2"/>
  <c r="K165" i="2"/>
  <c r="L165" i="2"/>
  <c r="M165" i="2"/>
  <c r="N165" i="2"/>
  <c r="F166" i="2"/>
  <c r="G166" i="2"/>
  <c r="H166" i="2"/>
  <c r="I166" i="2"/>
  <c r="J166" i="2"/>
  <c r="K166" i="2"/>
  <c r="L166" i="2"/>
  <c r="M166" i="2"/>
  <c r="N166" i="2"/>
  <c r="G167" i="2"/>
  <c r="H167" i="2"/>
  <c r="I167" i="2"/>
  <c r="K167" i="2"/>
  <c r="L167" i="2"/>
  <c r="M167" i="2"/>
  <c r="N167" i="2"/>
  <c r="F168" i="2"/>
  <c r="G168" i="2"/>
  <c r="H168" i="2"/>
  <c r="I168" i="2"/>
  <c r="J168" i="2"/>
  <c r="K168" i="2"/>
  <c r="L168" i="2"/>
  <c r="M168" i="2"/>
  <c r="N168" i="2"/>
  <c r="G169" i="2"/>
  <c r="H169" i="2"/>
  <c r="I169" i="2"/>
  <c r="K169" i="2"/>
  <c r="L169" i="2"/>
  <c r="M169" i="2"/>
  <c r="N169" i="2"/>
  <c r="G170" i="2"/>
  <c r="H170" i="2"/>
  <c r="I170" i="2"/>
  <c r="K170" i="2"/>
  <c r="L170" i="2"/>
  <c r="M170" i="2"/>
  <c r="N170" i="2"/>
  <c r="F171" i="2"/>
  <c r="G171" i="2"/>
  <c r="H171" i="2"/>
  <c r="I171" i="2"/>
  <c r="J171" i="2"/>
  <c r="K171" i="2"/>
  <c r="L171" i="2"/>
  <c r="M171" i="2"/>
  <c r="N171" i="2"/>
  <c r="G172" i="2"/>
  <c r="H172" i="2"/>
  <c r="I172" i="2"/>
  <c r="K172" i="2"/>
  <c r="L172" i="2"/>
  <c r="M172" i="2"/>
  <c r="N172" i="2"/>
  <c r="F173" i="2"/>
  <c r="G173" i="2"/>
  <c r="H173" i="2"/>
  <c r="I173" i="2"/>
  <c r="J173" i="2"/>
  <c r="K173" i="2"/>
  <c r="L173" i="2"/>
  <c r="M173" i="2"/>
  <c r="N173" i="2"/>
  <c r="F174" i="2"/>
  <c r="G174" i="2"/>
  <c r="H174" i="2"/>
  <c r="I174" i="2"/>
  <c r="J174" i="2"/>
  <c r="K174" i="2"/>
  <c r="L174" i="2"/>
  <c r="M174" i="2"/>
  <c r="N174" i="2"/>
  <c r="G175" i="2"/>
  <c r="H175" i="2"/>
  <c r="I175" i="2"/>
  <c r="K175" i="2"/>
  <c r="L175" i="2"/>
  <c r="M175" i="2"/>
  <c r="N175" i="2"/>
  <c r="F176" i="2"/>
  <c r="G176" i="2"/>
  <c r="H176" i="2"/>
  <c r="I176" i="2"/>
  <c r="J176" i="2"/>
  <c r="K176" i="2"/>
  <c r="L176" i="2"/>
  <c r="M176" i="2"/>
  <c r="N176" i="2"/>
  <c r="G177" i="2"/>
  <c r="H177" i="2"/>
  <c r="I177" i="2"/>
  <c r="K177" i="2"/>
  <c r="L177" i="2"/>
  <c r="M177" i="2"/>
  <c r="N177" i="2"/>
  <c r="F178" i="2"/>
  <c r="G178" i="2"/>
  <c r="H178" i="2"/>
  <c r="I178" i="2"/>
  <c r="J178" i="2"/>
  <c r="K178" i="2"/>
  <c r="L178" i="2"/>
  <c r="M178" i="2"/>
  <c r="N178" i="2"/>
  <c r="G179" i="2"/>
  <c r="H179" i="2"/>
  <c r="I179" i="2"/>
  <c r="K179" i="2"/>
  <c r="L179" i="2"/>
  <c r="M179" i="2"/>
  <c r="N179" i="2"/>
  <c r="F180" i="2"/>
  <c r="G180" i="2"/>
  <c r="H180" i="2"/>
  <c r="I180" i="2"/>
  <c r="J180" i="2"/>
  <c r="K180" i="2"/>
  <c r="L180" i="2"/>
  <c r="M180" i="2"/>
  <c r="N180" i="2"/>
  <c r="G181" i="2"/>
  <c r="H181" i="2"/>
  <c r="I181" i="2"/>
  <c r="K181" i="2"/>
  <c r="L181" i="2"/>
  <c r="M181" i="2"/>
  <c r="N181" i="2"/>
  <c r="F182" i="2"/>
  <c r="G182" i="2"/>
  <c r="H182" i="2"/>
  <c r="I182" i="2"/>
  <c r="J182" i="2"/>
  <c r="K182" i="2"/>
  <c r="L182" i="2"/>
  <c r="M182" i="2"/>
  <c r="N182" i="2"/>
  <c r="G183" i="2"/>
  <c r="H183" i="2"/>
  <c r="I183" i="2"/>
  <c r="K183" i="2"/>
  <c r="L183" i="2"/>
  <c r="M183" i="2"/>
  <c r="N183" i="2"/>
  <c r="F184" i="2"/>
  <c r="G184" i="2"/>
  <c r="H184" i="2"/>
  <c r="I184" i="2"/>
  <c r="J184" i="2"/>
  <c r="K184" i="2"/>
  <c r="L184" i="2"/>
  <c r="M184" i="2"/>
  <c r="N184" i="2"/>
  <c r="G185" i="2"/>
  <c r="H185" i="2"/>
  <c r="I185" i="2"/>
  <c r="K185" i="2"/>
  <c r="L185" i="2"/>
  <c r="M185" i="2"/>
  <c r="N185" i="2"/>
  <c r="G186" i="2"/>
  <c r="H186" i="2"/>
  <c r="I186" i="2"/>
  <c r="K186" i="2"/>
  <c r="L186" i="2"/>
  <c r="M186" i="2"/>
  <c r="N186" i="2"/>
  <c r="F187" i="2"/>
  <c r="G187" i="2"/>
  <c r="H187" i="2"/>
  <c r="I187" i="2"/>
  <c r="J187" i="2"/>
  <c r="K187" i="2"/>
  <c r="L187" i="2"/>
  <c r="M187" i="2"/>
  <c r="N187" i="2"/>
  <c r="G188" i="2"/>
  <c r="H188" i="2"/>
  <c r="I188" i="2"/>
  <c r="K188" i="2"/>
  <c r="L188" i="2"/>
  <c r="M188" i="2"/>
  <c r="N188" i="2"/>
  <c r="F189" i="2"/>
  <c r="G189" i="2"/>
  <c r="H189" i="2"/>
  <c r="I189" i="2"/>
  <c r="J189" i="2"/>
  <c r="K189" i="2"/>
  <c r="L189" i="2"/>
  <c r="M189" i="2"/>
  <c r="N189" i="2"/>
  <c r="G190" i="2"/>
  <c r="H190" i="2"/>
  <c r="I190" i="2"/>
  <c r="K190" i="2"/>
  <c r="L190" i="2"/>
  <c r="M190" i="2"/>
  <c r="N190" i="2"/>
  <c r="F191" i="2"/>
  <c r="G191" i="2"/>
  <c r="H191" i="2"/>
  <c r="I191" i="2"/>
  <c r="J191" i="2"/>
  <c r="K191" i="2"/>
  <c r="L191" i="2"/>
  <c r="M191" i="2"/>
  <c r="N191" i="2"/>
  <c r="G192" i="2"/>
  <c r="H192" i="2"/>
  <c r="I192" i="2"/>
  <c r="K192" i="2"/>
  <c r="L192" i="2"/>
  <c r="M192" i="2"/>
  <c r="N192" i="2"/>
  <c r="F193" i="2"/>
  <c r="G193" i="2"/>
  <c r="H193" i="2"/>
  <c r="I193" i="2"/>
  <c r="J193" i="2"/>
  <c r="K193" i="2"/>
  <c r="L193" i="2"/>
  <c r="M193" i="2"/>
  <c r="N193" i="2"/>
  <c r="G194" i="2"/>
  <c r="H194" i="2"/>
  <c r="I194" i="2"/>
  <c r="K194" i="2"/>
  <c r="L194" i="2"/>
  <c r="M194" i="2"/>
  <c r="N194" i="2"/>
  <c r="F195" i="2"/>
  <c r="G195" i="2"/>
  <c r="H195" i="2"/>
  <c r="I195" i="2"/>
  <c r="J195" i="2"/>
  <c r="K195" i="2"/>
  <c r="L195" i="2"/>
  <c r="M195" i="2"/>
  <c r="N195" i="2"/>
  <c r="F196" i="2"/>
  <c r="G196" i="2"/>
  <c r="H196" i="2"/>
  <c r="I196" i="2"/>
  <c r="J196" i="2"/>
  <c r="K196" i="2"/>
  <c r="L196" i="2"/>
  <c r="M196" i="2"/>
  <c r="N196" i="2"/>
  <c r="G197" i="2"/>
  <c r="H197" i="2"/>
  <c r="I197" i="2"/>
  <c r="K197" i="2"/>
  <c r="L197" i="2"/>
  <c r="M197" i="2"/>
  <c r="N197" i="2"/>
  <c r="G198" i="2"/>
  <c r="H198" i="2"/>
  <c r="I198" i="2"/>
  <c r="K198" i="2"/>
  <c r="L198" i="2"/>
  <c r="M198" i="2"/>
  <c r="N198" i="2"/>
  <c r="F199" i="2"/>
  <c r="G199" i="2"/>
  <c r="H199" i="2"/>
  <c r="I199" i="2"/>
  <c r="J199" i="2"/>
  <c r="K199" i="2"/>
  <c r="L199" i="2"/>
  <c r="M199" i="2"/>
  <c r="N199" i="2"/>
  <c r="G200" i="2"/>
  <c r="H200" i="2"/>
  <c r="I200" i="2"/>
  <c r="K200" i="2"/>
  <c r="L200" i="2"/>
  <c r="M200" i="2"/>
  <c r="N200" i="2"/>
  <c r="F201" i="2"/>
  <c r="G201" i="2"/>
  <c r="H201" i="2"/>
  <c r="I201" i="2"/>
  <c r="J201" i="2"/>
  <c r="K201" i="2"/>
  <c r="L201" i="2"/>
  <c r="M201" i="2"/>
  <c r="N201" i="2"/>
  <c r="G202" i="2"/>
  <c r="H202" i="2"/>
  <c r="I202" i="2"/>
  <c r="K202" i="2"/>
  <c r="L202" i="2"/>
  <c r="M202" i="2"/>
  <c r="N202" i="2"/>
  <c r="F203" i="2"/>
  <c r="G203" i="2"/>
  <c r="H203" i="2"/>
  <c r="I203" i="2"/>
  <c r="J203" i="2"/>
  <c r="K203" i="2"/>
  <c r="L203" i="2"/>
  <c r="M203" i="2"/>
  <c r="N203" i="2"/>
  <c r="G204" i="2"/>
  <c r="H204" i="2"/>
  <c r="I204" i="2"/>
  <c r="K204" i="2"/>
  <c r="L204" i="2"/>
  <c r="M204" i="2"/>
  <c r="N204" i="2"/>
  <c r="F205" i="2"/>
  <c r="G205" i="2"/>
  <c r="H205" i="2"/>
  <c r="I205" i="2"/>
  <c r="J205" i="2"/>
  <c r="K205" i="2"/>
  <c r="L205" i="2"/>
  <c r="M205" i="2"/>
  <c r="N205" i="2"/>
  <c r="G206" i="2"/>
  <c r="H206" i="2"/>
  <c r="I206" i="2"/>
  <c r="K206" i="2"/>
  <c r="L206" i="2"/>
  <c r="M206" i="2"/>
  <c r="N206" i="2"/>
  <c r="F207" i="2"/>
  <c r="G207" i="2"/>
  <c r="H207" i="2"/>
  <c r="I207" i="2"/>
  <c r="J207" i="2"/>
  <c r="K207" i="2"/>
  <c r="L207" i="2"/>
  <c r="M207" i="2"/>
  <c r="N207" i="2"/>
  <c r="F208" i="2"/>
  <c r="G208" i="2"/>
  <c r="H208" i="2"/>
  <c r="I208" i="2"/>
  <c r="J208" i="2"/>
  <c r="K208" i="2"/>
  <c r="L208" i="2"/>
  <c r="M208" i="2"/>
  <c r="N208" i="2"/>
  <c r="G209" i="2"/>
  <c r="H209" i="2"/>
  <c r="I209" i="2"/>
  <c r="K209" i="2"/>
  <c r="L209" i="2"/>
  <c r="M209" i="2"/>
  <c r="N209" i="2"/>
  <c r="F210" i="2"/>
  <c r="G210" i="2"/>
  <c r="H210" i="2"/>
  <c r="I210" i="2"/>
  <c r="J210" i="2"/>
  <c r="K210" i="2"/>
  <c r="L210" i="2"/>
  <c r="M210" i="2"/>
  <c r="N210" i="2"/>
  <c r="G211" i="2"/>
  <c r="H211" i="2"/>
  <c r="I211" i="2"/>
  <c r="K211" i="2"/>
  <c r="L211" i="2"/>
  <c r="M211" i="2"/>
  <c r="N211" i="2"/>
  <c r="F212" i="2"/>
  <c r="G212" i="2"/>
  <c r="H212" i="2"/>
  <c r="I212" i="2"/>
  <c r="J212" i="2"/>
  <c r="K212" i="2"/>
  <c r="L212" i="2"/>
  <c r="M212" i="2"/>
  <c r="N212" i="2"/>
  <c r="G213" i="2"/>
  <c r="H213" i="2"/>
  <c r="I213" i="2"/>
  <c r="K213" i="2"/>
  <c r="L213" i="2"/>
  <c r="M213" i="2"/>
  <c r="N213" i="2"/>
  <c r="G214" i="2"/>
  <c r="H214" i="2"/>
  <c r="I214" i="2"/>
  <c r="K214" i="2"/>
  <c r="L214" i="2"/>
  <c r="M214" i="2"/>
  <c r="N214" i="2"/>
  <c r="F215" i="2"/>
  <c r="G215" i="2"/>
  <c r="H215" i="2"/>
  <c r="I215" i="2"/>
  <c r="J215" i="2"/>
  <c r="K215" i="2"/>
  <c r="L215" i="2"/>
  <c r="M215" i="2"/>
  <c r="N215" i="2"/>
  <c r="F216" i="2"/>
  <c r="G216" i="2"/>
  <c r="H216" i="2"/>
  <c r="I216" i="2"/>
  <c r="J216" i="2"/>
  <c r="K216" i="2"/>
  <c r="L216" i="2"/>
  <c r="M216" i="2"/>
  <c r="N216" i="2"/>
  <c r="G217" i="2"/>
  <c r="H217" i="2"/>
  <c r="I217" i="2"/>
  <c r="K217" i="2"/>
  <c r="L217" i="2"/>
  <c r="M217" i="2"/>
  <c r="N217" i="2"/>
  <c r="G218" i="2"/>
  <c r="H218" i="2"/>
  <c r="I218" i="2"/>
  <c r="K218" i="2"/>
  <c r="L218" i="2"/>
  <c r="M218" i="2"/>
  <c r="N218" i="2"/>
  <c r="F219" i="2"/>
  <c r="G219" i="2"/>
  <c r="H219" i="2"/>
  <c r="I219" i="2"/>
  <c r="J219" i="2"/>
  <c r="K219" i="2"/>
  <c r="L219" i="2"/>
  <c r="M219" i="2"/>
  <c r="N219" i="2"/>
  <c r="G220" i="2"/>
  <c r="H220" i="2"/>
  <c r="I220" i="2"/>
  <c r="K220" i="2"/>
  <c r="L220" i="2"/>
  <c r="M220" i="2"/>
  <c r="N220" i="2"/>
  <c r="F221" i="2"/>
  <c r="G221" i="2"/>
  <c r="H221" i="2"/>
  <c r="I221" i="2"/>
  <c r="J221" i="2"/>
  <c r="K221" i="2"/>
  <c r="L221" i="2"/>
  <c r="M221" i="2"/>
  <c r="N221" i="2"/>
  <c r="G222" i="2"/>
  <c r="H222" i="2"/>
  <c r="I222" i="2"/>
  <c r="K222" i="2"/>
  <c r="L222" i="2"/>
  <c r="M222" i="2"/>
  <c r="N222" i="2"/>
  <c r="F223" i="2"/>
  <c r="G223" i="2"/>
  <c r="H223" i="2"/>
  <c r="I223" i="2"/>
  <c r="J223" i="2"/>
  <c r="K223" i="2"/>
  <c r="L223" i="2"/>
  <c r="M223" i="2"/>
  <c r="N223" i="2"/>
  <c r="G224" i="2"/>
  <c r="H224" i="2"/>
  <c r="I224" i="2"/>
  <c r="K224" i="2"/>
  <c r="L224" i="2"/>
  <c r="M224" i="2"/>
  <c r="N224" i="2"/>
  <c r="F225" i="2"/>
  <c r="G225" i="2"/>
  <c r="H225" i="2"/>
  <c r="I225" i="2"/>
  <c r="J225" i="2"/>
  <c r="K225" i="2"/>
  <c r="L225" i="2"/>
  <c r="M225" i="2"/>
  <c r="N225" i="2"/>
  <c r="G226" i="2"/>
  <c r="H226" i="2"/>
  <c r="I226" i="2"/>
  <c r="K226" i="2"/>
  <c r="L226" i="2"/>
  <c r="M226" i="2"/>
  <c r="N226" i="2"/>
  <c r="F227" i="2"/>
  <c r="G227" i="2"/>
  <c r="H227" i="2"/>
  <c r="I227" i="2"/>
  <c r="J227" i="2"/>
  <c r="K227" i="2"/>
  <c r="L227" i="2"/>
  <c r="M227" i="2"/>
  <c r="N227" i="2"/>
  <c r="F228" i="2"/>
  <c r="G228" i="2"/>
  <c r="H228" i="2"/>
  <c r="I228" i="2"/>
  <c r="J228" i="2"/>
  <c r="K228" i="2"/>
  <c r="L228" i="2"/>
  <c r="M228" i="2"/>
  <c r="N228" i="2"/>
  <c r="G229" i="2"/>
  <c r="H229" i="2"/>
  <c r="I229" i="2"/>
  <c r="K229" i="2"/>
  <c r="L229" i="2"/>
  <c r="M229" i="2"/>
  <c r="N229" i="2"/>
  <c r="G230" i="2"/>
  <c r="H230" i="2"/>
  <c r="I230" i="2"/>
  <c r="K230" i="2"/>
  <c r="L230" i="2"/>
  <c r="M230" i="2"/>
  <c r="N230" i="2"/>
  <c r="F231" i="2"/>
  <c r="G231" i="2"/>
  <c r="H231" i="2"/>
  <c r="I231" i="2"/>
  <c r="J231" i="2"/>
  <c r="K231" i="2"/>
  <c r="L231" i="2"/>
  <c r="M231" i="2"/>
  <c r="N231" i="2"/>
  <c r="G232" i="2"/>
  <c r="H232" i="2"/>
  <c r="I232" i="2"/>
  <c r="K232" i="2"/>
  <c r="L232" i="2"/>
  <c r="M232" i="2"/>
  <c r="N232" i="2"/>
  <c r="F233" i="2"/>
  <c r="G233" i="2"/>
  <c r="H233" i="2"/>
  <c r="I233" i="2"/>
  <c r="J233" i="2"/>
  <c r="K233" i="2"/>
  <c r="L233" i="2"/>
  <c r="M233" i="2"/>
  <c r="N233" i="2"/>
  <c r="F234" i="2"/>
  <c r="G234" i="2"/>
  <c r="H234" i="2"/>
  <c r="I234" i="2"/>
  <c r="J234" i="2"/>
  <c r="K234" i="2"/>
  <c r="L234" i="2"/>
  <c r="M234" i="2"/>
  <c r="N234" i="2"/>
  <c r="G235" i="2"/>
  <c r="H235" i="2"/>
  <c r="I235" i="2"/>
  <c r="K235" i="2"/>
  <c r="L235" i="2"/>
  <c r="M235" i="2"/>
  <c r="N235" i="2"/>
  <c r="G236" i="2"/>
  <c r="H236" i="2"/>
  <c r="I236" i="2"/>
  <c r="K236" i="2"/>
  <c r="L236" i="2"/>
  <c r="M236" i="2"/>
  <c r="N236" i="2"/>
  <c r="F237" i="2"/>
  <c r="G237" i="2"/>
  <c r="H237" i="2"/>
  <c r="I237" i="2"/>
  <c r="J237" i="2"/>
  <c r="K237" i="2"/>
  <c r="L237" i="2"/>
  <c r="M237" i="2"/>
  <c r="N237" i="2"/>
  <c r="F238" i="2"/>
  <c r="G238" i="2"/>
  <c r="H238" i="2"/>
  <c r="I238" i="2"/>
  <c r="J238" i="2"/>
  <c r="K238" i="2"/>
  <c r="L238" i="2"/>
  <c r="M238" i="2"/>
  <c r="N238" i="2"/>
  <c r="G239" i="2"/>
  <c r="H239" i="2"/>
  <c r="I239" i="2"/>
  <c r="K239" i="2"/>
  <c r="L239" i="2"/>
  <c r="M239" i="2"/>
  <c r="N239" i="2"/>
  <c r="F240" i="2"/>
  <c r="G240" i="2"/>
  <c r="H240" i="2"/>
  <c r="I240" i="2"/>
  <c r="J240" i="2"/>
  <c r="K240" i="2"/>
  <c r="L240" i="2"/>
  <c r="M240" i="2"/>
  <c r="N240" i="2"/>
  <c r="G241" i="2"/>
  <c r="H241" i="2"/>
  <c r="I241" i="2"/>
  <c r="K241" i="2"/>
  <c r="L241" i="2"/>
  <c r="M241" i="2"/>
  <c r="N241" i="2"/>
  <c r="G242" i="2"/>
  <c r="H242" i="2"/>
  <c r="I242" i="2"/>
  <c r="K242" i="2"/>
  <c r="L242" i="2"/>
  <c r="M242" i="2"/>
  <c r="N242" i="2"/>
  <c r="F243" i="2"/>
  <c r="G243" i="2"/>
  <c r="H243" i="2"/>
  <c r="I243" i="2"/>
  <c r="J243" i="2"/>
  <c r="K243" i="2"/>
  <c r="L243" i="2"/>
  <c r="M243" i="2"/>
  <c r="N243" i="2"/>
  <c r="G244" i="2"/>
  <c r="H244" i="2"/>
  <c r="I244" i="2"/>
  <c r="K244" i="2"/>
  <c r="L244" i="2"/>
  <c r="M244" i="2"/>
  <c r="N244" i="2"/>
  <c r="F245" i="2"/>
  <c r="G245" i="2"/>
  <c r="H245" i="2"/>
  <c r="I245" i="2"/>
  <c r="J245" i="2"/>
  <c r="K245" i="2"/>
  <c r="L245" i="2"/>
  <c r="M245" i="2"/>
  <c r="N245" i="2"/>
  <c r="F246" i="2"/>
  <c r="G246" i="2"/>
  <c r="H246" i="2"/>
  <c r="I246" i="2"/>
  <c r="J246" i="2"/>
  <c r="K246" i="2"/>
  <c r="L246" i="2"/>
  <c r="M246" i="2"/>
  <c r="N246" i="2"/>
  <c r="G247" i="2"/>
  <c r="H247" i="2"/>
  <c r="I247" i="2"/>
  <c r="K247" i="2"/>
  <c r="L247" i="2"/>
  <c r="M247" i="2"/>
  <c r="N247" i="2"/>
  <c r="G248" i="2"/>
  <c r="H248" i="2"/>
  <c r="I248" i="2"/>
  <c r="K248" i="2"/>
  <c r="L248" i="2"/>
  <c r="M248" i="2"/>
  <c r="N248" i="2"/>
  <c r="F249" i="2"/>
  <c r="G249" i="2"/>
  <c r="H249" i="2"/>
  <c r="I249" i="2"/>
  <c r="J249" i="2"/>
  <c r="K249" i="2"/>
  <c r="L249" i="2"/>
  <c r="M249" i="2"/>
  <c r="N249" i="2"/>
  <c r="G250" i="2"/>
  <c r="H250" i="2"/>
  <c r="I250" i="2"/>
  <c r="K250" i="2"/>
  <c r="L250" i="2"/>
  <c r="M250" i="2"/>
  <c r="N250" i="2"/>
  <c r="F251" i="2"/>
  <c r="G251" i="2"/>
  <c r="H251" i="2"/>
  <c r="I251" i="2"/>
  <c r="J251" i="2"/>
  <c r="K251" i="2"/>
  <c r="L251" i="2"/>
  <c r="M251" i="2"/>
  <c r="N251" i="2"/>
  <c r="F252" i="2"/>
  <c r="G252" i="2"/>
  <c r="H252" i="2"/>
  <c r="I252" i="2"/>
  <c r="J252" i="2"/>
  <c r="K252" i="2"/>
  <c r="L252" i="2"/>
  <c r="M252" i="2"/>
  <c r="N252" i="2"/>
  <c r="G253" i="2"/>
  <c r="H253" i="2"/>
  <c r="I253" i="2"/>
  <c r="K253" i="2"/>
  <c r="L253" i="2"/>
  <c r="M253" i="2"/>
  <c r="N253" i="2"/>
  <c r="G254" i="2"/>
  <c r="H254" i="2"/>
  <c r="I254" i="2"/>
  <c r="K254" i="2"/>
  <c r="L254" i="2"/>
  <c r="M254" i="2"/>
  <c r="N254" i="2"/>
  <c r="F255" i="2"/>
  <c r="G255" i="2"/>
  <c r="H255" i="2"/>
  <c r="I255" i="2"/>
  <c r="J255" i="2"/>
  <c r="K255" i="2"/>
  <c r="L255" i="2"/>
  <c r="M255" i="2"/>
  <c r="N255" i="2"/>
  <c r="G256" i="2"/>
  <c r="H256" i="2"/>
  <c r="I256" i="2"/>
  <c r="K256" i="2"/>
  <c r="L256" i="2"/>
  <c r="M256" i="2"/>
  <c r="N256" i="2"/>
  <c r="F257" i="2"/>
  <c r="G257" i="2"/>
  <c r="H257" i="2"/>
  <c r="I257" i="2"/>
  <c r="J257" i="2"/>
  <c r="K257" i="2"/>
  <c r="L257" i="2"/>
  <c r="M257" i="2"/>
  <c r="N257" i="2"/>
  <c r="F258" i="2"/>
  <c r="G258" i="2"/>
  <c r="H258" i="2"/>
  <c r="I258" i="2"/>
  <c r="J258" i="2"/>
  <c r="K258" i="2"/>
  <c r="L258" i="2"/>
  <c r="M258" i="2"/>
  <c r="N258" i="2"/>
  <c r="G259" i="2"/>
  <c r="H259" i="2"/>
  <c r="I259" i="2"/>
  <c r="K259" i="2"/>
  <c r="L259" i="2"/>
  <c r="M259" i="2"/>
  <c r="N259" i="2"/>
  <c r="G260" i="2"/>
  <c r="H260" i="2"/>
  <c r="I260" i="2"/>
  <c r="K260" i="2"/>
  <c r="L260" i="2"/>
  <c r="M260" i="2"/>
  <c r="N260" i="2"/>
  <c r="F261" i="2"/>
  <c r="G261" i="2"/>
  <c r="H261" i="2"/>
  <c r="I261" i="2"/>
  <c r="J261" i="2"/>
  <c r="K261" i="2"/>
  <c r="L261" i="2"/>
  <c r="M261" i="2"/>
  <c r="N261" i="2"/>
  <c r="G262" i="2"/>
  <c r="H262" i="2"/>
  <c r="I262" i="2"/>
  <c r="K262" i="2"/>
  <c r="L262" i="2"/>
  <c r="M262" i="2"/>
  <c r="N262" i="2"/>
  <c r="F263" i="2"/>
  <c r="G263" i="2"/>
  <c r="H263" i="2"/>
  <c r="I263" i="2"/>
  <c r="J263" i="2"/>
  <c r="K263" i="2"/>
  <c r="L263" i="2"/>
  <c r="M263" i="2"/>
  <c r="N263" i="2"/>
  <c r="F264" i="2"/>
  <c r="G264" i="2"/>
  <c r="H264" i="2"/>
  <c r="I264" i="2"/>
  <c r="J264" i="2"/>
  <c r="K264" i="2"/>
  <c r="L264" i="2"/>
  <c r="M264" i="2"/>
  <c r="N264" i="2"/>
  <c r="G265" i="2"/>
  <c r="H265" i="2"/>
  <c r="I265" i="2"/>
  <c r="K265" i="2"/>
  <c r="L265" i="2"/>
  <c r="M265" i="2"/>
  <c r="N265" i="2"/>
  <c r="F266" i="2"/>
  <c r="G266" i="2"/>
  <c r="H266" i="2"/>
  <c r="I266" i="2"/>
  <c r="J266" i="2"/>
  <c r="K266" i="2"/>
  <c r="L266" i="2"/>
  <c r="M266" i="2"/>
  <c r="N266" i="2"/>
  <c r="G267" i="2"/>
  <c r="H267" i="2"/>
  <c r="I267" i="2"/>
  <c r="K267" i="2"/>
  <c r="L267" i="2"/>
  <c r="M267" i="2"/>
  <c r="N267" i="2"/>
  <c r="G268" i="2"/>
  <c r="H268" i="2"/>
  <c r="I268" i="2"/>
  <c r="K268" i="2"/>
  <c r="L268" i="2"/>
  <c r="M268" i="2"/>
  <c r="N268" i="2"/>
  <c r="F269" i="2"/>
  <c r="G269" i="2"/>
  <c r="H269" i="2"/>
  <c r="I269" i="2"/>
  <c r="J269" i="2"/>
  <c r="K269" i="2"/>
  <c r="L269" i="2"/>
  <c r="M269" i="2"/>
  <c r="N269" i="2"/>
  <c r="F270" i="2"/>
  <c r="G270" i="2"/>
  <c r="H270" i="2"/>
  <c r="I270" i="2"/>
  <c r="J270" i="2"/>
  <c r="K270" i="2"/>
  <c r="L270" i="2"/>
  <c r="M270" i="2"/>
  <c r="N270" i="2"/>
  <c r="G271" i="2"/>
  <c r="H271" i="2"/>
  <c r="I271" i="2"/>
  <c r="K271" i="2"/>
  <c r="L271" i="2"/>
  <c r="M271" i="2"/>
  <c r="N271" i="2"/>
  <c r="G272" i="2"/>
  <c r="H272" i="2"/>
  <c r="I272" i="2"/>
  <c r="K272" i="2"/>
  <c r="L272" i="2"/>
  <c r="M272" i="2"/>
  <c r="N272" i="2"/>
  <c r="F273" i="2"/>
  <c r="G273" i="2"/>
  <c r="H273" i="2"/>
  <c r="I273" i="2"/>
  <c r="J273" i="2"/>
  <c r="K273" i="2"/>
  <c r="L273" i="2"/>
  <c r="M273" i="2"/>
  <c r="N273" i="2"/>
  <c r="F274" i="2"/>
  <c r="G274" i="2"/>
  <c r="H274" i="2"/>
  <c r="I274" i="2"/>
  <c r="J274" i="2"/>
  <c r="K274" i="2"/>
  <c r="L274" i="2"/>
  <c r="M274" i="2"/>
  <c r="N274" i="2"/>
  <c r="G275" i="2"/>
  <c r="H275" i="2"/>
  <c r="I275" i="2"/>
  <c r="K275" i="2"/>
  <c r="L275" i="2"/>
  <c r="M275" i="2"/>
  <c r="N275" i="2"/>
  <c r="G276" i="2"/>
  <c r="H276" i="2"/>
  <c r="I276" i="2"/>
  <c r="K276" i="2"/>
  <c r="L276" i="2"/>
  <c r="M276" i="2"/>
  <c r="N276" i="2"/>
  <c r="F277" i="2"/>
  <c r="G277" i="2"/>
  <c r="H277" i="2"/>
  <c r="I277" i="2"/>
  <c r="J277" i="2"/>
  <c r="K277" i="2"/>
  <c r="L277" i="2"/>
  <c r="M277" i="2"/>
  <c r="N277" i="2"/>
  <c r="G278" i="2"/>
  <c r="H278" i="2"/>
  <c r="I278" i="2"/>
  <c r="K278" i="2"/>
  <c r="L278" i="2"/>
  <c r="M278" i="2"/>
  <c r="N278" i="2"/>
  <c r="F279" i="2"/>
  <c r="G279" i="2"/>
  <c r="H279" i="2"/>
  <c r="I279" i="2"/>
  <c r="J279" i="2"/>
  <c r="K279" i="2"/>
  <c r="L279" i="2"/>
  <c r="M279" i="2"/>
  <c r="N279" i="2"/>
  <c r="F280" i="2"/>
  <c r="G280" i="2"/>
  <c r="H280" i="2"/>
  <c r="I280" i="2"/>
  <c r="J280" i="2"/>
  <c r="K280" i="2"/>
  <c r="L280" i="2"/>
  <c r="M280" i="2"/>
  <c r="N280" i="2"/>
  <c r="G281" i="2"/>
  <c r="H281" i="2"/>
  <c r="I281" i="2"/>
  <c r="K281" i="2"/>
  <c r="L281" i="2"/>
  <c r="M281" i="2"/>
  <c r="N281" i="2"/>
  <c r="F282" i="2"/>
  <c r="G282" i="2"/>
  <c r="H282" i="2"/>
  <c r="I282" i="2"/>
  <c r="J282" i="2"/>
  <c r="K282" i="2"/>
  <c r="L282" i="2"/>
  <c r="M282" i="2"/>
  <c r="N282" i="2"/>
  <c r="G283" i="2"/>
  <c r="H283" i="2"/>
  <c r="I283" i="2"/>
  <c r="K283" i="2"/>
  <c r="L283" i="2"/>
  <c r="M283" i="2"/>
  <c r="N283" i="2"/>
  <c r="G284" i="2"/>
  <c r="H284" i="2"/>
  <c r="I284" i="2"/>
  <c r="K284" i="2"/>
  <c r="L284" i="2"/>
  <c r="M284" i="2"/>
  <c r="N284" i="2"/>
  <c r="F285" i="2"/>
  <c r="G285" i="2"/>
  <c r="H285" i="2"/>
  <c r="I285" i="2"/>
  <c r="J285" i="2"/>
  <c r="K285" i="2"/>
  <c r="L285" i="2"/>
  <c r="M285" i="2"/>
  <c r="N285" i="2"/>
  <c r="F286" i="2"/>
  <c r="G286" i="2"/>
  <c r="H286" i="2"/>
  <c r="I286" i="2"/>
  <c r="J286" i="2"/>
  <c r="K286" i="2"/>
  <c r="L286" i="2"/>
  <c r="M286" i="2"/>
  <c r="N286" i="2"/>
  <c r="G287" i="2"/>
  <c r="H287" i="2"/>
  <c r="I287" i="2"/>
  <c r="K287" i="2"/>
  <c r="L287" i="2"/>
  <c r="M287" i="2"/>
  <c r="N287" i="2"/>
  <c r="G288" i="2"/>
  <c r="H288" i="2"/>
  <c r="I288" i="2"/>
  <c r="K288" i="2"/>
  <c r="L288" i="2"/>
  <c r="M288" i="2"/>
  <c r="N288" i="2"/>
  <c r="F289" i="2"/>
  <c r="G289" i="2"/>
  <c r="H289" i="2"/>
  <c r="I289" i="2"/>
  <c r="J289" i="2"/>
  <c r="K289" i="2"/>
  <c r="L289" i="2"/>
  <c r="M289" i="2"/>
  <c r="N289" i="2"/>
  <c r="F290" i="2"/>
  <c r="G290" i="2"/>
  <c r="H290" i="2"/>
  <c r="I290" i="2"/>
  <c r="J290" i="2"/>
  <c r="K290" i="2"/>
  <c r="L290" i="2"/>
  <c r="M290" i="2"/>
  <c r="N290" i="2"/>
  <c r="G291" i="2"/>
  <c r="H291" i="2"/>
  <c r="I291" i="2"/>
  <c r="K291" i="2"/>
  <c r="L291" i="2"/>
  <c r="M291" i="2"/>
  <c r="N291" i="2"/>
  <c r="F292" i="2"/>
  <c r="G292" i="2"/>
  <c r="H292" i="2"/>
  <c r="I292" i="2"/>
  <c r="J292" i="2"/>
  <c r="K292" i="2"/>
  <c r="L292" i="2"/>
  <c r="M292" i="2"/>
  <c r="N292" i="2"/>
  <c r="G293" i="2"/>
  <c r="H293" i="2"/>
  <c r="I293" i="2"/>
  <c r="K293" i="2"/>
  <c r="L293" i="2"/>
  <c r="M293" i="2"/>
  <c r="N293" i="2"/>
  <c r="G294" i="2"/>
  <c r="H294" i="2"/>
  <c r="I294" i="2"/>
  <c r="K294" i="2"/>
  <c r="L294" i="2"/>
  <c r="M294" i="2"/>
  <c r="N294" i="2"/>
  <c r="F295" i="2"/>
  <c r="G295" i="2"/>
  <c r="H295" i="2"/>
  <c r="I295" i="2"/>
  <c r="J295" i="2"/>
  <c r="K295" i="2"/>
  <c r="L295" i="2"/>
  <c r="M295" i="2"/>
  <c r="N295" i="2"/>
  <c r="F296" i="2"/>
  <c r="G296" i="2"/>
  <c r="H296" i="2"/>
  <c r="I296" i="2"/>
  <c r="J296" i="2"/>
  <c r="K296" i="2"/>
  <c r="L296" i="2"/>
  <c r="M296" i="2"/>
  <c r="N296" i="2"/>
  <c r="G297" i="2"/>
  <c r="H297" i="2"/>
  <c r="I297" i="2"/>
  <c r="K297" i="2"/>
  <c r="L297" i="2"/>
  <c r="M297" i="2"/>
  <c r="N297" i="2"/>
  <c r="G298" i="2"/>
  <c r="H298" i="2"/>
  <c r="I298" i="2"/>
  <c r="K298" i="2"/>
  <c r="L298" i="2"/>
  <c r="M298" i="2"/>
  <c r="N298" i="2"/>
  <c r="F299" i="2"/>
  <c r="G299" i="2"/>
  <c r="H299" i="2"/>
  <c r="I299" i="2"/>
  <c r="J299" i="2"/>
  <c r="K299" i="2"/>
  <c r="L299" i="2"/>
  <c r="M299" i="2"/>
  <c r="N299" i="2"/>
  <c r="G300" i="2"/>
  <c r="H300" i="2"/>
  <c r="I300" i="2"/>
  <c r="K300" i="2"/>
  <c r="L300" i="2"/>
  <c r="M300" i="2"/>
  <c r="N300" i="2"/>
  <c r="F301" i="2"/>
  <c r="G301" i="2"/>
  <c r="H301" i="2"/>
  <c r="I301" i="2"/>
  <c r="J301" i="2"/>
  <c r="K301" i="2"/>
  <c r="L301" i="2"/>
  <c r="M301" i="2"/>
  <c r="N301" i="2"/>
  <c r="F302" i="2"/>
  <c r="G302" i="2"/>
  <c r="H302" i="2"/>
  <c r="I302" i="2"/>
  <c r="J302" i="2"/>
  <c r="K302" i="2"/>
  <c r="L302" i="2"/>
  <c r="M302" i="2"/>
  <c r="N302" i="2"/>
  <c r="G303" i="2"/>
  <c r="H303" i="2"/>
  <c r="I303" i="2"/>
  <c r="K303" i="2"/>
  <c r="L303" i="2"/>
  <c r="M303" i="2"/>
  <c r="N303" i="2"/>
  <c r="G304" i="2"/>
  <c r="H304" i="2"/>
  <c r="I304" i="2"/>
  <c r="K304" i="2"/>
  <c r="L304" i="2"/>
  <c r="M304" i="2"/>
  <c r="N304" i="2"/>
  <c r="F305" i="2"/>
  <c r="G305" i="2"/>
  <c r="H305" i="2"/>
  <c r="I305" i="2"/>
  <c r="J305" i="2"/>
  <c r="K305" i="2"/>
  <c r="L305" i="2"/>
  <c r="M305" i="2"/>
  <c r="N305" i="2"/>
  <c r="F306" i="2"/>
  <c r="G306" i="2"/>
  <c r="H306" i="2"/>
  <c r="I306" i="2"/>
  <c r="J306" i="2"/>
  <c r="K306" i="2"/>
  <c r="L306" i="2"/>
  <c r="M306" i="2"/>
  <c r="N306" i="2"/>
  <c r="G307" i="2"/>
  <c r="H307" i="2"/>
  <c r="I307" i="2"/>
  <c r="K307" i="2"/>
  <c r="L307" i="2"/>
  <c r="M307" i="2"/>
  <c r="N307" i="2"/>
  <c r="F308" i="2"/>
  <c r="G308" i="2"/>
  <c r="H308" i="2"/>
  <c r="I308" i="2"/>
  <c r="J308" i="2"/>
  <c r="K308" i="2"/>
  <c r="L308" i="2"/>
  <c r="M308" i="2"/>
  <c r="N308" i="2"/>
  <c r="G309" i="2"/>
  <c r="H309" i="2"/>
  <c r="I309" i="2"/>
  <c r="K309" i="2"/>
  <c r="L309" i="2"/>
  <c r="M309" i="2"/>
  <c r="N309" i="2"/>
  <c r="G310" i="2"/>
  <c r="H310" i="2"/>
  <c r="I310" i="2"/>
  <c r="K310" i="2"/>
  <c r="L310" i="2"/>
  <c r="M310" i="2"/>
  <c r="N310" i="2"/>
  <c r="F311" i="2"/>
  <c r="G311" i="2"/>
  <c r="H311" i="2"/>
  <c r="I311" i="2"/>
  <c r="J311" i="2"/>
  <c r="K311" i="2"/>
  <c r="L311" i="2"/>
  <c r="M311" i="2"/>
  <c r="N311" i="2"/>
  <c r="G312" i="2"/>
  <c r="H312" i="2"/>
  <c r="I312" i="2"/>
  <c r="K312" i="2"/>
  <c r="L312" i="2"/>
  <c r="M312" i="2"/>
  <c r="N312" i="2"/>
  <c r="F313" i="2"/>
  <c r="G313" i="2"/>
  <c r="H313" i="2"/>
  <c r="I313" i="2"/>
  <c r="J313" i="2"/>
  <c r="K313" i="2"/>
  <c r="L313" i="2"/>
  <c r="M313" i="2"/>
  <c r="N313" i="2"/>
  <c r="F314" i="2"/>
  <c r="G314" i="2"/>
  <c r="H314" i="2"/>
  <c r="I314" i="2"/>
  <c r="J314" i="2"/>
  <c r="K314" i="2"/>
  <c r="L314" i="2"/>
  <c r="M314" i="2"/>
  <c r="N314" i="2"/>
  <c r="G315" i="2"/>
  <c r="H315" i="2"/>
  <c r="I315" i="2"/>
  <c r="K315" i="2"/>
  <c r="L315" i="2"/>
  <c r="M315" i="2"/>
  <c r="N315" i="2"/>
  <c r="F316" i="2"/>
  <c r="G316" i="2"/>
  <c r="H316" i="2"/>
  <c r="I316" i="2"/>
  <c r="J316" i="2"/>
  <c r="K316" i="2"/>
  <c r="L316" i="2"/>
  <c r="M316" i="2"/>
  <c r="N316" i="2"/>
  <c r="G317" i="2"/>
  <c r="H317" i="2"/>
  <c r="I317" i="2"/>
  <c r="K317" i="2"/>
  <c r="L317" i="2"/>
  <c r="M317" i="2"/>
  <c r="N317" i="2"/>
  <c r="G318" i="2"/>
  <c r="H318" i="2"/>
  <c r="I318" i="2"/>
  <c r="K318" i="2"/>
  <c r="L318" i="2"/>
  <c r="M318" i="2"/>
  <c r="N318" i="2"/>
  <c r="F319" i="2"/>
  <c r="G319" i="2"/>
  <c r="H319" i="2"/>
  <c r="I319" i="2"/>
  <c r="J319" i="2"/>
  <c r="K319" i="2"/>
  <c r="L319" i="2"/>
  <c r="M319" i="2"/>
  <c r="N319" i="2"/>
  <c r="D2" i="2"/>
  <c r="C2" i="2"/>
  <c r="P2" i="2"/>
  <c r="O2" i="2"/>
  <c r="N2" i="2"/>
  <c r="M2" i="2"/>
  <c r="L2" i="2"/>
  <c r="K2" i="2"/>
  <c r="I2" i="2"/>
  <c r="H2" i="2"/>
  <c r="G2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<sst xmlns="http://schemas.openxmlformats.org/spreadsheetml/2006/main" count="4284" uniqueCount="41">
  <si>
    <t>X.Intercept.</t>
  </si>
  <si>
    <t>age_class</t>
  </si>
  <si>
    <t>samcam</t>
  </si>
  <si>
    <t>scl.ats1</t>
  </si>
  <si>
    <t>I.scl.ats1.2.</t>
  </si>
  <si>
    <t>scl.clay</t>
  </si>
  <si>
    <t>scl.cn</t>
  </si>
  <si>
    <t>scl.mc</t>
  </si>
  <si>
    <t>I.scl.mc.2.</t>
  </si>
  <si>
    <t>scl.pH</t>
  </si>
  <si>
    <t>scl.prec1</t>
  </si>
  <si>
    <t>age_class.samcam</t>
  </si>
  <si>
    <t>scl.cn.scl.pH</t>
  </si>
  <si>
    <t>scl.mc.scl.pH</t>
  </si>
  <si>
    <t>offset.log.area..</t>
  </si>
  <si>
    <t>df</t>
  </si>
  <si>
    <t>logLik</t>
  </si>
  <si>
    <t>AICc</t>
  </si>
  <si>
    <t>delta</t>
  </si>
  <si>
    <t>weight</t>
  </si>
  <si>
    <t>V21</t>
  </si>
  <si>
    <t>+</t>
  </si>
  <si>
    <t>NA</t>
  </si>
  <si>
    <t>anc</t>
  </si>
  <si>
    <t>ancad</t>
  </si>
  <si>
    <t>endo</t>
  </si>
  <si>
    <t>endad</t>
  </si>
  <si>
    <t>N</t>
  </si>
  <si>
    <t>anc.juv</t>
  </si>
  <si>
    <t>endo.juv</t>
  </si>
  <si>
    <t>juv</t>
  </si>
  <si>
    <t>anc.bm</t>
  </si>
  <si>
    <t>ancad.bm</t>
  </si>
  <si>
    <t>endo.bm</t>
  </si>
  <si>
    <t>endad.bm</t>
  </si>
  <si>
    <t>N.bm</t>
  </si>
  <si>
    <t>anc.juv.bm</t>
  </si>
  <si>
    <t>endo.juv.bm</t>
  </si>
  <si>
    <t>juv.bm</t>
  </si>
  <si>
    <t>SR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</si>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</sst>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sz val="11"/>
      <color rgb="FF9C6500"/>
      <name val="Arial Narrow"/>
      <family val="2"/>
    </font>
    <font>
      <sz val="11"/>
      <color rgb="FF3F3F76"/>
      <name val="Arial Narrow"/>
      <family val="2"/>
    </font>
    <font>
      <b/>
      <sz val="11"/>
      <color rgb="FF3F3F3F"/>
      <name val="Arial Narrow"/>
      <family val="2"/>
    </font>
    <font>
      <b/>
      <sz val="11"/>
      <color rgb="FFFA7D00"/>
      <name val="Arial Narrow"/>
      <family val="2"/>
    </font>
    <font>
      <sz val="11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9"/>
  <sheetViews>
    <sheetView workbookViewId="0">
      <selection activeCell="E3" sqref="E3"/>
    </sheetView>
  </sheetViews>
  <sheetFormatPr baseColWidth="10" defaultRowHeight="16.5" x14ac:dyDescent="0.3"/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>
        <v>1115</v>
      </c>
      <c r="B2">
        <v>0.65178401241904604</v>
      </c>
      <c r="C2" t="s">
        <v>21</v>
      </c>
      <c r="D2" t="s">
        <v>21</v>
      </c>
      <c r="E2" t="s">
        <v>22</v>
      </c>
      <c r="F2">
        <v>-0.303349050342822</v>
      </c>
      <c r="G2">
        <v>-0.41158279269251402</v>
      </c>
      <c r="H2" t="s">
        <v>22</v>
      </c>
      <c r="I2">
        <v>0.17033759483511901</v>
      </c>
      <c r="J2" t="s">
        <v>22</v>
      </c>
      <c r="K2" t="s">
        <v>22</v>
      </c>
      <c r="L2" t="s">
        <v>22</v>
      </c>
      <c r="M2" t="s">
        <v>21</v>
      </c>
      <c r="N2" t="s">
        <v>22</v>
      </c>
      <c r="O2" t="s">
        <v>22</v>
      </c>
      <c r="P2" t="s">
        <v>22</v>
      </c>
      <c r="Q2">
        <v>19</v>
      </c>
      <c r="R2">
        <v>-344.17277466893302</v>
      </c>
      <c r="S2">
        <v>731.15567592014304</v>
      </c>
      <c r="T2">
        <v>0</v>
      </c>
      <c r="U2">
        <v>8.42566254183163E-2</v>
      </c>
      <c r="V2" t="s">
        <v>23</v>
      </c>
    </row>
    <row r="3" spans="1:22" x14ac:dyDescent="0.3">
      <c r="A3">
        <v>9307</v>
      </c>
      <c r="B3">
        <v>2.0380797938493602</v>
      </c>
      <c r="C3" t="s">
        <v>21</v>
      </c>
      <c r="D3" t="s">
        <v>21</v>
      </c>
      <c r="E3" t="s">
        <v>22</v>
      </c>
      <c r="F3">
        <v>-0.30335001932358002</v>
      </c>
      <c r="G3">
        <v>-0.41158301380539503</v>
      </c>
      <c r="H3" t="s">
        <v>22</v>
      </c>
      <c r="I3">
        <v>0.17033769318869599</v>
      </c>
      <c r="J3" t="s">
        <v>22</v>
      </c>
      <c r="K3" t="s">
        <v>22</v>
      </c>
      <c r="L3" t="s">
        <v>22</v>
      </c>
      <c r="M3" t="s">
        <v>21</v>
      </c>
      <c r="N3" t="s">
        <v>22</v>
      </c>
      <c r="O3" t="s">
        <v>22</v>
      </c>
      <c r="P3" t="s">
        <v>21</v>
      </c>
      <c r="Q3">
        <v>19</v>
      </c>
      <c r="R3">
        <v>-344.17277466898997</v>
      </c>
      <c r="S3">
        <v>731.15567592025798</v>
      </c>
      <c r="T3" s="1">
        <v>1.14937392936554E-10</v>
      </c>
      <c r="U3">
        <v>8.4256625413474201E-2</v>
      </c>
      <c r="V3" t="s">
        <v>23</v>
      </c>
    </row>
    <row r="4" spans="1:22" x14ac:dyDescent="0.3">
      <c r="A4">
        <v>1363</v>
      </c>
      <c r="B4">
        <v>0.45240979535567399</v>
      </c>
      <c r="C4" t="s">
        <v>21</v>
      </c>
      <c r="D4" t="s">
        <v>21</v>
      </c>
      <c r="E4" t="s">
        <v>22</v>
      </c>
      <c r="F4" t="s">
        <v>22</v>
      </c>
      <c r="G4">
        <v>-0.51698065559723505</v>
      </c>
      <c r="H4" t="s">
        <v>22</v>
      </c>
      <c r="I4">
        <v>0.19312966478968699</v>
      </c>
      <c r="J4" t="s">
        <v>22</v>
      </c>
      <c r="K4">
        <v>0.27742234511328501</v>
      </c>
      <c r="L4" t="s">
        <v>22</v>
      </c>
      <c r="M4" t="s">
        <v>21</v>
      </c>
      <c r="N4" t="s">
        <v>22</v>
      </c>
      <c r="O4" t="s">
        <v>22</v>
      </c>
      <c r="P4" t="s">
        <v>22</v>
      </c>
      <c r="Q4">
        <v>19</v>
      </c>
      <c r="R4">
        <v>-344.41516096632199</v>
      </c>
      <c r="S4">
        <v>731.64044851492201</v>
      </c>
      <c r="T4">
        <v>0.48477259477863299</v>
      </c>
      <c r="U4">
        <v>6.6120637120736403E-2</v>
      </c>
      <c r="V4" t="s">
        <v>23</v>
      </c>
    </row>
    <row r="5" spans="1:22" x14ac:dyDescent="0.3">
      <c r="A5">
        <v>9555</v>
      </c>
      <c r="B5">
        <v>1.8387053526975801</v>
      </c>
      <c r="C5" t="s">
        <v>21</v>
      </c>
      <c r="D5" t="s">
        <v>21</v>
      </c>
      <c r="E5" t="s">
        <v>22</v>
      </c>
      <c r="F5" t="s">
        <v>22</v>
      </c>
      <c r="G5">
        <v>-0.516980247851755</v>
      </c>
      <c r="H5" t="s">
        <v>22</v>
      </c>
      <c r="I5">
        <v>0.19312950405505599</v>
      </c>
      <c r="J5" t="s">
        <v>22</v>
      </c>
      <c r="K5">
        <v>0.27742227462096802</v>
      </c>
      <c r="L5" t="s">
        <v>22</v>
      </c>
      <c r="M5" t="s">
        <v>21</v>
      </c>
      <c r="N5" t="s">
        <v>22</v>
      </c>
      <c r="O5" t="s">
        <v>22</v>
      </c>
      <c r="P5" t="s">
        <v>21</v>
      </c>
      <c r="Q5">
        <v>19</v>
      </c>
      <c r="R5">
        <v>-344.41516096637201</v>
      </c>
      <c r="S5">
        <v>731.64044851502297</v>
      </c>
      <c r="T5">
        <v>0.48477259487958702</v>
      </c>
      <c r="U5">
        <v>6.6120637117398906E-2</v>
      </c>
      <c r="V5" t="s">
        <v>23</v>
      </c>
    </row>
    <row r="6" spans="1:22" x14ac:dyDescent="0.3">
      <c r="A6">
        <v>1099</v>
      </c>
      <c r="B6">
        <v>0.68720515565457596</v>
      </c>
      <c r="C6" t="s">
        <v>21</v>
      </c>
      <c r="D6" t="s">
        <v>21</v>
      </c>
      <c r="E6" t="s">
        <v>22</v>
      </c>
      <c r="F6">
        <v>-0.28329822627445</v>
      </c>
      <c r="G6" t="s">
        <v>22</v>
      </c>
      <c r="H6" t="s">
        <v>22</v>
      </c>
      <c r="I6">
        <v>0.16299974069376</v>
      </c>
      <c r="J6" t="s">
        <v>22</v>
      </c>
      <c r="K6" t="s">
        <v>22</v>
      </c>
      <c r="L6" t="s">
        <v>22</v>
      </c>
      <c r="M6" t="s">
        <v>21</v>
      </c>
      <c r="N6" t="s">
        <v>22</v>
      </c>
      <c r="O6" t="s">
        <v>22</v>
      </c>
      <c r="P6" t="s">
        <v>22</v>
      </c>
      <c r="Q6">
        <v>18</v>
      </c>
      <c r="R6">
        <v>-346.23938718620599</v>
      </c>
      <c r="S6">
        <v>732.78066116486605</v>
      </c>
      <c r="T6">
        <v>1.6249852447221</v>
      </c>
      <c r="U6">
        <v>3.7388926726871601E-2</v>
      </c>
      <c r="V6" t="s">
        <v>23</v>
      </c>
    </row>
    <row r="7" spans="1:22" x14ac:dyDescent="0.3">
      <c r="A7">
        <v>9291</v>
      </c>
      <c r="B7">
        <v>2.0734979863459002</v>
      </c>
      <c r="C7" t="s">
        <v>21</v>
      </c>
      <c r="D7" t="s">
        <v>21</v>
      </c>
      <c r="E7" t="s">
        <v>22</v>
      </c>
      <c r="F7">
        <v>-0.28329792799644599</v>
      </c>
      <c r="G7" t="s">
        <v>22</v>
      </c>
      <c r="H7" t="s">
        <v>22</v>
      </c>
      <c r="I7">
        <v>0.162999849088866</v>
      </c>
      <c r="J7" t="s">
        <v>22</v>
      </c>
      <c r="K7" t="s">
        <v>22</v>
      </c>
      <c r="L7" t="s">
        <v>22</v>
      </c>
      <c r="M7" t="s">
        <v>21</v>
      </c>
      <c r="N7" t="s">
        <v>22</v>
      </c>
      <c r="O7" t="s">
        <v>22</v>
      </c>
      <c r="P7" t="s">
        <v>21</v>
      </c>
      <c r="Q7">
        <v>18</v>
      </c>
      <c r="R7">
        <v>-346.23938718630399</v>
      </c>
      <c r="S7">
        <v>732.78066116506102</v>
      </c>
      <c r="T7">
        <v>1.62498524491718</v>
      </c>
      <c r="U7">
        <v>3.7388926723224601E-2</v>
      </c>
      <c r="V7" t="s">
        <v>23</v>
      </c>
    </row>
    <row r="8" spans="1:22" x14ac:dyDescent="0.3">
      <c r="A8">
        <v>9735</v>
      </c>
      <c r="B8">
        <v>1.9679141305971699</v>
      </c>
      <c r="C8" t="s">
        <v>21</v>
      </c>
      <c r="D8" t="s">
        <v>21</v>
      </c>
      <c r="E8">
        <v>-0.42792872009333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>
        <v>0.18606944733290501</v>
      </c>
      <c r="M8" t="s">
        <v>21</v>
      </c>
      <c r="N8" t="s">
        <v>22</v>
      </c>
      <c r="O8" t="s">
        <v>22</v>
      </c>
      <c r="P8" t="s">
        <v>21</v>
      </c>
      <c r="Q8">
        <v>18</v>
      </c>
      <c r="R8">
        <v>-346.46610591047698</v>
      </c>
      <c r="S8">
        <v>733.23409861340701</v>
      </c>
      <c r="T8">
        <v>2.0784226932630601</v>
      </c>
      <c r="U8">
        <v>2.9804394810168E-2</v>
      </c>
      <c r="V8" t="s">
        <v>23</v>
      </c>
    </row>
    <row r="9" spans="1:22" x14ac:dyDescent="0.3">
      <c r="A9">
        <v>1543</v>
      </c>
      <c r="B9">
        <v>0.58161832315232997</v>
      </c>
      <c r="C9" t="s">
        <v>21</v>
      </c>
      <c r="D9" t="s">
        <v>21</v>
      </c>
      <c r="E9">
        <v>-0.42792772358464598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>
        <v>0.18606952399679599</v>
      </c>
      <c r="M9" t="s">
        <v>21</v>
      </c>
      <c r="N9" t="s">
        <v>22</v>
      </c>
      <c r="O9" t="s">
        <v>22</v>
      </c>
      <c r="P9" t="s">
        <v>22</v>
      </c>
      <c r="Q9">
        <v>18</v>
      </c>
      <c r="R9">
        <v>-346.46610591086602</v>
      </c>
      <c r="S9">
        <v>733.23409861418497</v>
      </c>
      <c r="T9">
        <v>2.0784226940419299</v>
      </c>
      <c r="U9">
        <v>2.9804394798561201E-2</v>
      </c>
      <c r="V9" t="s">
        <v>23</v>
      </c>
    </row>
    <row r="10" spans="1:22" x14ac:dyDescent="0.3">
      <c r="A10">
        <v>9819</v>
      </c>
      <c r="B10">
        <v>1.9803311506194901</v>
      </c>
      <c r="C10" t="s">
        <v>21</v>
      </c>
      <c r="D10" t="s">
        <v>21</v>
      </c>
      <c r="E10" t="s">
        <v>22</v>
      </c>
      <c r="F10">
        <v>-0.27965568897267601</v>
      </c>
      <c r="G10">
        <v>-0.387989478707289</v>
      </c>
      <c r="H10" t="s">
        <v>22</v>
      </c>
      <c r="I10">
        <v>0.15515297425090399</v>
      </c>
      <c r="J10" t="s">
        <v>22</v>
      </c>
      <c r="K10" t="s">
        <v>22</v>
      </c>
      <c r="L10">
        <v>6.0915556313541598E-2</v>
      </c>
      <c r="M10" t="s">
        <v>21</v>
      </c>
      <c r="N10" t="s">
        <v>22</v>
      </c>
      <c r="O10" t="s">
        <v>22</v>
      </c>
      <c r="P10" t="s">
        <v>21</v>
      </c>
      <c r="Q10">
        <v>20</v>
      </c>
      <c r="R10">
        <v>-343.94743827554902</v>
      </c>
      <c r="S10">
        <v>733.24519502243504</v>
      </c>
      <c r="T10">
        <v>2.0895191022919999</v>
      </c>
      <c r="U10">
        <v>2.9639491813118899E-2</v>
      </c>
      <c r="V10" t="s">
        <v>23</v>
      </c>
    </row>
    <row r="11" spans="1:22" x14ac:dyDescent="0.3">
      <c r="A11">
        <v>1627</v>
      </c>
      <c r="B11">
        <v>0.59403911860444802</v>
      </c>
      <c r="C11" t="s">
        <v>21</v>
      </c>
      <c r="D11" t="s">
        <v>21</v>
      </c>
      <c r="E11" t="s">
        <v>22</v>
      </c>
      <c r="F11">
        <v>-0.279655966761575</v>
      </c>
      <c r="G11">
        <v>-0.387989649218829</v>
      </c>
      <c r="H11" t="s">
        <v>22</v>
      </c>
      <c r="I11">
        <v>0.15515346599207999</v>
      </c>
      <c r="J11" t="s">
        <v>22</v>
      </c>
      <c r="K11" t="s">
        <v>22</v>
      </c>
      <c r="L11">
        <v>6.0914827313797701E-2</v>
      </c>
      <c r="M11" t="s">
        <v>21</v>
      </c>
      <c r="N11" t="s">
        <v>22</v>
      </c>
      <c r="O11" t="s">
        <v>22</v>
      </c>
      <c r="P11" t="s">
        <v>22</v>
      </c>
      <c r="Q11">
        <v>20</v>
      </c>
      <c r="R11">
        <v>-343.94743827593101</v>
      </c>
      <c r="S11">
        <v>733.24519502319902</v>
      </c>
      <c r="T11">
        <v>2.08951910305586</v>
      </c>
      <c r="U11">
        <v>2.9639491801798701E-2</v>
      </c>
      <c r="V11" t="s">
        <v>23</v>
      </c>
    </row>
    <row r="12" spans="1:22" x14ac:dyDescent="0.3">
      <c r="A12">
        <v>9743</v>
      </c>
      <c r="B12">
        <v>2.0498354229035698</v>
      </c>
      <c r="C12" t="s">
        <v>21</v>
      </c>
      <c r="D12" t="s">
        <v>21</v>
      </c>
      <c r="E12">
        <v>-0.35692536606064601</v>
      </c>
      <c r="F12">
        <v>-0.14310588961783999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>
        <v>0.14990691006841</v>
      </c>
      <c r="M12" t="s">
        <v>21</v>
      </c>
      <c r="N12" t="s">
        <v>22</v>
      </c>
      <c r="O12" t="s">
        <v>22</v>
      </c>
      <c r="P12" t="s">
        <v>21</v>
      </c>
      <c r="Q12">
        <v>19</v>
      </c>
      <c r="R12">
        <v>-345.231184730243</v>
      </c>
      <c r="S12">
        <v>733.27249604276506</v>
      </c>
      <c r="T12">
        <v>2.1168201226215602</v>
      </c>
      <c r="U12">
        <v>2.9237646565014899E-2</v>
      </c>
      <c r="V12" t="s">
        <v>23</v>
      </c>
    </row>
    <row r="13" spans="1:22" x14ac:dyDescent="0.3">
      <c r="A13">
        <v>1551</v>
      </c>
      <c r="B13">
        <v>0.66353836095682805</v>
      </c>
      <c r="C13" t="s">
        <v>21</v>
      </c>
      <c r="D13" t="s">
        <v>21</v>
      </c>
      <c r="E13">
        <v>-0.356925228101106</v>
      </c>
      <c r="F13">
        <v>-0.14310629015283699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>
        <v>0.149907113791137</v>
      </c>
      <c r="M13" t="s">
        <v>21</v>
      </c>
      <c r="N13" t="s">
        <v>22</v>
      </c>
      <c r="O13" t="s">
        <v>22</v>
      </c>
      <c r="P13" t="s">
        <v>22</v>
      </c>
      <c r="Q13">
        <v>19</v>
      </c>
      <c r="R13">
        <v>-345.23118473061197</v>
      </c>
      <c r="S13">
        <v>733.27249604350197</v>
      </c>
      <c r="T13">
        <v>2.11682012335825</v>
      </c>
      <c r="U13">
        <v>2.9237646554245399E-2</v>
      </c>
      <c r="V13" t="s">
        <v>23</v>
      </c>
    </row>
    <row r="14" spans="1:22" x14ac:dyDescent="0.3">
      <c r="A14">
        <v>1147</v>
      </c>
      <c r="B14">
        <v>0.65816085216807796</v>
      </c>
      <c r="C14" t="s">
        <v>21</v>
      </c>
      <c r="D14" t="s">
        <v>21</v>
      </c>
      <c r="E14" t="s">
        <v>22</v>
      </c>
      <c r="F14">
        <v>-0.30620939692861399</v>
      </c>
      <c r="G14">
        <v>-0.38095257546751399</v>
      </c>
      <c r="H14">
        <v>-5.7808259095737898E-2</v>
      </c>
      <c r="I14">
        <v>0.17081555281150601</v>
      </c>
      <c r="J14" t="s">
        <v>22</v>
      </c>
      <c r="K14" t="s">
        <v>22</v>
      </c>
      <c r="L14" t="s">
        <v>22</v>
      </c>
      <c r="M14" t="s">
        <v>21</v>
      </c>
      <c r="N14" t="s">
        <v>22</v>
      </c>
      <c r="O14" t="s">
        <v>22</v>
      </c>
      <c r="P14" t="s">
        <v>22</v>
      </c>
      <c r="Q14">
        <v>20</v>
      </c>
      <c r="R14">
        <v>-344.11937189404301</v>
      </c>
      <c r="S14">
        <v>733.58906225942303</v>
      </c>
      <c r="T14">
        <v>2.4333863392799899</v>
      </c>
      <c r="U14">
        <v>2.4957491470827899E-2</v>
      </c>
      <c r="V14" t="s">
        <v>23</v>
      </c>
    </row>
    <row r="15" spans="1:22" x14ac:dyDescent="0.3">
      <c r="A15">
        <v>9339</v>
      </c>
      <c r="B15">
        <v>2.04445508994757</v>
      </c>
      <c r="C15" t="s">
        <v>21</v>
      </c>
      <c r="D15" t="s">
        <v>21</v>
      </c>
      <c r="E15" t="s">
        <v>22</v>
      </c>
      <c r="F15">
        <v>-0.30621003940854002</v>
      </c>
      <c r="G15">
        <v>-0.38095770886785801</v>
      </c>
      <c r="H15">
        <v>-5.7805447627097897E-2</v>
      </c>
      <c r="I15">
        <v>0.170815809700821</v>
      </c>
      <c r="J15" t="s">
        <v>22</v>
      </c>
      <c r="K15" t="s">
        <v>22</v>
      </c>
      <c r="L15" t="s">
        <v>22</v>
      </c>
      <c r="M15" t="s">
        <v>21</v>
      </c>
      <c r="N15" t="s">
        <v>22</v>
      </c>
      <c r="O15" t="s">
        <v>22</v>
      </c>
      <c r="P15" t="s">
        <v>21</v>
      </c>
      <c r="Q15">
        <v>20</v>
      </c>
      <c r="R15">
        <v>-344.11937189449299</v>
      </c>
      <c r="S15">
        <v>733.589062260324</v>
      </c>
      <c r="T15">
        <v>2.43338634018028</v>
      </c>
      <c r="U15">
        <v>2.49574914595935E-2</v>
      </c>
      <c r="V15" t="s">
        <v>23</v>
      </c>
    </row>
    <row r="16" spans="1:22" x14ac:dyDescent="0.3">
      <c r="A16">
        <v>5459</v>
      </c>
      <c r="B16">
        <v>0.43248374580821303</v>
      </c>
      <c r="C16" t="s">
        <v>21</v>
      </c>
      <c r="D16" t="s">
        <v>21</v>
      </c>
      <c r="E16" t="s">
        <v>22</v>
      </c>
      <c r="F16" t="s">
        <v>22</v>
      </c>
      <c r="G16">
        <v>-0.496190540467981</v>
      </c>
      <c r="H16" t="s">
        <v>22</v>
      </c>
      <c r="I16">
        <v>0.197366894420485</v>
      </c>
      <c r="J16" t="s">
        <v>22</v>
      </c>
      <c r="K16">
        <v>0.26268143494831803</v>
      </c>
      <c r="L16" t="s">
        <v>22</v>
      </c>
      <c r="M16" t="s">
        <v>21</v>
      </c>
      <c r="N16" t="s">
        <v>22</v>
      </c>
      <c r="O16">
        <v>4.8236332587279197E-2</v>
      </c>
      <c r="P16" t="s">
        <v>22</v>
      </c>
      <c r="Q16">
        <v>20</v>
      </c>
      <c r="R16">
        <v>-344.22364336950898</v>
      </c>
      <c r="S16">
        <v>733.79760521035496</v>
      </c>
      <c r="T16">
        <v>2.6419292902111202</v>
      </c>
      <c r="U16">
        <v>2.2486217388669599E-2</v>
      </c>
      <c r="V16" t="s">
        <v>23</v>
      </c>
    </row>
    <row r="17" spans="1:22" x14ac:dyDescent="0.3">
      <c r="A17">
        <v>13651</v>
      </c>
      <c r="B17">
        <v>1.81878060047388</v>
      </c>
      <c r="C17" t="s">
        <v>21</v>
      </c>
      <c r="D17" t="s">
        <v>21</v>
      </c>
      <c r="E17" t="s">
        <v>22</v>
      </c>
      <c r="F17" t="s">
        <v>22</v>
      </c>
      <c r="G17">
        <v>-0.49619026438826702</v>
      </c>
      <c r="H17" t="s">
        <v>22</v>
      </c>
      <c r="I17">
        <v>0.197367037668497</v>
      </c>
      <c r="J17" t="s">
        <v>22</v>
      </c>
      <c r="K17">
        <v>0.26268162248125998</v>
      </c>
      <c r="L17" t="s">
        <v>22</v>
      </c>
      <c r="M17" t="s">
        <v>21</v>
      </c>
      <c r="N17" t="s">
        <v>22</v>
      </c>
      <c r="O17">
        <v>4.8236244943862201E-2</v>
      </c>
      <c r="P17" t="s">
        <v>21</v>
      </c>
      <c r="Q17">
        <v>20</v>
      </c>
      <c r="R17">
        <v>-344.22364336985203</v>
      </c>
      <c r="S17">
        <v>733.79760521104095</v>
      </c>
      <c r="T17">
        <v>2.6419292908972198</v>
      </c>
      <c r="U17">
        <v>2.24862173809557E-2</v>
      </c>
      <c r="V17" t="s">
        <v>23</v>
      </c>
    </row>
    <row r="18" spans="1:22" x14ac:dyDescent="0.3">
      <c r="A18">
        <v>1039</v>
      </c>
      <c r="B18">
        <v>0.79515286770914395</v>
      </c>
      <c r="C18" t="s">
        <v>21</v>
      </c>
      <c r="D18" t="s">
        <v>21</v>
      </c>
      <c r="E18">
        <v>-0.35926041995291702</v>
      </c>
      <c r="F18">
        <v>-0.18663550216098701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21</v>
      </c>
      <c r="N18" t="s">
        <v>22</v>
      </c>
      <c r="O18" t="s">
        <v>22</v>
      </c>
      <c r="P18" t="s">
        <v>22</v>
      </c>
      <c r="Q18">
        <v>18</v>
      </c>
      <c r="R18">
        <v>-346.78598932040398</v>
      </c>
      <c r="S18">
        <v>733.87386543326204</v>
      </c>
      <c r="T18">
        <v>2.71818951311832</v>
      </c>
      <c r="U18">
        <v>2.1644956031851001E-2</v>
      </c>
      <c r="V18" t="s">
        <v>23</v>
      </c>
    </row>
    <row r="19" spans="1:22" x14ac:dyDescent="0.3">
      <c r="A19">
        <v>9231</v>
      </c>
      <c r="B19">
        <v>2.1814510058712</v>
      </c>
      <c r="C19" t="s">
        <v>21</v>
      </c>
      <c r="D19" t="s">
        <v>21</v>
      </c>
      <c r="E19">
        <v>-0.35926297745038599</v>
      </c>
      <c r="F19">
        <v>-0.18663470009326499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21</v>
      </c>
      <c r="N19" t="s">
        <v>22</v>
      </c>
      <c r="O19" t="s">
        <v>22</v>
      </c>
      <c r="P19" t="s">
        <v>21</v>
      </c>
      <c r="Q19">
        <v>18</v>
      </c>
      <c r="R19">
        <v>-346.785989320417</v>
      </c>
      <c r="S19">
        <v>733.87386543328705</v>
      </c>
      <c r="T19">
        <v>2.7181895131439</v>
      </c>
      <c r="U19">
        <v>2.1644956031574202E-2</v>
      </c>
      <c r="V19" t="s">
        <v>23</v>
      </c>
    </row>
    <row r="20" spans="1:22" x14ac:dyDescent="0.3">
      <c r="A20">
        <v>9587</v>
      </c>
      <c r="B20">
        <v>1.8443423604720799</v>
      </c>
      <c r="C20" t="s">
        <v>21</v>
      </c>
      <c r="D20" t="s">
        <v>21</v>
      </c>
      <c r="E20" t="s">
        <v>22</v>
      </c>
      <c r="F20" t="s">
        <v>22</v>
      </c>
      <c r="G20">
        <v>-0.47608494264763501</v>
      </c>
      <c r="H20">
        <v>-8.6594199258645504E-2</v>
      </c>
      <c r="I20">
        <v>0.195162618627365</v>
      </c>
      <c r="J20" t="s">
        <v>22</v>
      </c>
      <c r="K20">
        <v>0.28431554280675903</v>
      </c>
      <c r="L20" t="s">
        <v>22</v>
      </c>
      <c r="M20" t="s">
        <v>21</v>
      </c>
      <c r="N20" t="s">
        <v>22</v>
      </c>
      <c r="O20" t="s">
        <v>22</v>
      </c>
      <c r="P20" t="s">
        <v>21</v>
      </c>
      <c r="Q20">
        <v>20</v>
      </c>
      <c r="R20">
        <v>-344.30176848329597</v>
      </c>
      <c r="S20">
        <v>733.953855437931</v>
      </c>
      <c r="T20">
        <v>2.7981795177870499</v>
      </c>
      <c r="U20">
        <v>2.0796349099258399E-2</v>
      </c>
      <c r="V20" t="s">
        <v>23</v>
      </c>
    </row>
    <row r="21" spans="1:22" x14ac:dyDescent="0.3">
      <c r="A21">
        <v>1395</v>
      </c>
      <c r="B21">
        <v>0.45804749034073999</v>
      </c>
      <c r="C21" t="s">
        <v>21</v>
      </c>
      <c r="D21" t="s">
        <v>21</v>
      </c>
      <c r="E21" t="s">
        <v>22</v>
      </c>
      <c r="F21" t="s">
        <v>22</v>
      </c>
      <c r="G21">
        <v>-0.47608459369290401</v>
      </c>
      <c r="H21">
        <v>-8.65944310131357E-2</v>
      </c>
      <c r="I21">
        <v>0.195162564886359</v>
      </c>
      <c r="J21" t="s">
        <v>22</v>
      </c>
      <c r="K21">
        <v>0.28431543491543998</v>
      </c>
      <c r="L21" t="s">
        <v>22</v>
      </c>
      <c r="M21" t="s">
        <v>21</v>
      </c>
      <c r="N21" t="s">
        <v>22</v>
      </c>
      <c r="O21" t="s">
        <v>22</v>
      </c>
      <c r="P21" t="s">
        <v>22</v>
      </c>
      <c r="Q21">
        <v>20</v>
      </c>
      <c r="R21">
        <v>-344.30176848345701</v>
      </c>
      <c r="S21">
        <v>733.95385543825103</v>
      </c>
      <c r="T21">
        <v>2.79817951810799</v>
      </c>
      <c r="U21">
        <v>2.07963490959212E-2</v>
      </c>
      <c r="V21" t="s">
        <v>23</v>
      </c>
    </row>
    <row r="22" spans="1:22" x14ac:dyDescent="0.3">
      <c r="A22">
        <v>9923</v>
      </c>
      <c r="B22">
        <v>1.8305499213047201</v>
      </c>
      <c r="C22" t="s">
        <v>21</v>
      </c>
      <c r="D22" t="s">
        <v>21</v>
      </c>
      <c r="E22" t="s">
        <v>22</v>
      </c>
      <c r="F22" t="s">
        <v>22</v>
      </c>
      <c r="G22" t="s">
        <v>22</v>
      </c>
      <c r="H22" t="s">
        <v>22</v>
      </c>
      <c r="I22">
        <v>0.18442442426053701</v>
      </c>
      <c r="J22">
        <v>-0.17512167933150899</v>
      </c>
      <c r="K22" t="s">
        <v>22</v>
      </c>
      <c r="L22">
        <v>0.290096861527604</v>
      </c>
      <c r="M22" t="s">
        <v>21</v>
      </c>
      <c r="N22" t="s">
        <v>22</v>
      </c>
      <c r="O22" t="s">
        <v>22</v>
      </c>
      <c r="P22" t="s">
        <v>21</v>
      </c>
      <c r="Q22">
        <v>19</v>
      </c>
      <c r="R22">
        <v>-345.60668262315301</v>
      </c>
      <c r="S22">
        <v>734.02349182858404</v>
      </c>
      <c r="T22">
        <v>2.8678159084408898</v>
      </c>
      <c r="U22">
        <v>2.00847184923971E-2</v>
      </c>
      <c r="V22" t="s">
        <v>23</v>
      </c>
    </row>
    <row r="23" spans="1:22" x14ac:dyDescent="0.3">
      <c r="A23">
        <v>1731</v>
      </c>
      <c r="B23">
        <v>0.44425477939160202</v>
      </c>
      <c r="C23" t="s">
        <v>21</v>
      </c>
      <c r="D23" t="s">
        <v>21</v>
      </c>
      <c r="E23" t="s">
        <v>22</v>
      </c>
      <c r="F23" t="s">
        <v>22</v>
      </c>
      <c r="G23" t="s">
        <v>22</v>
      </c>
      <c r="H23" t="s">
        <v>22</v>
      </c>
      <c r="I23">
        <v>0.184425751139214</v>
      </c>
      <c r="J23">
        <v>-0.175122116327524</v>
      </c>
      <c r="K23" t="s">
        <v>22</v>
      </c>
      <c r="L23">
        <v>0.29009592080142299</v>
      </c>
      <c r="M23" t="s">
        <v>21</v>
      </c>
      <c r="N23" t="s">
        <v>22</v>
      </c>
      <c r="O23" t="s">
        <v>22</v>
      </c>
      <c r="P23" t="s">
        <v>22</v>
      </c>
      <c r="Q23">
        <v>19</v>
      </c>
      <c r="R23">
        <v>-345.606682624565</v>
      </c>
      <c r="S23">
        <v>734.02349183140802</v>
      </c>
      <c r="T23">
        <v>2.8678159112649801</v>
      </c>
      <c r="U23">
        <v>2.0084718464036502E-2</v>
      </c>
      <c r="V23" t="s">
        <v>23</v>
      </c>
    </row>
    <row r="24" spans="1:22" x14ac:dyDescent="0.3">
      <c r="A24">
        <v>9323</v>
      </c>
      <c r="B24">
        <v>2.0835295994652001</v>
      </c>
      <c r="C24" t="s">
        <v>21</v>
      </c>
      <c r="D24" t="s">
        <v>21</v>
      </c>
      <c r="E24" t="s">
        <v>22</v>
      </c>
      <c r="F24">
        <v>-0.29582257150478403</v>
      </c>
      <c r="G24" t="s">
        <v>22</v>
      </c>
      <c r="H24">
        <v>-0.19307933899263899</v>
      </c>
      <c r="I24">
        <v>0.16594121802565101</v>
      </c>
      <c r="J24" t="s">
        <v>22</v>
      </c>
      <c r="K24" t="s">
        <v>22</v>
      </c>
      <c r="L24" t="s">
        <v>22</v>
      </c>
      <c r="M24" t="s">
        <v>21</v>
      </c>
      <c r="N24" t="s">
        <v>22</v>
      </c>
      <c r="O24" t="s">
        <v>22</v>
      </c>
      <c r="P24" t="s">
        <v>21</v>
      </c>
      <c r="Q24">
        <v>19</v>
      </c>
      <c r="R24">
        <v>-345.63158948721599</v>
      </c>
      <c r="S24">
        <v>734.07330555671001</v>
      </c>
      <c r="T24">
        <v>2.9176296365663998</v>
      </c>
      <c r="U24">
        <v>1.9590649534474199E-2</v>
      </c>
      <c r="V24" t="s">
        <v>23</v>
      </c>
    </row>
    <row r="25" spans="1:22" x14ac:dyDescent="0.3">
      <c r="A25">
        <v>1131</v>
      </c>
      <c r="B25">
        <v>0.69723558087848303</v>
      </c>
      <c r="C25" t="s">
        <v>21</v>
      </c>
      <c r="D25" t="s">
        <v>21</v>
      </c>
      <c r="E25" t="s">
        <v>22</v>
      </c>
      <c r="F25">
        <v>-0.29582188810502003</v>
      </c>
      <c r="G25" t="s">
        <v>22</v>
      </c>
      <c r="H25">
        <v>-0.19307806302722699</v>
      </c>
      <c r="I25">
        <v>0.16594104471384999</v>
      </c>
      <c r="J25" t="s">
        <v>22</v>
      </c>
      <c r="K25" t="s">
        <v>22</v>
      </c>
      <c r="L25" t="s">
        <v>22</v>
      </c>
      <c r="M25" t="s">
        <v>21</v>
      </c>
      <c r="N25" t="s">
        <v>22</v>
      </c>
      <c r="O25" t="s">
        <v>22</v>
      </c>
      <c r="P25" t="s">
        <v>22</v>
      </c>
      <c r="Q25">
        <v>19</v>
      </c>
      <c r="R25">
        <v>-345.63158948722099</v>
      </c>
      <c r="S25">
        <v>734.07330555672002</v>
      </c>
      <c r="T25">
        <v>2.9176296365762902</v>
      </c>
      <c r="U25">
        <v>1.9590649534377301E-2</v>
      </c>
      <c r="V25" t="s">
        <v>23</v>
      </c>
    </row>
    <row r="26" spans="1:22" x14ac:dyDescent="0.3">
      <c r="A26">
        <v>1491</v>
      </c>
      <c r="B26">
        <v>0.455583844868507</v>
      </c>
      <c r="C26" t="s">
        <v>21</v>
      </c>
      <c r="D26" t="s">
        <v>21</v>
      </c>
      <c r="E26" t="s">
        <v>22</v>
      </c>
      <c r="F26" t="s">
        <v>22</v>
      </c>
      <c r="G26">
        <v>-0.515992724638899</v>
      </c>
      <c r="H26" t="s">
        <v>22</v>
      </c>
      <c r="I26">
        <v>0.194653073614691</v>
      </c>
      <c r="J26">
        <v>-2.9934345666125699E-3</v>
      </c>
      <c r="K26">
        <v>0.27537171810754402</v>
      </c>
      <c r="L26" t="s">
        <v>22</v>
      </c>
      <c r="M26" t="s">
        <v>21</v>
      </c>
      <c r="N26" t="s">
        <v>22</v>
      </c>
      <c r="O26" t="s">
        <v>22</v>
      </c>
      <c r="P26" t="s">
        <v>22</v>
      </c>
      <c r="Q26">
        <v>20</v>
      </c>
      <c r="R26">
        <v>-344.41404963365397</v>
      </c>
      <c r="S26">
        <v>734.17841773864495</v>
      </c>
      <c r="T26">
        <v>3.0227418185019101</v>
      </c>
      <c r="U26">
        <v>1.85876298356892E-2</v>
      </c>
      <c r="V26" t="s">
        <v>23</v>
      </c>
    </row>
    <row r="27" spans="1:22" x14ac:dyDescent="0.3">
      <c r="A27">
        <v>9683</v>
      </c>
      <c r="B27">
        <v>1.8418776514106301</v>
      </c>
      <c r="C27" t="s">
        <v>21</v>
      </c>
      <c r="D27" t="s">
        <v>21</v>
      </c>
      <c r="E27" t="s">
        <v>22</v>
      </c>
      <c r="F27" t="s">
        <v>22</v>
      </c>
      <c r="G27">
        <v>-0.51599560405655698</v>
      </c>
      <c r="H27" t="s">
        <v>22</v>
      </c>
      <c r="I27">
        <v>0.19465347782147099</v>
      </c>
      <c r="J27">
        <v>-2.9929207174757698E-3</v>
      </c>
      <c r="K27">
        <v>0.27537218349445602</v>
      </c>
      <c r="L27" t="s">
        <v>22</v>
      </c>
      <c r="M27" t="s">
        <v>21</v>
      </c>
      <c r="N27" t="s">
        <v>22</v>
      </c>
      <c r="O27" t="s">
        <v>22</v>
      </c>
      <c r="P27" t="s">
        <v>21</v>
      </c>
      <c r="Q27">
        <v>20</v>
      </c>
      <c r="R27">
        <v>-344.41404963391898</v>
      </c>
      <c r="S27">
        <v>734.17841773917598</v>
      </c>
      <c r="T27">
        <v>3.0227418190320301</v>
      </c>
      <c r="U27">
        <v>1.8587629830762401E-2</v>
      </c>
      <c r="V27" t="s">
        <v>23</v>
      </c>
    </row>
    <row r="28" spans="1:22" x14ac:dyDescent="0.3">
      <c r="A28">
        <v>9803</v>
      </c>
      <c r="B28">
        <v>1.98377696829904</v>
      </c>
      <c r="C28" t="s">
        <v>21</v>
      </c>
      <c r="D28" t="s">
        <v>21</v>
      </c>
      <c r="E28" t="s">
        <v>22</v>
      </c>
      <c r="F28">
        <v>-0.25060094280182199</v>
      </c>
      <c r="G28" t="s">
        <v>22</v>
      </c>
      <c r="H28" t="s">
        <v>22</v>
      </c>
      <c r="I28">
        <v>0.14028286785709501</v>
      </c>
      <c r="J28" t="s">
        <v>22</v>
      </c>
      <c r="K28" t="s">
        <v>22</v>
      </c>
      <c r="L28">
        <v>9.2312323277228797E-2</v>
      </c>
      <c r="M28" t="s">
        <v>21</v>
      </c>
      <c r="N28" t="s">
        <v>22</v>
      </c>
      <c r="O28" t="s">
        <v>22</v>
      </c>
      <c r="P28" t="s">
        <v>21</v>
      </c>
      <c r="Q28">
        <v>19</v>
      </c>
      <c r="R28">
        <v>-345.711596686956</v>
      </c>
      <c r="S28">
        <v>734.23331995619003</v>
      </c>
      <c r="T28">
        <v>3.0776440360460802</v>
      </c>
      <c r="U28">
        <v>1.8084318618747E-2</v>
      </c>
      <c r="V28" t="s">
        <v>23</v>
      </c>
    </row>
    <row r="29" spans="1:22" x14ac:dyDescent="0.3">
      <c r="A29">
        <v>1611</v>
      </c>
      <c r="B29">
        <v>0.59748557357098997</v>
      </c>
      <c r="C29" t="s">
        <v>21</v>
      </c>
      <c r="D29" t="s">
        <v>21</v>
      </c>
      <c r="E29" t="s">
        <v>22</v>
      </c>
      <c r="F29">
        <v>-0.25060236903093303</v>
      </c>
      <c r="G29" t="s">
        <v>22</v>
      </c>
      <c r="H29" t="s">
        <v>22</v>
      </c>
      <c r="I29">
        <v>0.14028291355870201</v>
      </c>
      <c r="J29" t="s">
        <v>22</v>
      </c>
      <c r="K29" t="s">
        <v>22</v>
      </c>
      <c r="L29">
        <v>9.2312265354710502E-2</v>
      </c>
      <c r="M29" t="s">
        <v>21</v>
      </c>
      <c r="N29" t="s">
        <v>22</v>
      </c>
      <c r="O29" t="s">
        <v>22</v>
      </c>
      <c r="P29" t="s">
        <v>22</v>
      </c>
      <c r="Q29">
        <v>19</v>
      </c>
      <c r="R29">
        <v>-345.71159668725397</v>
      </c>
      <c r="S29">
        <v>734.23331995678598</v>
      </c>
      <c r="T29">
        <v>3.0776440366425999</v>
      </c>
      <c r="U29">
        <v>1.80843186133532E-2</v>
      </c>
      <c r="V29" t="s">
        <v>23</v>
      </c>
    </row>
    <row r="30" spans="1:22" x14ac:dyDescent="0.3">
      <c r="A30">
        <v>1055</v>
      </c>
      <c r="B30">
        <v>0.74682691830468095</v>
      </c>
      <c r="C30" t="s">
        <v>21</v>
      </c>
      <c r="D30" t="s">
        <v>21</v>
      </c>
      <c r="E30">
        <v>-0.31078490951433202</v>
      </c>
      <c r="F30">
        <v>-0.207228065100486</v>
      </c>
      <c r="G30">
        <v>-0.28899328938158297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21</v>
      </c>
      <c r="N30" t="s">
        <v>22</v>
      </c>
      <c r="O30" t="s">
        <v>22</v>
      </c>
      <c r="P30" t="s">
        <v>22</v>
      </c>
      <c r="Q30">
        <v>19</v>
      </c>
      <c r="R30">
        <v>-345.77365930650899</v>
      </c>
      <c r="S30">
        <v>734.35744519529703</v>
      </c>
      <c r="T30">
        <v>3.2017692751537701</v>
      </c>
      <c r="U30">
        <v>1.69960772689388E-2</v>
      </c>
      <c r="V30" t="s">
        <v>23</v>
      </c>
    </row>
    <row r="31" spans="1:22" x14ac:dyDescent="0.3">
      <c r="A31">
        <v>9247</v>
      </c>
      <c r="B31">
        <v>2.1331189008014699</v>
      </c>
      <c r="C31" t="s">
        <v>21</v>
      </c>
      <c r="D31" t="s">
        <v>21</v>
      </c>
      <c r="E31">
        <v>-0.31078538379798698</v>
      </c>
      <c r="F31">
        <v>-0.20722835652789401</v>
      </c>
      <c r="G31">
        <v>-0.28899508658206902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21</v>
      </c>
      <c r="N31" t="s">
        <v>22</v>
      </c>
      <c r="O31" t="s">
        <v>22</v>
      </c>
      <c r="P31" t="s">
        <v>21</v>
      </c>
      <c r="Q31">
        <v>19</v>
      </c>
      <c r="R31">
        <v>-345.77365930704798</v>
      </c>
      <c r="S31">
        <v>734.35744519637501</v>
      </c>
      <c r="T31">
        <v>3.2017692762318601</v>
      </c>
      <c r="U31">
        <v>1.6996077259777101E-2</v>
      </c>
      <c r="V31" t="s">
        <v>23</v>
      </c>
    </row>
    <row r="32" spans="1:22" x14ac:dyDescent="0.3">
      <c r="A32">
        <v>9759</v>
      </c>
      <c r="B32">
        <v>2.0203331811349798</v>
      </c>
      <c r="C32" t="s">
        <v>21</v>
      </c>
      <c r="D32" t="s">
        <v>21</v>
      </c>
      <c r="E32">
        <v>-0.31736723059842897</v>
      </c>
      <c r="F32">
        <v>-0.16365544533999299</v>
      </c>
      <c r="G32">
        <v>-0.24408681183087499</v>
      </c>
      <c r="H32" t="s">
        <v>22</v>
      </c>
      <c r="I32" t="s">
        <v>22</v>
      </c>
      <c r="J32" t="s">
        <v>22</v>
      </c>
      <c r="K32" t="s">
        <v>22</v>
      </c>
      <c r="L32">
        <v>0.134380318364615</v>
      </c>
      <c r="M32" t="s">
        <v>21</v>
      </c>
      <c r="N32" t="s">
        <v>22</v>
      </c>
      <c r="O32" t="s">
        <v>22</v>
      </c>
      <c r="P32" t="s">
        <v>21</v>
      </c>
      <c r="Q32">
        <v>20</v>
      </c>
      <c r="R32">
        <v>-344.54932954737399</v>
      </c>
      <c r="S32">
        <v>734.44897756608498</v>
      </c>
      <c r="T32">
        <v>3.2933016459413702</v>
      </c>
      <c r="U32">
        <v>1.6235762699170101E-2</v>
      </c>
      <c r="V32" t="s">
        <v>23</v>
      </c>
    </row>
    <row r="33" spans="1:22" x14ac:dyDescent="0.3">
      <c r="A33">
        <v>1567</v>
      </c>
      <c r="B33">
        <v>0.634037793450829</v>
      </c>
      <c r="C33" t="s">
        <v>21</v>
      </c>
      <c r="D33" t="s">
        <v>21</v>
      </c>
      <c r="E33">
        <v>-0.31736709771156602</v>
      </c>
      <c r="F33">
        <v>-0.16365580858557399</v>
      </c>
      <c r="G33">
        <v>-0.244084662027653</v>
      </c>
      <c r="H33" t="s">
        <v>22</v>
      </c>
      <c r="I33" t="s">
        <v>22</v>
      </c>
      <c r="J33" t="s">
        <v>22</v>
      </c>
      <c r="K33" t="s">
        <v>22</v>
      </c>
      <c r="L33">
        <v>0.134380646378081</v>
      </c>
      <c r="M33" t="s">
        <v>21</v>
      </c>
      <c r="N33" t="s">
        <v>22</v>
      </c>
      <c r="O33" t="s">
        <v>22</v>
      </c>
      <c r="P33" t="s">
        <v>22</v>
      </c>
      <c r="Q33">
        <v>20</v>
      </c>
      <c r="R33">
        <v>-344.54932954754298</v>
      </c>
      <c r="S33">
        <v>734.44897756642297</v>
      </c>
      <c r="T33">
        <v>3.2933016462797</v>
      </c>
      <c r="U33">
        <v>1.62357626964235E-2</v>
      </c>
      <c r="V33" t="s">
        <v>23</v>
      </c>
    </row>
    <row r="34" spans="1:22" x14ac:dyDescent="0.3">
      <c r="A34">
        <v>9751</v>
      </c>
      <c r="B34">
        <v>1.93782489146083</v>
      </c>
      <c r="C34" t="s">
        <v>21</v>
      </c>
      <c r="D34" t="s">
        <v>21</v>
      </c>
      <c r="E34">
        <v>-0.40524227591571099</v>
      </c>
      <c r="F34" t="s">
        <v>22</v>
      </c>
      <c r="G34">
        <v>-0.17834618797282101</v>
      </c>
      <c r="H34" t="s">
        <v>22</v>
      </c>
      <c r="I34" t="s">
        <v>22</v>
      </c>
      <c r="J34" t="s">
        <v>22</v>
      </c>
      <c r="K34" t="s">
        <v>22</v>
      </c>
      <c r="L34">
        <v>0.17919395557800999</v>
      </c>
      <c r="M34" t="s">
        <v>21</v>
      </c>
      <c r="N34" t="s">
        <v>22</v>
      </c>
      <c r="O34" t="s">
        <v>22</v>
      </c>
      <c r="P34" t="s">
        <v>21</v>
      </c>
      <c r="Q34">
        <v>19</v>
      </c>
      <c r="R34">
        <v>-346.09903024534202</v>
      </c>
      <c r="S34">
        <v>735.00818707296298</v>
      </c>
      <c r="T34">
        <v>3.8525111528193698</v>
      </c>
      <c r="U34">
        <v>1.2275576398804E-2</v>
      </c>
      <c r="V34" t="s">
        <v>23</v>
      </c>
    </row>
    <row r="35" spans="1:22" x14ac:dyDescent="0.3">
      <c r="A35">
        <v>1559</v>
      </c>
      <c r="B35">
        <v>0.55152962920134696</v>
      </c>
      <c r="C35" t="s">
        <v>21</v>
      </c>
      <c r="D35" t="s">
        <v>21</v>
      </c>
      <c r="E35">
        <v>-0.40524079936812601</v>
      </c>
      <c r="F35" t="s">
        <v>22</v>
      </c>
      <c r="G35">
        <v>-0.178345577698135</v>
      </c>
      <c r="H35" t="s">
        <v>22</v>
      </c>
      <c r="I35" t="s">
        <v>22</v>
      </c>
      <c r="J35" t="s">
        <v>22</v>
      </c>
      <c r="K35" t="s">
        <v>22</v>
      </c>
      <c r="L35">
        <v>0.17919417155171299</v>
      </c>
      <c r="M35" t="s">
        <v>21</v>
      </c>
      <c r="N35" t="s">
        <v>22</v>
      </c>
      <c r="O35" t="s">
        <v>22</v>
      </c>
      <c r="P35" t="s">
        <v>22</v>
      </c>
      <c r="Q35">
        <v>19</v>
      </c>
      <c r="R35">
        <v>-346.09903024543399</v>
      </c>
      <c r="S35">
        <v>735.00818707314602</v>
      </c>
      <c r="T35">
        <v>3.8525111530026401</v>
      </c>
      <c r="U35">
        <v>1.22755763976791E-2</v>
      </c>
      <c r="V35" t="s">
        <v>23</v>
      </c>
    </row>
    <row r="36" spans="1:22" x14ac:dyDescent="0.3">
      <c r="A36">
        <v>1747</v>
      </c>
      <c r="B36">
        <v>0.42036168289495102</v>
      </c>
      <c r="C36" t="s">
        <v>21</v>
      </c>
      <c r="D36" t="s">
        <v>21</v>
      </c>
      <c r="E36" t="s">
        <v>22</v>
      </c>
      <c r="F36" t="s">
        <v>22</v>
      </c>
      <c r="G36">
        <v>-0.276029190819368</v>
      </c>
      <c r="H36" t="s">
        <v>22</v>
      </c>
      <c r="I36">
        <v>0.18765371201408901</v>
      </c>
      <c r="J36">
        <v>-0.16910247784424001</v>
      </c>
      <c r="K36" t="s">
        <v>22</v>
      </c>
      <c r="L36">
        <v>0.27224631222962897</v>
      </c>
      <c r="M36" t="s">
        <v>21</v>
      </c>
      <c r="N36" t="s">
        <v>22</v>
      </c>
      <c r="O36" t="s">
        <v>22</v>
      </c>
      <c r="P36" t="s">
        <v>22</v>
      </c>
      <c r="Q36">
        <v>20</v>
      </c>
      <c r="R36">
        <v>-344.867385031195</v>
      </c>
      <c r="S36">
        <v>735.085088533727</v>
      </c>
      <c r="T36">
        <v>3.92941261358339</v>
      </c>
      <c r="U36">
        <v>1.1812530789427299E-2</v>
      </c>
      <c r="V36" t="s">
        <v>23</v>
      </c>
    </row>
    <row r="37" spans="1:22" x14ac:dyDescent="0.3">
      <c r="A37">
        <v>9939</v>
      </c>
      <c r="B37">
        <v>1.8066475381491001</v>
      </c>
      <c r="C37" t="s">
        <v>21</v>
      </c>
      <c r="D37" t="s">
        <v>21</v>
      </c>
      <c r="E37" t="s">
        <v>22</v>
      </c>
      <c r="F37" t="s">
        <v>22</v>
      </c>
      <c r="G37">
        <v>-0.276032001742194</v>
      </c>
      <c r="H37" t="s">
        <v>22</v>
      </c>
      <c r="I37">
        <v>0.187654297366561</v>
      </c>
      <c r="J37">
        <v>-0.169103795753136</v>
      </c>
      <c r="K37" t="s">
        <v>22</v>
      </c>
      <c r="L37">
        <v>0.27224811667517701</v>
      </c>
      <c r="M37" t="s">
        <v>21</v>
      </c>
      <c r="N37" t="s">
        <v>22</v>
      </c>
      <c r="O37" t="s">
        <v>22</v>
      </c>
      <c r="P37" t="s">
        <v>21</v>
      </c>
      <c r="Q37">
        <v>20</v>
      </c>
      <c r="R37">
        <v>-344.86738503500999</v>
      </c>
      <c r="S37">
        <v>735.08508854135698</v>
      </c>
      <c r="T37">
        <v>3.9294126212133702</v>
      </c>
      <c r="U37">
        <v>1.1812530744362599E-2</v>
      </c>
      <c r="V37" t="s">
        <v>23</v>
      </c>
    </row>
    <row r="38" spans="1:22" x14ac:dyDescent="0.3">
      <c r="A38">
        <v>11</v>
      </c>
      <c r="B38">
        <v>0.214165491106278</v>
      </c>
      <c r="C38" t="s">
        <v>21</v>
      </c>
      <c r="D38" t="s">
        <v>21</v>
      </c>
      <c r="E38" t="s">
        <v>22</v>
      </c>
      <c r="F38">
        <v>-0.28362284006141197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>
        <v>9</v>
      </c>
      <c r="R38">
        <v>-289.19727742177901</v>
      </c>
      <c r="S38">
        <v>597.47889219295598</v>
      </c>
      <c r="T38">
        <v>0</v>
      </c>
      <c r="U38">
        <v>8.4601534549985605E-2</v>
      </c>
      <c r="V38" t="s">
        <v>24</v>
      </c>
    </row>
    <row r="39" spans="1:22" x14ac:dyDescent="0.3">
      <c r="A39">
        <v>8203</v>
      </c>
      <c r="B39">
        <v>1.6004600568215299</v>
      </c>
      <c r="C39" t="s">
        <v>21</v>
      </c>
      <c r="D39" t="s">
        <v>21</v>
      </c>
      <c r="E39" t="s">
        <v>22</v>
      </c>
      <c r="F39">
        <v>-0.28362285896309702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  <c r="P39" t="s">
        <v>21</v>
      </c>
      <c r="Q39">
        <v>9</v>
      </c>
      <c r="R39">
        <v>-289.19727742180601</v>
      </c>
      <c r="S39">
        <v>597.47889219300998</v>
      </c>
      <c r="T39" s="1">
        <v>5.3546500566881202E-11</v>
      </c>
      <c r="U39">
        <v>8.4601534547720597E-2</v>
      </c>
      <c r="V39" t="s">
        <v>24</v>
      </c>
    </row>
    <row r="40" spans="1:22" x14ac:dyDescent="0.3">
      <c r="A40">
        <v>27</v>
      </c>
      <c r="B40">
        <v>0.214333904275683</v>
      </c>
      <c r="C40" t="s">
        <v>21</v>
      </c>
      <c r="D40" t="s">
        <v>21</v>
      </c>
      <c r="E40" t="s">
        <v>22</v>
      </c>
      <c r="F40">
        <v>-0.29204390862924401</v>
      </c>
      <c r="G40">
        <v>-0.26821095357832198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>
        <v>10</v>
      </c>
      <c r="R40">
        <v>-288.22864703429701</v>
      </c>
      <c r="S40">
        <v>597.79062740192796</v>
      </c>
      <c r="T40">
        <v>0.311735208972095</v>
      </c>
      <c r="U40">
        <v>7.2391204039966697E-2</v>
      </c>
      <c r="V40" t="s">
        <v>24</v>
      </c>
    </row>
    <row r="41" spans="1:22" x14ac:dyDescent="0.3">
      <c r="A41">
        <v>8219</v>
      </c>
      <c r="B41">
        <v>1.60062822176291</v>
      </c>
      <c r="C41" t="s">
        <v>21</v>
      </c>
      <c r="D41" t="s">
        <v>21</v>
      </c>
      <c r="E41" t="s">
        <v>22</v>
      </c>
      <c r="F41">
        <v>-0.29204407971560897</v>
      </c>
      <c r="G41">
        <v>-0.268210986084154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21</v>
      </c>
      <c r="Q41">
        <v>10</v>
      </c>
      <c r="R41">
        <v>-288.22864703430997</v>
      </c>
      <c r="S41">
        <v>597.790627401954</v>
      </c>
      <c r="T41">
        <v>0.31173520899790202</v>
      </c>
      <c r="U41">
        <v>7.2391204039032597E-2</v>
      </c>
      <c r="V41" t="s">
        <v>24</v>
      </c>
    </row>
    <row r="42" spans="1:22" x14ac:dyDescent="0.3">
      <c r="A42">
        <v>8235</v>
      </c>
      <c r="B42">
        <v>1.61608041668442</v>
      </c>
      <c r="C42" t="s">
        <v>21</v>
      </c>
      <c r="D42" t="s">
        <v>21</v>
      </c>
      <c r="E42" t="s">
        <v>22</v>
      </c>
      <c r="F42">
        <v>-0.29939728252591202</v>
      </c>
      <c r="G42" t="s">
        <v>22</v>
      </c>
      <c r="H42">
        <v>-0.217183224488641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 t="s">
        <v>21</v>
      </c>
      <c r="Q42">
        <v>10</v>
      </c>
      <c r="R42">
        <v>-288.23995150167099</v>
      </c>
      <c r="S42">
        <v>597.813236336675</v>
      </c>
      <c r="T42">
        <v>0.334344143719363</v>
      </c>
      <c r="U42">
        <v>7.1577468126956104E-2</v>
      </c>
      <c r="V42" t="s">
        <v>24</v>
      </c>
    </row>
    <row r="43" spans="1:22" x14ac:dyDescent="0.3">
      <c r="A43">
        <v>43</v>
      </c>
      <c r="B43">
        <v>0.22978588305277101</v>
      </c>
      <c r="C43" t="s">
        <v>21</v>
      </c>
      <c r="D43" t="s">
        <v>21</v>
      </c>
      <c r="E43" t="s">
        <v>22</v>
      </c>
      <c r="F43">
        <v>-0.29939741157091998</v>
      </c>
      <c r="G43" t="s">
        <v>22</v>
      </c>
      <c r="H43">
        <v>-0.217183178633855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>
        <v>10</v>
      </c>
      <c r="R43">
        <v>-288.23995150170202</v>
      </c>
      <c r="S43">
        <v>597.81323633673799</v>
      </c>
      <c r="T43">
        <v>0.33434414378154997</v>
      </c>
      <c r="U43">
        <v>7.1577468124730495E-2</v>
      </c>
      <c r="V43" t="s">
        <v>24</v>
      </c>
    </row>
    <row r="44" spans="1:22" x14ac:dyDescent="0.3">
      <c r="A44">
        <v>59</v>
      </c>
      <c r="B44">
        <v>0.226510623315552</v>
      </c>
      <c r="C44" t="s">
        <v>21</v>
      </c>
      <c r="D44" t="s">
        <v>21</v>
      </c>
      <c r="E44" t="s">
        <v>22</v>
      </c>
      <c r="F44">
        <v>-0.30105151161677701</v>
      </c>
      <c r="G44">
        <v>-0.18547764266890601</v>
      </c>
      <c r="H44">
        <v>-0.148485802678999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>
        <v>11</v>
      </c>
      <c r="R44">
        <v>-287.84104867619197</v>
      </c>
      <c r="S44">
        <v>599.29185344994505</v>
      </c>
      <c r="T44">
        <v>1.81296125698861</v>
      </c>
      <c r="U44">
        <v>3.4174227456612902E-2</v>
      </c>
      <c r="V44" t="s">
        <v>24</v>
      </c>
    </row>
    <row r="45" spans="1:22" x14ac:dyDescent="0.3">
      <c r="A45">
        <v>8251</v>
      </c>
      <c r="B45">
        <v>1.61280509291769</v>
      </c>
      <c r="C45" t="s">
        <v>21</v>
      </c>
      <c r="D45" t="s">
        <v>21</v>
      </c>
      <c r="E45" t="s">
        <v>22</v>
      </c>
      <c r="F45">
        <v>-0.301051598522245</v>
      </c>
      <c r="G45">
        <v>-0.18547731505995099</v>
      </c>
      <c r="H45">
        <v>-0.14848616189473801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 t="s">
        <v>21</v>
      </c>
      <c r="Q45">
        <v>11</v>
      </c>
      <c r="R45">
        <v>-287.84104867622898</v>
      </c>
      <c r="S45">
        <v>599.29185345001895</v>
      </c>
      <c r="T45">
        <v>1.81296125706331</v>
      </c>
      <c r="U45">
        <v>3.41742274553367E-2</v>
      </c>
      <c r="V45" t="s">
        <v>24</v>
      </c>
    </row>
    <row r="46" spans="1:22" x14ac:dyDescent="0.3">
      <c r="A46">
        <v>523</v>
      </c>
      <c r="B46">
        <v>0.18277483262224001</v>
      </c>
      <c r="C46" t="s">
        <v>21</v>
      </c>
      <c r="D46" t="s">
        <v>21</v>
      </c>
      <c r="E46" t="s">
        <v>22</v>
      </c>
      <c r="F46">
        <v>-0.27452462386873799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>
        <v>3.7348281387105102E-2</v>
      </c>
      <c r="M46" t="s">
        <v>22</v>
      </c>
      <c r="N46" t="s">
        <v>22</v>
      </c>
      <c r="O46" t="s">
        <v>22</v>
      </c>
      <c r="P46" t="s">
        <v>22</v>
      </c>
      <c r="Q46">
        <v>10</v>
      </c>
      <c r="R46">
        <v>-289.10981859687899</v>
      </c>
      <c r="S46">
        <v>599.55297052709102</v>
      </c>
      <c r="T46">
        <v>2.07407833413447</v>
      </c>
      <c r="U46">
        <v>2.9991476909157301E-2</v>
      </c>
      <c r="V46" t="s">
        <v>24</v>
      </c>
    </row>
    <row r="47" spans="1:22" x14ac:dyDescent="0.3">
      <c r="A47">
        <v>8715</v>
      </c>
      <c r="B47">
        <v>1.56906888392529</v>
      </c>
      <c r="C47" t="s">
        <v>21</v>
      </c>
      <c r="D47" t="s">
        <v>21</v>
      </c>
      <c r="E47" t="s">
        <v>22</v>
      </c>
      <c r="F47">
        <v>-0.27452431727041898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>
        <v>3.7348162010297899E-2</v>
      </c>
      <c r="M47" t="s">
        <v>22</v>
      </c>
      <c r="N47" t="s">
        <v>22</v>
      </c>
      <c r="O47" t="s">
        <v>22</v>
      </c>
      <c r="P47" t="s">
        <v>21</v>
      </c>
      <c r="Q47">
        <v>10</v>
      </c>
      <c r="R47">
        <v>-289.10981859694903</v>
      </c>
      <c r="S47">
        <v>599.55297052723199</v>
      </c>
      <c r="T47">
        <v>2.0740783342756699</v>
      </c>
      <c r="U47">
        <v>2.9991476907039901E-2</v>
      </c>
      <c r="V47" t="s">
        <v>24</v>
      </c>
    </row>
    <row r="48" spans="1:22" x14ac:dyDescent="0.3">
      <c r="A48">
        <v>8207</v>
      </c>
      <c r="B48">
        <v>1.59533997415005</v>
      </c>
      <c r="C48" t="s">
        <v>21</v>
      </c>
      <c r="D48" t="s">
        <v>21</v>
      </c>
      <c r="E48">
        <v>1.13514209368885E-2</v>
      </c>
      <c r="F48">
        <v>-0.28595900266323498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21</v>
      </c>
      <c r="Q48">
        <v>10</v>
      </c>
      <c r="R48">
        <v>-289.19485353198701</v>
      </c>
      <c r="S48">
        <v>599.72304039730795</v>
      </c>
      <c r="T48">
        <v>2.2441482043516299</v>
      </c>
      <c r="U48">
        <v>2.7546577608913801E-2</v>
      </c>
      <c r="V48" t="s">
        <v>24</v>
      </c>
    </row>
    <row r="49" spans="1:22" x14ac:dyDescent="0.3">
      <c r="A49">
        <v>15</v>
      </c>
      <c r="B49">
        <v>0.20904395627158601</v>
      </c>
      <c r="C49" t="s">
        <v>21</v>
      </c>
      <c r="D49" t="s">
        <v>21</v>
      </c>
      <c r="E49">
        <v>1.13527270440515E-2</v>
      </c>
      <c r="F49">
        <v>-0.28595867767180999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>
        <v>10</v>
      </c>
      <c r="R49">
        <v>-289.19485353215299</v>
      </c>
      <c r="S49">
        <v>599.72304039763901</v>
      </c>
      <c r="T49">
        <v>2.2441482046830301</v>
      </c>
      <c r="U49">
        <v>2.75465776043494E-2</v>
      </c>
      <c r="V49" t="s">
        <v>24</v>
      </c>
    </row>
    <row r="50" spans="1:22" x14ac:dyDescent="0.3">
      <c r="A50">
        <v>75</v>
      </c>
      <c r="B50">
        <v>0.214008707052733</v>
      </c>
      <c r="C50" t="s">
        <v>21</v>
      </c>
      <c r="D50" t="s">
        <v>21</v>
      </c>
      <c r="E50" t="s">
        <v>22</v>
      </c>
      <c r="F50">
        <v>-0.28358615631144901</v>
      </c>
      <c r="G50" t="s">
        <v>22</v>
      </c>
      <c r="H50" t="s">
        <v>22</v>
      </c>
      <c r="I50">
        <v>-3.13785979191636E-4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>
        <v>10</v>
      </c>
      <c r="R50">
        <v>-289.19726501162302</v>
      </c>
      <c r="S50">
        <v>599.72786335657895</v>
      </c>
      <c r="T50">
        <v>2.24897116362308</v>
      </c>
      <c r="U50">
        <v>2.7480229628530198E-2</v>
      </c>
      <c r="V50" t="s">
        <v>24</v>
      </c>
    </row>
    <row r="51" spans="1:22" x14ac:dyDescent="0.3">
      <c r="A51">
        <v>8267</v>
      </c>
      <c r="B51">
        <v>1.60030240710783</v>
      </c>
      <c r="C51" t="s">
        <v>21</v>
      </c>
      <c r="D51" t="s">
        <v>21</v>
      </c>
      <c r="E51" t="s">
        <v>22</v>
      </c>
      <c r="F51">
        <v>-0.283586043517913</v>
      </c>
      <c r="G51" t="s">
        <v>22</v>
      </c>
      <c r="H51" t="s">
        <v>22</v>
      </c>
      <c r="I51">
        <v>-3.1344926183470001E-4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 t="s">
        <v>21</v>
      </c>
      <c r="Q51">
        <v>10</v>
      </c>
      <c r="R51">
        <v>-289.19726501169998</v>
      </c>
      <c r="S51">
        <v>599.727863356733</v>
      </c>
      <c r="T51">
        <v>2.2489711637770098</v>
      </c>
      <c r="U51">
        <v>2.7480229626415199E-2</v>
      </c>
      <c r="V51" t="s">
        <v>24</v>
      </c>
    </row>
    <row r="52" spans="1:22" x14ac:dyDescent="0.3">
      <c r="A52">
        <v>31</v>
      </c>
      <c r="B52">
        <v>0.18979912919644501</v>
      </c>
      <c r="C52" t="s">
        <v>21</v>
      </c>
      <c r="D52" t="s">
        <v>21</v>
      </c>
      <c r="E52">
        <v>5.49885586554969E-2</v>
      </c>
      <c r="F52">
        <v>-0.30360990191667803</v>
      </c>
      <c r="G52">
        <v>-0.280618056920381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>
        <v>11</v>
      </c>
      <c r="R52">
        <v>-288.17325222957197</v>
      </c>
      <c r="S52">
        <v>599.95626055670505</v>
      </c>
      <c r="T52">
        <v>2.47736836374906</v>
      </c>
      <c r="U52">
        <v>2.45145844340348E-2</v>
      </c>
      <c r="V52" t="s">
        <v>24</v>
      </c>
    </row>
    <row r="53" spans="1:22" x14ac:dyDescent="0.3">
      <c r="A53">
        <v>8223</v>
      </c>
      <c r="B53">
        <v>1.5760933719894501</v>
      </c>
      <c r="C53" t="s">
        <v>21</v>
      </c>
      <c r="D53" t="s">
        <v>21</v>
      </c>
      <c r="E53">
        <v>5.4987044415796403E-2</v>
      </c>
      <c r="F53">
        <v>-0.30360946864037303</v>
      </c>
      <c r="G53">
        <v>-0.28061819021102202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21</v>
      </c>
      <c r="Q53">
        <v>11</v>
      </c>
      <c r="R53">
        <v>-288.17325222964701</v>
      </c>
      <c r="S53">
        <v>599.956260556855</v>
      </c>
      <c r="T53">
        <v>2.4773683638989001</v>
      </c>
      <c r="U53">
        <v>2.45145844321982E-2</v>
      </c>
      <c r="V53" t="s">
        <v>24</v>
      </c>
    </row>
    <row r="54" spans="1:22" x14ac:dyDescent="0.3">
      <c r="A54">
        <v>47</v>
      </c>
      <c r="B54">
        <v>0.21508560648702699</v>
      </c>
      <c r="C54" t="s">
        <v>21</v>
      </c>
      <c r="D54" t="s">
        <v>21</v>
      </c>
      <c r="E54">
        <v>3.34629852112487E-2</v>
      </c>
      <c r="F54">
        <v>-0.30663863303821098</v>
      </c>
      <c r="G54" t="s">
        <v>22</v>
      </c>
      <c r="H54">
        <v>-0.22073459793581099</v>
      </c>
      <c r="I54" t="s">
        <v>22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  <c r="Q54">
        <v>11</v>
      </c>
      <c r="R54">
        <v>-288.21901834773399</v>
      </c>
      <c r="S54">
        <v>600.04779279302898</v>
      </c>
      <c r="T54">
        <v>2.56890060007265</v>
      </c>
      <c r="U54">
        <v>2.3417933208997599E-2</v>
      </c>
      <c r="V54" t="s">
        <v>24</v>
      </c>
    </row>
    <row r="55" spans="1:22" x14ac:dyDescent="0.3">
      <c r="A55">
        <v>8239</v>
      </c>
      <c r="B55">
        <v>1.6013806995555</v>
      </c>
      <c r="C55" t="s">
        <v>21</v>
      </c>
      <c r="D55" t="s">
        <v>21</v>
      </c>
      <c r="E55">
        <v>3.34632485175533E-2</v>
      </c>
      <c r="F55">
        <v>-0.30663899250974502</v>
      </c>
      <c r="G55" t="s">
        <v>22</v>
      </c>
      <c r="H55">
        <v>-0.22073387500998601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  <c r="P55" t="s">
        <v>21</v>
      </c>
      <c r="Q55">
        <v>11</v>
      </c>
      <c r="R55">
        <v>-288.219018347744</v>
      </c>
      <c r="S55">
        <v>600.04779279304898</v>
      </c>
      <c r="T55">
        <v>2.5689006000933401</v>
      </c>
      <c r="U55">
        <v>2.34179332087553E-2</v>
      </c>
      <c r="V55" t="s">
        <v>24</v>
      </c>
    </row>
    <row r="56" spans="1:22" x14ac:dyDescent="0.3">
      <c r="A56">
        <v>8731</v>
      </c>
      <c r="B56">
        <v>1.59107772203894</v>
      </c>
      <c r="C56" t="s">
        <v>21</v>
      </c>
      <c r="D56" t="s">
        <v>21</v>
      </c>
      <c r="E56" t="s">
        <v>22</v>
      </c>
      <c r="F56">
        <v>-0.289031419951427</v>
      </c>
      <c r="G56">
        <v>-0.263398253833037</v>
      </c>
      <c r="H56" t="s">
        <v>22</v>
      </c>
      <c r="I56" t="s">
        <v>22</v>
      </c>
      <c r="J56" t="s">
        <v>22</v>
      </c>
      <c r="K56" t="s">
        <v>22</v>
      </c>
      <c r="L56">
        <v>1.10439075744557E-2</v>
      </c>
      <c r="M56" t="s">
        <v>22</v>
      </c>
      <c r="N56" t="s">
        <v>22</v>
      </c>
      <c r="O56" t="s">
        <v>22</v>
      </c>
      <c r="P56" t="s">
        <v>21</v>
      </c>
      <c r="Q56">
        <v>11</v>
      </c>
      <c r="R56">
        <v>-288.22125010167099</v>
      </c>
      <c r="S56">
        <v>600.05225630090297</v>
      </c>
      <c r="T56">
        <v>2.5733641079467602</v>
      </c>
      <c r="U56">
        <v>2.3365728420150399E-2</v>
      </c>
      <c r="V56" t="s">
        <v>24</v>
      </c>
    </row>
    <row r="57" spans="1:22" x14ac:dyDescent="0.3">
      <c r="A57">
        <v>539</v>
      </c>
      <c r="B57">
        <v>0.204783198043577</v>
      </c>
      <c r="C57" t="s">
        <v>21</v>
      </c>
      <c r="D57" t="s">
        <v>21</v>
      </c>
      <c r="E57" t="s">
        <v>22</v>
      </c>
      <c r="F57">
        <v>-0.28903142542628302</v>
      </c>
      <c r="G57">
        <v>-0.26339837298247798</v>
      </c>
      <c r="H57" t="s">
        <v>22</v>
      </c>
      <c r="I57" t="s">
        <v>22</v>
      </c>
      <c r="J57" t="s">
        <v>22</v>
      </c>
      <c r="K57" t="s">
        <v>22</v>
      </c>
      <c r="L57">
        <v>1.10439430476628E-2</v>
      </c>
      <c r="M57" t="s">
        <v>22</v>
      </c>
      <c r="N57" t="s">
        <v>22</v>
      </c>
      <c r="O57" t="s">
        <v>22</v>
      </c>
      <c r="P57" t="s">
        <v>22</v>
      </c>
      <c r="Q57">
        <v>11</v>
      </c>
      <c r="R57">
        <v>-288.22125010183998</v>
      </c>
      <c r="S57">
        <v>600.05225630124096</v>
      </c>
      <c r="T57">
        <v>2.5733641082849799</v>
      </c>
      <c r="U57">
        <v>2.3365728416199001E-2</v>
      </c>
      <c r="V57" t="s">
        <v>24</v>
      </c>
    </row>
    <row r="58" spans="1:22" x14ac:dyDescent="0.3">
      <c r="A58">
        <v>8283</v>
      </c>
      <c r="B58">
        <v>1.6037376315615499</v>
      </c>
      <c r="C58" t="s">
        <v>21</v>
      </c>
      <c r="D58" t="s">
        <v>21</v>
      </c>
      <c r="E58" t="s">
        <v>22</v>
      </c>
      <c r="F58">
        <v>-0.29279859228495497</v>
      </c>
      <c r="G58">
        <v>-0.269985733632645</v>
      </c>
      <c r="H58" t="s">
        <v>22</v>
      </c>
      <c r="I58">
        <v>6.5541425174023803E-3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  <c r="P58" t="s">
        <v>21</v>
      </c>
      <c r="Q58">
        <v>11</v>
      </c>
      <c r="R58">
        <v>-288.223106569555</v>
      </c>
      <c r="S58">
        <v>600.05596923667099</v>
      </c>
      <c r="T58">
        <v>2.5770770437146702</v>
      </c>
      <c r="U58">
        <v>2.3322390935524202E-2</v>
      </c>
      <c r="V58" t="s">
        <v>24</v>
      </c>
    </row>
    <row r="59" spans="1:22" x14ac:dyDescent="0.3">
      <c r="A59">
        <v>91</v>
      </c>
      <c r="B59">
        <v>0.21744296504125099</v>
      </c>
      <c r="C59" t="s">
        <v>21</v>
      </c>
      <c r="D59" t="s">
        <v>21</v>
      </c>
      <c r="E59" t="s">
        <v>22</v>
      </c>
      <c r="F59">
        <v>-0.29279862030696102</v>
      </c>
      <c r="G59">
        <v>-0.269985705899424</v>
      </c>
      <c r="H59" t="s">
        <v>22</v>
      </c>
      <c r="I59">
        <v>6.5540563754717803E-3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  <c r="P59" t="s">
        <v>22</v>
      </c>
      <c r="Q59">
        <v>11</v>
      </c>
      <c r="R59">
        <v>-288.22310656967102</v>
      </c>
      <c r="S59">
        <v>600.055969236902</v>
      </c>
      <c r="T59">
        <v>2.5770770439460202</v>
      </c>
      <c r="U59">
        <v>2.3322390932826301E-2</v>
      </c>
      <c r="V59" t="s">
        <v>24</v>
      </c>
    </row>
    <row r="60" spans="1:22" x14ac:dyDescent="0.3">
      <c r="A60">
        <v>8747</v>
      </c>
      <c r="B60">
        <v>1.6053745974112501</v>
      </c>
      <c r="C60" t="s">
        <v>21</v>
      </c>
      <c r="D60" t="s">
        <v>21</v>
      </c>
      <c r="E60" t="s">
        <v>22</v>
      </c>
      <c r="F60">
        <v>-0.29599236437832199</v>
      </c>
      <c r="G60" t="s">
        <v>22</v>
      </c>
      <c r="H60">
        <v>-0.21307426241435401</v>
      </c>
      <c r="I60" t="s">
        <v>22</v>
      </c>
      <c r="J60" t="s">
        <v>22</v>
      </c>
      <c r="K60" t="s">
        <v>22</v>
      </c>
      <c r="L60">
        <v>1.21396675395136E-2</v>
      </c>
      <c r="M60" t="s">
        <v>22</v>
      </c>
      <c r="N60" t="s">
        <v>22</v>
      </c>
      <c r="O60" t="s">
        <v>22</v>
      </c>
      <c r="P60" t="s">
        <v>21</v>
      </c>
      <c r="Q60">
        <v>11</v>
      </c>
      <c r="R60">
        <v>-288.23099763247899</v>
      </c>
      <c r="S60">
        <v>600.07175136251897</v>
      </c>
      <c r="T60">
        <v>2.5928591695626402</v>
      </c>
      <c r="U60">
        <v>2.3139076704410299E-2</v>
      </c>
      <c r="V60" t="s">
        <v>24</v>
      </c>
    </row>
    <row r="61" spans="1:22" x14ac:dyDescent="0.3">
      <c r="A61">
        <v>555</v>
      </c>
      <c r="B61">
        <v>0.219080703350053</v>
      </c>
      <c r="C61" t="s">
        <v>21</v>
      </c>
      <c r="D61" t="s">
        <v>21</v>
      </c>
      <c r="E61" t="s">
        <v>22</v>
      </c>
      <c r="F61">
        <v>-0.29599268452132899</v>
      </c>
      <c r="G61" t="s">
        <v>22</v>
      </c>
      <c r="H61">
        <v>-0.21307470234776599</v>
      </c>
      <c r="I61" t="s">
        <v>22</v>
      </c>
      <c r="J61" t="s">
        <v>22</v>
      </c>
      <c r="K61" t="s">
        <v>22</v>
      </c>
      <c r="L61">
        <v>1.21395590284282E-2</v>
      </c>
      <c r="M61" t="s">
        <v>22</v>
      </c>
      <c r="N61" t="s">
        <v>22</v>
      </c>
      <c r="O61" t="s">
        <v>22</v>
      </c>
      <c r="P61" t="s">
        <v>22</v>
      </c>
      <c r="Q61">
        <v>11</v>
      </c>
      <c r="R61">
        <v>-288.23099763251503</v>
      </c>
      <c r="S61">
        <v>600.07175136259002</v>
      </c>
      <c r="T61">
        <v>2.5928591696341501</v>
      </c>
      <c r="U61">
        <v>2.3139076703582999E-2</v>
      </c>
      <c r="V61" t="s">
        <v>24</v>
      </c>
    </row>
    <row r="62" spans="1:22" x14ac:dyDescent="0.3">
      <c r="A62">
        <v>107</v>
      </c>
      <c r="B62">
        <v>0.23132779822567101</v>
      </c>
      <c r="C62" t="s">
        <v>21</v>
      </c>
      <c r="D62" t="s">
        <v>21</v>
      </c>
      <c r="E62" t="s">
        <v>22</v>
      </c>
      <c r="F62">
        <v>-0.299725311053049</v>
      </c>
      <c r="G62" t="s">
        <v>22</v>
      </c>
      <c r="H62">
        <v>-0.217560077344891</v>
      </c>
      <c r="I62">
        <v>3.1523137290234999E-3</v>
      </c>
      <c r="J62" t="s">
        <v>22</v>
      </c>
      <c r="K62" t="s">
        <v>22</v>
      </c>
      <c r="L62" t="s">
        <v>22</v>
      </c>
      <c r="M62" t="s">
        <v>22</v>
      </c>
      <c r="N62" t="s">
        <v>22</v>
      </c>
      <c r="O62" t="s">
        <v>22</v>
      </c>
      <c r="P62" t="s">
        <v>22</v>
      </c>
      <c r="Q62">
        <v>11</v>
      </c>
      <c r="R62">
        <v>-288.23866197060897</v>
      </c>
      <c r="S62">
        <v>600.08708003877905</v>
      </c>
      <c r="T62">
        <v>2.6081878458226102</v>
      </c>
      <c r="U62">
        <v>2.29624088823134E-2</v>
      </c>
      <c r="V62" t="s">
        <v>24</v>
      </c>
    </row>
    <row r="63" spans="1:22" x14ac:dyDescent="0.3">
      <c r="A63">
        <v>8299</v>
      </c>
      <c r="B63">
        <v>1.6176218323257701</v>
      </c>
      <c r="C63" t="s">
        <v>21</v>
      </c>
      <c r="D63" t="s">
        <v>21</v>
      </c>
      <c r="E63" t="s">
        <v>22</v>
      </c>
      <c r="F63">
        <v>-0.29972530357534199</v>
      </c>
      <c r="G63" t="s">
        <v>22</v>
      </c>
      <c r="H63">
        <v>-0.21755989625064201</v>
      </c>
      <c r="I63">
        <v>3.15223430841498E-3</v>
      </c>
      <c r="J63" t="s">
        <v>22</v>
      </c>
      <c r="K63" t="s">
        <v>22</v>
      </c>
      <c r="L63" t="s">
        <v>22</v>
      </c>
      <c r="M63" t="s">
        <v>22</v>
      </c>
      <c r="N63" t="s">
        <v>22</v>
      </c>
      <c r="O63" t="s">
        <v>22</v>
      </c>
      <c r="P63" t="s">
        <v>21</v>
      </c>
      <c r="Q63">
        <v>11</v>
      </c>
      <c r="R63">
        <v>-288.23866197068799</v>
      </c>
      <c r="S63">
        <v>600.08708003893605</v>
      </c>
      <c r="T63">
        <v>2.6081878459799599</v>
      </c>
      <c r="U63">
        <v>2.29624088805069E-2</v>
      </c>
      <c r="V63" t="s">
        <v>24</v>
      </c>
    </row>
    <row r="64" spans="1:22" x14ac:dyDescent="0.3">
      <c r="A64">
        <v>8255</v>
      </c>
      <c r="B64">
        <v>1.5866788324773</v>
      </c>
      <c r="C64" t="s">
        <v>21</v>
      </c>
      <c r="D64" t="s">
        <v>21</v>
      </c>
      <c r="E64">
        <v>5.93838365279152E-2</v>
      </c>
      <c r="F64">
        <v>-0.31390008606001601</v>
      </c>
      <c r="G64">
        <v>-0.19798242596301099</v>
      </c>
      <c r="H64">
        <v>-0.150174052787967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21</v>
      </c>
      <c r="Q64">
        <v>12</v>
      </c>
      <c r="R64">
        <v>-287.77667893643297</v>
      </c>
      <c r="S64">
        <v>601.46746830231405</v>
      </c>
      <c r="T64">
        <v>3.9885761093576102</v>
      </c>
      <c r="U64">
        <v>1.15151591082868E-2</v>
      </c>
      <c r="V64" t="s">
        <v>24</v>
      </c>
    </row>
    <row r="65" spans="1:22" x14ac:dyDescent="0.3">
      <c r="A65">
        <v>63</v>
      </c>
      <c r="B65">
        <v>0.20038394745660501</v>
      </c>
      <c r="C65" t="s">
        <v>21</v>
      </c>
      <c r="D65" t="s">
        <v>21</v>
      </c>
      <c r="E65">
        <v>5.9384590506426797E-2</v>
      </c>
      <c r="F65">
        <v>-0.31390042519598899</v>
      </c>
      <c r="G65">
        <v>-0.19798288135228601</v>
      </c>
      <c r="H65">
        <v>-0.15017396284951001</v>
      </c>
      <c r="I65" t="s">
        <v>22</v>
      </c>
      <c r="J65" t="s">
        <v>22</v>
      </c>
      <c r="K65" t="s">
        <v>22</v>
      </c>
      <c r="L65" t="s">
        <v>22</v>
      </c>
      <c r="M65" t="s">
        <v>22</v>
      </c>
      <c r="N65" t="s">
        <v>22</v>
      </c>
      <c r="O65" t="s">
        <v>22</v>
      </c>
      <c r="P65" t="s">
        <v>22</v>
      </c>
      <c r="Q65">
        <v>12</v>
      </c>
      <c r="R65">
        <v>-287.77667893650403</v>
      </c>
      <c r="S65">
        <v>601.46746830245604</v>
      </c>
      <c r="T65">
        <v>3.9885761095001699</v>
      </c>
      <c r="U65">
        <v>1.15151591074659E-2</v>
      </c>
      <c r="V65" t="s">
        <v>24</v>
      </c>
    </row>
    <row r="66" spans="1:22" x14ac:dyDescent="0.3">
      <c r="A66">
        <v>54591</v>
      </c>
      <c r="B66">
        <v>1.0643244606315101</v>
      </c>
      <c r="C66" t="s">
        <v>21</v>
      </c>
      <c r="D66" t="s">
        <v>21</v>
      </c>
      <c r="E66" t="s">
        <v>22</v>
      </c>
      <c r="F66" t="s">
        <v>22</v>
      </c>
      <c r="G66">
        <v>0.46606051729660603</v>
      </c>
      <c r="H66" t="s">
        <v>22</v>
      </c>
      <c r="I66">
        <v>0.58013874701985801</v>
      </c>
      <c r="J66" t="s">
        <v>22</v>
      </c>
      <c r="K66">
        <v>0.143252811045263</v>
      </c>
      <c r="L66" t="s">
        <v>22</v>
      </c>
      <c r="M66" t="s">
        <v>21</v>
      </c>
      <c r="N66" t="s">
        <v>22</v>
      </c>
      <c r="O66">
        <v>0.43016626020579901</v>
      </c>
      <c r="P66" t="s">
        <v>22</v>
      </c>
      <c r="Q66">
        <v>20</v>
      </c>
      <c r="R66">
        <v>-534.93082161016105</v>
      </c>
      <c r="S66">
        <v>1115.2462586049401</v>
      </c>
      <c r="T66">
        <v>0</v>
      </c>
      <c r="U66">
        <v>0.107800870758982</v>
      </c>
      <c r="V66" t="s">
        <v>25</v>
      </c>
    </row>
    <row r="67" spans="1:22" x14ac:dyDescent="0.3">
      <c r="A67">
        <v>136511</v>
      </c>
      <c r="B67">
        <v>2.4506309514361799</v>
      </c>
      <c r="C67" t="s">
        <v>21</v>
      </c>
      <c r="D67" t="s">
        <v>21</v>
      </c>
      <c r="E67" t="s">
        <v>22</v>
      </c>
      <c r="F67" t="s">
        <v>22</v>
      </c>
      <c r="G67">
        <v>0.46606059560917701</v>
      </c>
      <c r="H67" t="s">
        <v>22</v>
      </c>
      <c r="I67">
        <v>0.58013924439237097</v>
      </c>
      <c r="J67" t="s">
        <v>22</v>
      </c>
      <c r="K67">
        <v>0.14325414291797101</v>
      </c>
      <c r="L67" t="s">
        <v>22</v>
      </c>
      <c r="M67" t="s">
        <v>21</v>
      </c>
      <c r="N67" t="s">
        <v>22</v>
      </c>
      <c r="O67">
        <v>0.430165131628576</v>
      </c>
      <c r="P67" t="s">
        <v>21</v>
      </c>
      <c r="Q67">
        <v>20</v>
      </c>
      <c r="R67">
        <v>-534.930821613376</v>
      </c>
      <c r="S67">
        <v>1115.24625861137</v>
      </c>
      <c r="T67" s="1">
        <v>6.4292180468328297E-9</v>
      </c>
      <c r="U67">
        <v>0.107800870412444</v>
      </c>
      <c r="V67" t="s">
        <v>25</v>
      </c>
    </row>
    <row r="68" spans="1:22" x14ac:dyDescent="0.3">
      <c r="A68">
        <v>5443</v>
      </c>
      <c r="B68">
        <v>1.0705048548267699</v>
      </c>
      <c r="C68" t="s">
        <v>21</v>
      </c>
      <c r="D68" t="s">
        <v>21</v>
      </c>
      <c r="E68" t="s">
        <v>22</v>
      </c>
      <c r="F68" t="s">
        <v>22</v>
      </c>
      <c r="G68" t="s">
        <v>22</v>
      </c>
      <c r="H68" t="s">
        <v>22</v>
      </c>
      <c r="I68">
        <v>0.58431215968555095</v>
      </c>
      <c r="J68" t="s">
        <v>22</v>
      </c>
      <c r="K68">
        <v>0.15353110025254399</v>
      </c>
      <c r="L68" t="s">
        <v>22</v>
      </c>
      <c r="M68" t="s">
        <v>21</v>
      </c>
      <c r="N68" t="s">
        <v>22</v>
      </c>
      <c r="O68">
        <v>0.42341923120910901</v>
      </c>
      <c r="P68" t="s">
        <v>22</v>
      </c>
      <c r="Q68">
        <v>19</v>
      </c>
      <c r="R68">
        <v>-536.26675712538895</v>
      </c>
      <c r="S68">
        <v>1115.37427858199</v>
      </c>
      <c r="T68">
        <v>0.12801997705037099</v>
      </c>
      <c r="U68">
        <v>0.101116745713485</v>
      </c>
      <c r="V68" t="s">
        <v>25</v>
      </c>
    </row>
    <row r="69" spans="1:22" x14ac:dyDescent="0.3">
      <c r="A69">
        <v>13635</v>
      </c>
      <c r="B69">
        <v>2.4567950098621898</v>
      </c>
      <c r="C69" t="s">
        <v>21</v>
      </c>
      <c r="D69" t="s">
        <v>21</v>
      </c>
      <c r="E69" t="s">
        <v>22</v>
      </c>
      <c r="F69" t="s">
        <v>22</v>
      </c>
      <c r="G69" t="s">
        <v>22</v>
      </c>
      <c r="H69" t="s">
        <v>22</v>
      </c>
      <c r="I69">
        <v>0.58431255168722296</v>
      </c>
      <c r="J69" t="s">
        <v>22</v>
      </c>
      <c r="K69">
        <v>0.15353055962411</v>
      </c>
      <c r="L69" t="s">
        <v>22</v>
      </c>
      <c r="M69" t="s">
        <v>21</v>
      </c>
      <c r="N69" t="s">
        <v>22</v>
      </c>
      <c r="O69">
        <v>0.42342030583112</v>
      </c>
      <c r="P69" t="s">
        <v>21</v>
      </c>
      <c r="Q69">
        <v>19</v>
      </c>
      <c r="R69">
        <v>-536.26675712592305</v>
      </c>
      <c r="S69">
        <v>1115.37427858306</v>
      </c>
      <c r="T69">
        <v>0.12801997811857299</v>
      </c>
      <c r="U69">
        <v>0.10111674565947899</v>
      </c>
      <c r="V69" t="s">
        <v>25</v>
      </c>
    </row>
    <row r="70" spans="1:22" x14ac:dyDescent="0.3">
      <c r="A70">
        <v>5587</v>
      </c>
      <c r="B70">
        <v>1.1392290864308301</v>
      </c>
      <c r="C70" t="s">
        <v>21</v>
      </c>
      <c r="D70" t="s">
        <v>21</v>
      </c>
      <c r="E70" t="s">
        <v>22</v>
      </c>
      <c r="F70" t="s">
        <v>22</v>
      </c>
      <c r="G70">
        <v>0.48084275703710699</v>
      </c>
      <c r="H70" t="s">
        <v>22</v>
      </c>
      <c r="I70">
        <v>0.61498047161180802</v>
      </c>
      <c r="J70">
        <v>-6.4649987045010598E-2</v>
      </c>
      <c r="K70">
        <v>0.113316863908694</v>
      </c>
      <c r="L70" t="s">
        <v>22</v>
      </c>
      <c r="M70" t="s">
        <v>21</v>
      </c>
      <c r="N70" t="s">
        <v>22</v>
      </c>
      <c r="O70">
        <v>0.42543188382225799</v>
      </c>
      <c r="P70" t="s">
        <v>22</v>
      </c>
      <c r="Q70">
        <v>21</v>
      </c>
      <c r="R70">
        <v>-534.05263239321596</v>
      </c>
      <c r="S70">
        <v>1116.0665551090101</v>
      </c>
      <c r="T70">
        <v>0.820296504075259</v>
      </c>
      <c r="U70">
        <v>7.1531469371900303E-2</v>
      </c>
      <c r="V70" t="s">
        <v>25</v>
      </c>
    </row>
    <row r="71" spans="1:22" x14ac:dyDescent="0.3">
      <c r="A71">
        <v>13779</v>
      </c>
      <c r="B71">
        <v>2.5255275612605002</v>
      </c>
      <c r="C71" t="s">
        <v>21</v>
      </c>
      <c r="D71" t="s">
        <v>21</v>
      </c>
      <c r="E71" t="s">
        <v>22</v>
      </c>
      <c r="F71" t="s">
        <v>22</v>
      </c>
      <c r="G71">
        <v>0.48083851836586</v>
      </c>
      <c r="H71" t="s">
        <v>22</v>
      </c>
      <c r="I71">
        <v>0.61498058306539205</v>
      </c>
      <c r="J71">
        <v>-6.4650437929634194E-2</v>
      </c>
      <c r="K71">
        <v>0.11331701473188199</v>
      </c>
      <c r="L71" t="s">
        <v>22</v>
      </c>
      <c r="M71" t="s">
        <v>21</v>
      </c>
      <c r="N71" t="s">
        <v>22</v>
      </c>
      <c r="O71">
        <v>0.42543163952919599</v>
      </c>
      <c r="P71" t="s">
        <v>21</v>
      </c>
      <c r="Q71">
        <v>21</v>
      </c>
      <c r="R71">
        <v>-534.05263239381304</v>
      </c>
      <c r="S71">
        <v>1116.0665551102099</v>
      </c>
      <c r="T71">
        <v>0.82029650526874298</v>
      </c>
      <c r="U71">
        <v>7.1531469329214406E-2</v>
      </c>
      <c r="V71" t="s">
        <v>25</v>
      </c>
    </row>
    <row r="72" spans="1:22" x14ac:dyDescent="0.3">
      <c r="A72">
        <v>5571</v>
      </c>
      <c r="B72">
        <v>1.1422249536149101</v>
      </c>
      <c r="C72" t="s">
        <v>21</v>
      </c>
      <c r="D72" t="s">
        <v>21</v>
      </c>
      <c r="E72" t="s">
        <v>22</v>
      </c>
      <c r="F72" t="s">
        <v>22</v>
      </c>
      <c r="G72" t="s">
        <v>22</v>
      </c>
      <c r="H72" t="s">
        <v>22</v>
      </c>
      <c r="I72">
        <v>0.61803631509873402</v>
      </c>
      <c r="J72">
        <v>-6.2834475439575599E-2</v>
      </c>
      <c r="K72">
        <v>0.12420687442091601</v>
      </c>
      <c r="L72" t="s">
        <v>22</v>
      </c>
      <c r="M72" t="s">
        <v>21</v>
      </c>
      <c r="N72" t="s">
        <v>22</v>
      </c>
      <c r="O72">
        <v>0.41901832541786699</v>
      </c>
      <c r="P72" t="s">
        <v>22</v>
      </c>
      <c r="Q72">
        <v>20</v>
      </c>
      <c r="R72">
        <v>-535.441130195808</v>
      </c>
      <c r="S72">
        <v>1116.2668757762301</v>
      </c>
      <c r="T72">
        <v>1.0206171712932199</v>
      </c>
      <c r="U72">
        <v>6.4713973398040803E-2</v>
      </c>
      <c r="V72" t="s">
        <v>25</v>
      </c>
    </row>
    <row r="73" spans="1:22" x14ac:dyDescent="0.3">
      <c r="A73">
        <v>13763</v>
      </c>
      <c r="B73">
        <v>2.5285160854395201</v>
      </c>
      <c r="C73" t="s">
        <v>21</v>
      </c>
      <c r="D73" t="s">
        <v>21</v>
      </c>
      <c r="E73" t="s">
        <v>22</v>
      </c>
      <c r="F73" t="s">
        <v>22</v>
      </c>
      <c r="G73" t="s">
        <v>22</v>
      </c>
      <c r="H73" t="s">
        <v>22</v>
      </c>
      <c r="I73">
        <v>0.61803573305971005</v>
      </c>
      <c r="J73">
        <v>-6.2834962801866304E-2</v>
      </c>
      <c r="K73">
        <v>0.124207013361747</v>
      </c>
      <c r="L73" t="s">
        <v>22</v>
      </c>
      <c r="M73" t="s">
        <v>21</v>
      </c>
      <c r="N73" t="s">
        <v>22</v>
      </c>
      <c r="O73">
        <v>0.41901727900827201</v>
      </c>
      <c r="P73" t="s">
        <v>21</v>
      </c>
      <c r="Q73">
        <v>20</v>
      </c>
      <c r="R73">
        <v>-535.44113020180396</v>
      </c>
      <c r="S73">
        <v>1116.26687578822</v>
      </c>
      <c r="T73">
        <v>1.02061718328605</v>
      </c>
      <c r="U73">
        <v>6.4713973009989198E-2</v>
      </c>
      <c r="V73" t="s">
        <v>25</v>
      </c>
    </row>
    <row r="74" spans="1:22" x14ac:dyDescent="0.3">
      <c r="A74">
        <v>13667</v>
      </c>
      <c r="B74">
        <v>2.45738118289484</v>
      </c>
      <c r="C74" t="s">
        <v>21</v>
      </c>
      <c r="D74" t="s">
        <v>21</v>
      </c>
      <c r="E74" t="s">
        <v>22</v>
      </c>
      <c r="F74" t="s">
        <v>22</v>
      </c>
      <c r="G74" t="s">
        <v>22</v>
      </c>
      <c r="H74">
        <v>0.133783023442338</v>
      </c>
      <c r="I74">
        <v>0.58201608929090798</v>
      </c>
      <c r="J74" t="s">
        <v>22</v>
      </c>
      <c r="K74">
        <v>0.15114238452506401</v>
      </c>
      <c r="L74" t="s">
        <v>22</v>
      </c>
      <c r="M74" t="s">
        <v>21</v>
      </c>
      <c r="N74" t="s">
        <v>22</v>
      </c>
      <c r="O74">
        <v>0.42284477431574602</v>
      </c>
      <c r="P74" t="s">
        <v>21</v>
      </c>
      <c r="Q74">
        <v>20</v>
      </c>
      <c r="R74">
        <v>-536.15085213512998</v>
      </c>
      <c r="S74">
        <v>1117.68631965488</v>
      </c>
      <c r="T74">
        <v>2.4400610499383202</v>
      </c>
      <c r="U74">
        <v>3.1825097593778599E-2</v>
      </c>
      <c r="V74" t="s">
        <v>25</v>
      </c>
    </row>
    <row r="75" spans="1:22" x14ac:dyDescent="0.3">
      <c r="A75">
        <v>5475</v>
      </c>
      <c r="B75">
        <v>1.07108209450744</v>
      </c>
      <c r="C75" t="s">
        <v>21</v>
      </c>
      <c r="D75" t="s">
        <v>21</v>
      </c>
      <c r="E75" t="s">
        <v>22</v>
      </c>
      <c r="F75" t="s">
        <v>22</v>
      </c>
      <c r="G75" t="s">
        <v>22</v>
      </c>
      <c r="H75">
        <v>0.133784624140978</v>
      </c>
      <c r="I75">
        <v>0.58201664028683198</v>
      </c>
      <c r="J75" t="s">
        <v>22</v>
      </c>
      <c r="K75">
        <v>0.15114337525539501</v>
      </c>
      <c r="L75" t="s">
        <v>22</v>
      </c>
      <c r="M75" t="s">
        <v>21</v>
      </c>
      <c r="N75" t="s">
        <v>22</v>
      </c>
      <c r="O75">
        <v>0.42284360085143402</v>
      </c>
      <c r="P75" t="s">
        <v>22</v>
      </c>
      <c r="Q75">
        <v>20</v>
      </c>
      <c r="R75">
        <v>-536.15085213613895</v>
      </c>
      <c r="S75">
        <v>1117.68631965689</v>
      </c>
      <c r="T75">
        <v>2.4400610519555799</v>
      </c>
      <c r="U75">
        <v>3.1825097561678901E-2</v>
      </c>
      <c r="V75" t="s">
        <v>25</v>
      </c>
    </row>
    <row r="76" spans="1:22" x14ac:dyDescent="0.3">
      <c r="A76">
        <v>13683</v>
      </c>
      <c r="B76">
        <v>2.4504559081498001</v>
      </c>
      <c r="C76" t="s">
        <v>21</v>
      </c>
      <c r="D76" t="s">
        <v>21</v>
      </c>
      <c r="E76" t="s">
        <v>22</v>
      </c>
      <c r="F76" t="s">
        <v>22</v>
      </c>
      <c r="G76">
        <v>0.471854581732147</v>
      </c>
      <c r="H76">
        <v>-1.6092921046346801E-2</v>
      </c>
      <c r="I76">
        <v>0.580383711756426</v>
      </c>
      <c r="J76" t="s">
        <v>22</v>
      </c>
      <c r="K76">
        <v>0.14344205055048201</v>
      </c>
      <c r="L76" t="s">
        <v>22</v>
      </c>
      <c r="M76" t="s">
        <v>21</v>
      </c>
      <c r="N76" t="s">
        <v>22</v>
      </c>
      <c r="O76">
        <v>0.430317487389141</v>
      </c>
      <c r="P76" t="s">
        <v>21</v>
      </c>
      <c r="Q76">
        <v>21</v>
      </c>
      <c r="R76">
        <v>-534.92918069531299</v>
      </c>
      <c r="S76">
        <v>1117.8196517132101</v>
      </c>
      <c r="T76">
        <v>2.5733931082693302</v>
      </c>
      <c r="U76">
        <v>2.9772620078366702E-2</v>
      </c>
      <c r="V76" t="s">
        <v>25</v>
      </c>
    </row>
    <row r="77" spans="1:22" x14ac:dyDescent="0.3">
      <c r="A77">
        <v>5491</v>
      </c>
      <c r="B77">
        <v>1.06416359664928</v>
      </c>
      <c r="C77" t="s">
        <v>21</v>
      </c>
      <c r="D77" t="s">
        <v>21</v>
      </c>
      <c r="E77" t="s">
        <v>22</v>
      </c>
      <c r="F77" t="s">
        <v>22</v>
      </c>
      <c r="G77">
        <v>0.47185774141924602</v>
      </c>
      <c r="H77">
        <v>-1.6100369547605201E-2</v>
      </c>
      <c r="I77">
        <v>0.58038424246784404</v>
      </c>
      <c r="J77" t="s">
        <v>22</v>
      </c>
      <c r="K77">
        <v>0.143442473773634</v>
      </c>
      <c r="L77" t="s">
        <v>22</v>
      </c>
      <c r="M77" t="s">
        <v>21</v>
      </c>
      <c r="N77" t="s">
        <v>22</v>
      </c>
      <c r="O77">
        <v>0.43031732929790101</v>
      </c>
      <c r="P77" t="s">
        <v>22</v>
      </c>
      <c r="Q77">
        <v>21</v>
      </c>
      <c r="R77">
        <v>-534.92918069705195</v>
      </c>
      <c r="S77">
        <v>1117.81965171668</v>
      </c>
      <c r="T77">
        <v>2.5733931117467801</v>
      </c>
      <c r="U77">
        <v>2.9772620026600301E-2</v>
      </c>
      <c r="V77" t="s">
        <v>25</v>
      </c>
    </row>
    <row r="78" spans="1:22" x14ac:dyDescent="0.3">
      <c r="A78">
        <v>15859</v>
      </c>
      <c r="B78">
        <v>2.4365342622754902</v>
      </c>
      <c r="C78" t="s">
        <v>21</v>
      </c>
      <c r="D78" t="s">
        <v>21</v>
      </c>
      <c r="E78" t="s">
        <v>22</v>
      </c>
      <c r="F78" t="s">
        <v>22</v>
      </c>
      <c r="G78">
        <v>0.540600486579634</v>
      </c>
      <c r="H78">
        <v>-0.341856749409017</v>
      </c>
      <c r="I78">
        <v>0.67553160721102501</v>
      </c>
      <c r="J78">
        <v>-0.114863117606023</v>
      </c>
      <c r="K78">
        <v>9.3929591418031005E-2</v>
      </c>
      <c r="L78" t="s">
        <v>22</v>
      </c>
      <c r="M78" t="s">
        <v>21</v>
      </c>
      <c r="N78">
        <v>0.32639488654286403</v>
      </c>
      <c r="O78">
        <v>0.458179059192588</v>
      </c>
      <c r="P78" t="s">
        <v>21</v>
      </c>
      <c r="Q78">
        <v>23</v>
      </c>
      <c r="R78">
        <v>-532.34184584930699</v>
      </c>
      <c r="S78">
        <v>1117.89937797312</v>
      </c>
      <c r="T78">
        <v>2.6531193681855698</v>
      </c>
      <c r="U78">
        <v>2.8609134412653298E-2</v>
      </c>
      <c r="V78" t="s">
        <v>25</v>
      </c>
    </row>
    <row r="79" spans="1:22" x14ac:dyDescent="0.3">
      <c r="A79">
        <v>7667</v>
      </c>
      <c r="B79">
        <v>1.0502407210107301</v>
      </c>
      <c r="C79" t="s">
        <v>21</v>
      </c>
      <c r="D79" t="s">
        <v>21</v>
      </c>
      <c r="E79" t="s">
        <v>22</v>
      </c>
      <c r="F79" t="s">
        <v>22</v>
      </c>
      <c r="G79">
        <v>0.54062160638890699</v>
      </c>
      <c r="H79">
        <v>-0.34186660102064897</v>
      </c>
      <c r="I79">
        <v>0.67553223953499097</v>
      </c>
      <c r="J79">
        <v>-0.114863806643035</v>
      </c>
      <c r="K79">
        <v>9.3928662865284299E-2</v>
      </c>
      <c r="L79" t="s">
        <v>22</v>
      </c>
      <c r="M79" t="s">
        <v>21</v>
      </c>
      <c r="N79">
        <v>0.32639686055296302</v>
      </c>
      <c r="O79">
        <v>0.45817976700858598</v>
      </c>
      <c r="P79" t="s">
        <v>22</v>
      </c>
      <c r="Q79">
        <v>23</v>
      </c>
      <c r="R79">
        <v>-532.34184585596302</v>
      </c>
      <c r="S79">
        <v>1117.89937798644</v>
      </c>
      <c r="T79">
        <v>2.6531193814973899</v>
      </c>
      <c r="U79">
        <v>2.86091342222334E-2</v>
      </c>
      <c r="V79" t="s">
        <v>25</v>
      </c>
    </row>
    <row r="80" spans="1:22" x14ac:dyDescent="0.3">
      <c r="A80">
        <v>7651</v>
      </c>
      <c r="B80">
        <v>1.0550541960333</v>
      </c>
      <c r="C80" t="s">
        <v>21</v>
      </c>
      <c r="D80" t="s">
        <v>21</v>
      </c>
      <c r="E80" t="s">
        <v>22</v>
      </c>
      <c r="F80" t="s">
        <v>22</v>
      </c>
      <c r="G80" t="s">
        <v>22</v>
      </c>
      <c r="H80">
        <v>-0.15828550450913401</v>
      </c>
      <c r="I80">
        <v>0.67329547889189401</v>
      </c>
      <c r="J80">
        <v>-0.110281065997515</v>
      </c>
      <c r="K80">
        <v>0.10332052304789199</v>
      </c>
      <c r="L80" t="s">
        <v>22</v>
      </c>
      <c r="M80" t="s">
        <v>21</v>
      </c>
      <c r="N80">
        <v>0.31412989122614698</v>
      </c>
      <c r="O80">
        <v>0.44972158360172698</v>
      </c>
      <c r="P80" t="s">
        <v>22</v>
      </c>
      <c r="Q80">
        <v>22</v>
      </c>
      <c r="R80">
        <v>-533.78054618318095</v>
      </c>
      <c r="S80">
        <v>1118.1325209377901</v>
      </c>
      <c r="T80">
        <v>2.88626233285231</v>
      </c>
      <c r="U80">
        <v>2.5461170586777399E-2</v>
      </c>
      <c r="V80" t="s">
        <v>25</v>
      </c>
    </row>
    <row r="81" spans="1:22" x14ac:dyDescent="0.3">
      <c r="A81">
        <v>15843</v>
      </c>
      <c r="B81">
        <v>2.4413632630722</v>
      </c>
      <c r="C81" t="s">
        <v>21</v>
      </c>
      <c r="D81" t="s">
        <v>21</v>
      </c>
      <c r="E81" t="s">
        <v>22</v>
      </c>
      <c r="F81" t="s">
        <v>22</v>
      </c>
      <c r="G81" t="s">
        <v>22</v>
      </c>
      <c r="H81">
        <v>-0.15828864602222101</v>
      </c>
      <c r="I81">
        <v>0.67329425376893903</v>
      </c>
      <c r="J81">
        <v>-0.110280473563757</v>
      </c>
      <c r="K81">
        <v>0.10332109105760399</v>
      </c>
      <c r="L81" t="s">
        <v>22</v>
      </c>
      <c r="M81" t="s">
        <v>21</v>
      </c>
      <c r="N81">
        <v>0.31412835534271399</v>
      </c>
      <c r="O81">
        <v>0.44972145612492598</v>
      </c>
      <c r="P81" t="s">
        <v>21</v>
      </c>
      <c r="Q81">
        <v>22</v>
      </c>
      <c r="R81">
        <v>-533.78054618323699</v>
      </c>
      <c r="S81">
        <v>1118.1325209378999</v>
      </c>
      <c r="T81">
        <v>2.8862623329655399</v>
      </c>
      <c r="U81">
        <v>2.54611705853359E-2</v>
      </c>
      <c r="V81" t="s">
        <v>25</v>
      </c>
    </row>
    <row r="82" spans="1:22" x14ac:dyDescent="0.3">
      <c r="A82">
        <v>13795</v>
      </c>
      <c r="B82">
        <v>2.5281587153200298</v>
      </c>
      <c r="C82" t="s">
        <v>21</v>
      </c>
      <c r="D82" t="s">
        <v>21</v>
      </c>
      <c r="E82" t="s">
        <v>22</v>
      </c>
      <c r="F82" t="s">
        <v>22</v>
      </c>
      <c r="G82" t="s">
        <v>22</v>
      </c>
      <c r="H82">
        <v>0.123451361766513</v>
      </c>
      <c r="I82">
        <v>0.61555383074867698</v>
      </c>
      <c r="J82">
        <v>-6.2083372126317003E-2</v>
      </c>
      <c r="K82">
        <v>0.12244404887484001</v>
      </c>
      <c r="L82" t="s">
        <v>22</v>
      </c>
      <c r="M82" t="s">
        <v>21</v>
      </c>
      <c r="N82" t="s">
        <v>22</v>
      </c>
      <c r="O82">
        <v>0.41850376785274401</v>
      </c>
      <c r="P82" t="s">
        <v>21</v>
      </c>
      <c r="Q82">
        <v>21</v>
      </c>
      <c r="R82">
        <v>-535.34537870636802</v>
      </c>
      <c r="S82">
        <v>1118.6520477353199</v>
      </c>
      <c r="T82">
        <v>3.4057891303780301</v>
      </c>
      <c r="U82">
        <v>1.9636521433029699E-2</v>
      </c>
      <c r="V82" t="s">
        <v>25</v>
      </c>
    </row>
    <row r="83" spans="1:22" x14ac:dyDescent="0.3">
      <c r="A83">
        <v>5603</v>
      </c>
      <c r="B83">
        <v>1.1418672593133601</v>
      </c>
      <c r="C83" t="s">
        <v>21</v>
      </c>
      <c r="D83" t="s">
        <v>21</v>
      </c>
      <c r="E83" t="s">
        <v>22</v>
      </c>
      <c r="F83" t="s">
        <v>22</v>
      </c>
      <c r="G83" t="s">
        <v>22</v>
      </c>
      <c r="H83">
        <v>0.123462894983729</v>
      </c>
      <c r="I83">
        <v>0.615553462525534</v>
      </c>
      <c r="J83">
        <v>-6.20829171180204E-2</v>
      </c>
      <c r="K83">
        <v>0.122443881232491</v>
      </c>
      <c r="L83" t="s">
        <v>22</v>
      </c>
      <c r="M83" t="s">
        <v>21</v>
      </c>
      <c r="N83" t="s">
        <v>22</v>
      </c>
      <c r="O83">
        <v>0.41850433632402101</v>
      </c>
      <c r="P83" t="s">
        <v>22</v>
      </c>
      <c r="Q83">
        <v>21</v>
      </c>
      <c r="R83">
        <v>-535.34537870679901</v>
      </c>
      <c r="S83">
        <v>1118.6520477361801</v>
      </c>
      <c r="T83">
        <v>3.40578913124136</v>
      </c>
      <c r="U83">
        <v>1.9636521424553299E-2</v>
      </c>
      <c r="V83" t="s">
        <v>25</v>
      </c>
    </row>
    <row r="84" spans="1:22" x14ac:dyDescent="0.3">
      <c r="A84">
        <v>5619</v>
      </c>
      <c r="B84">
        <v>1.1392368031355899</v>
      </c>
      <c r="C84" t="s">
        <v>21</v>
      </c>
      <c r="D84" t="s">
        <v>21</v>
      </c>
      <c r="E84" t="s">
        <v>22</v>
      </c>
      <c r="F84" t="s">
        <v>22</v>
      </c>
      <c r="G84">
        <v>0.49303625288778602</v>
      </c>
      <c r="H84">
        <v>-3.3859930871068103E-2</v>
      </c>
      <c r="I84">
        <v>0.61563544511196</v>
      </c>
      <c r="J84">
        <v>-6.4915831245342101E-2</v>
      </c>
      <c r="K84">
        <v>0.113577195239091</v>
      </c>
      <c r="L84" t="s">
        <v>22</v>
      </c>
      <c r="M84" t="s">
        <v>21</v>
      </c>
      <c r="N84" t="s">
        <v>22</v>
      </c>
      <c r="O84">
        <v>0.42573589193730199</v>
      </c>
      <c r="P84" t="s">
        <v>22</v>
      </c>
      <c r="Q84">
        <v>22</v>
      </c>
      <c r="R84">
        <v>-534.04562626941902</v>
      </c>
      <c r="S84">
        <v>1118.6626811102699</v>
      </c>
      <c r="T84">
        <v>3.4164225053291402</v>
      </c>
      <c r="U84">
        <v>1.95323972286644E-2</v>
      </c>
      <c r="V84" t="s">
        <v>25</v>
      </c>
    </row>
    <row r="85" spans="1:22" x14ac:dyDescent="0.3">
      <c r="A85">
        <v>13811</v>
      </c>
      <c r="B85">
        <v>2.52553021283848</v>
      </c>
      <c r="C85" t="s">
        <v>21</v>
      </c>
      <c r="D85" t="s">
        <v>21</v>
      </c>
      <c r="E85" t="s">
        <v>22</v>
      </c>
      <c r="F85" t="s">
        <v>22</v>
      </c>
      <c r="G85">
        <v>0.49304014073875702</v>
      </c>
      <c r="H85">
        <v>-3.3862028912704997E-2</v>
      </c>
      <c r="I85">
        <v>0.61563562336833899</v>
      </c>
      <c r="J85">
        <v>-6.4915572498783394E-2</v>
      </c>
      <c r="K85">
        <v>0.11357894096889599</v>
      </c>
      <c r="L85" t="s">
        <v>22</v>
      </c>
      <c r="M85" t="s">
        <v>21</v>
      </c>
      <c r="N85" t="s">
        <v>22</v>
      </c>
      <c r="O85">
        <v>0.42573406019834997</v>
      </c>
      <c r="P85" t="s">
        <v>21</v>
      </c>
      <c r="Q85">
        <v>22</v>
      </c>
      <c r="R85">
        <v>-534.04562627125597</v>
      </c>
      <c r="S85">
        <v>1118.6626811139399</v>
      </c>
      <c r="T85">
        <v>3.4164225090021301</v>
      </c>
      <c r="U85">
        <v>1.9532397192793299E-2</v>
      </c>
      <c r="V85" t="s">
        <v>25</v>
      </c>
    </row>
    <row r="86" spans="1:22" x14ac:dyDescent="0.3">
      <c r="A86">
        <v>137631</v>
      </c>
      <c r="B86">
        <v>1.6048202742533</v>
      </c>
      <c r="C86" t="s">
        <v>21</v>
      </c>
      <c r="D86" t="s">
        <v>21</v>
      </c>
      <c r="E86" t="s">
        <v>22</v>
      </c>
      <c r="F86" t="s">
        <v>22</v>
      </c>
      <c r="G86" t="s">
        <v>22</v>
      </c>
      <c r="H86" t="s">
        <v>22</v>
      </c>
      <c r="I86">
        <v>0.30244573049522799</v>
      </c>
      <c r="J86">
        <v>0.123511731128087</v>
      </c>
      <c r="K86">
        <v>0.27218092365330199</v>
      </c>
      <c r="L86" t="s">
        <v>22</v>
      </c>
      <c r="M86" t="s">
        <v>21</v>
      </c>
      <c r="N86" t="s">
        <v>22</v>
      </c>
      <c r="O86">
        <v>0.37691826801245598</v>
      </c>
      <c r="P86" t="s">
        <v>21</v>
      </c>
      <c r="Q86">
        <v>20</v>
      </c>
      <c r="R86">
        <v>-361.90497064007201</v>
      </c>
      <c r="S86">
        <v>769.26448673468997</v>
      </c>
      <c r="T86">
        <v>0</v>
      </c>
      <c r="U86">
        <v>9.4784937878534203E-2</v>
      </c>
      <c r="V86" t="s">
        <v>26</v>
      </c>
    </row>
    <row r="87" spans="1:22" x14ac:dyDescent="0.3">
      <c r="A87">
        <v>55711</v>
      </c>
      <c r="B87">
        <v>0.21852289541954401</v>
      </c>
      <c r="C87" t="s">
        <v>21</v>
      </c>
      <c r="D87" t="s">
        <v>21</v>
      </c>
      <c r="E87" t="s">
        <v>22</v>
      </c>
      <c r="F87" t="s">
        <v>22</v>
      </c>
      <c r="G87" t="s">
        <v>22</v>
      </c>
      <c r="H87" t="s">
        <v>22</v>
      </c>
      <c r="I87">
        <v>0.30244480801904999</v>
      </c>
      <c r="J87">
        <v>0.12351190090579001</v>
      </c>
      <c r="K87">
        <v>0.27218068844958199</v>
      </c>
      <c r="L87" t="s">
        <v>22</v>
      </c>
      <c r="M87" t="s">
        <v>21</v>
      </c>
      <c r="N87" t="s">
        <v>22</v>
      </c>
      <c r="O87">
        <v>0.37691909564234799</v>
      </c>
      <c r="P87" t="s">
        <v>22</v>
      </c>
      <c r="Q87">
        <v>20</v>
      </c>
      <c r="R87">
        <v>-361.90497064091198</v>
      </c>
      <c r="S87">
        <v>769.26448673636901</v>
      </c>
      <c r="T87" s="1">
        <v>1.6799504010123201E-9</v>
      </c>
      <c r="U87">
        <v>9.4784937798917196E-2</v>
      </c>
      <c r="V87" t="s">
        <v>26</v>
      </c>
    </row>
    <row r="88" spans="1:22" x14ac:dyDescent="0.3">
      <c r="A88">
        <v>7523</v>
      </c>
      <c r="B88">
        <v>0.15224759156217299</v>
      </c>
      <c r="C88" t="s">
        <v>21</v>
      </c>
      <c r="D88" t="s">
        <v>21</v>
      </c>
      <c r="E88" t="s">
        <v>22</v>
      </c>
      <c r="F88" t="s">
        <v>22</v>
      </c>
      <c r="G88" t="s">
        <v>22</v>
      </c>
      <c r="H88">
        <v>-0.49911173182193702</v>
      </c>
      <c r="I88">
        <v>0.42610608601679301</v>
      </c>
      <c r="J88" t="s">
        <v>22</v>
      </c>
      <c r="K88">
        <v>0.23735150999706001</v>
      </c>
      <c r="L88" t="s">
        <v>22</v>
      </c>
      <c r="M88" t="s">
        <v>21</v>
      </c>
      <c r="N88">
        <v>0.48950462435368702</v>
      </c>
      <c r="O88">
        <v>0.412451505208911</v>
      </c>
      <c r="P88" t="s">
        <v>22</v>
      </c>
      <c r="Q88">
        <v>21</v>
      </c>
      <c r="R88">
        <v>-360.725695001632</v>
      </c>
      <c r="S88">
        <v>769.49060568953803</v>
      </c>
      <c r="T88">
        <v>0.226118954848744</v>
      </c>
      <c r="U88">
        <v>8.4652194791020499E-2</v>
      </c>
      <c r="V88" t="s">
        <v>26</v>
      </c>
    </row>
    <row r="89" spans="1:22" x14ac:dyDescent="0.3">
      <c r="A89">
        <v>15715</v>
      </c>
      <c r="B89">
        <v>1.53854486760524</v>
      </c>
      <c r="C89" t="s">
        <v>21</v>
      </c>
      <c r="D89" t="s">
        <v>21</v>
      </c>
      <c r="E89" t="s">
        <v>22</v>
      </c>
      <c r="F89" t="s">
        <v>22</v>
      </c>
      <c r="G89" t="s">
        <v>22</v>
      </c>
      <c r="H89">
        <v>-0.49910941645822998</v>
      </c>
      <c r="I89">
        <v>0.426105899444775</v>
      </c>
      <c r="J89" t="s">
        <v>22</v>
      </c>
      <c r="K89">
        <v>0.23735172845398</v>
      </c>
      <c r="L89" t="s">
        <v>22</v>
      </c>
      <c r="M89" t="s">
        <v>21</v>
      </c>
      <c r="N89">
        <v>0.48950289207546899</v>
      </c>
      <c r="O89">
        <v>0.41245114502560598</v>
      </c>
      <c r="P89" t="s">
        <v>21</v>
      </c>
      <c r="Q89">
        <v>21</v>
      </c>
      <c r="R89">
        <v>-360.72569500181697</v>
      </c>
      <c r="S89">
        <v>769.49060568990797</v>
      </c>
      <c r="T89">
        <v>0.22611895521811201</v>
      </c>
      <c r="U89">
        <v>8.4652194775386602E-2</v>
      </c>
      <c r="V89" t="s">
        <v>26</v>
      </c>
    </row>
    <row r="90" spans="1:22" x14ac:dyDescent="0.3">
      <c r="A90">
        <v>7539</v>
      </c>
      <c r="B90">
        <v>0.13039304664551499</v>
      </c>
      <c r="C90" t="s">
        <v>21</v>
      </c>
      <c r="D90" t="s">
        <v>21</v>
      </c>
      <c r="E90" t="s">
        <v>22</v>
      </c>
      <c r="F90" t="s">
        <v>22</v>
      </c>
      <c r="G90">
        <v>0.41152020708266801</v>
      </c>
      <c r="H90">
        <v>-0.63830857481308201</v>
      </c>
      <c r="I90">
        <v>0.42705855896046702</v>
      </c>
      <c r="J90" t="s">
        <v>22</v>
      </c>
      <c r="K90">
        <v>0.223330162318463</v>
      </c>
      <c r="L90" t="s">
        <v>22</v>
      </c>
      <c r="M90" t="s">
        <v>21</v>
      </c>
      <c r="N90">
        <v>0.50041075703562499</v>
      </c>
      <c r="O90">
        <v>0.42636123545694099</v>
      </c>
      <c r="P90" t="s">
        <v>22</v>
      </c>
      <c r="Q90">
        <v>22</v>
      </c>
      <c r="R90">
        <v>-359.62650732049798</v>
      </c>
      <c r="S90">
        <v>769.91090937783804</v>
      </c>
      <c r="T90">
        <v>0.64642264314898101</v>
      </c>
      <c r="U90">
        <v>6.8607317073680396E-2</v>
      </c>
      <c r="V90" t="s">
        <v>26</v>
      </c>
    </row>
    <row r="91" spans="1:22" x14ac:dyDescent="0.3">
      <c r="A91">
        <v>15731</v>
      </c>
      <c r="B91">
        <v>1.5166902721895199</v>
      </c>
      <c r="C91" t="s">
        <v>21</v>
      </c>
      <c r="D91" t="s">
        <v>21</v>
      </c>
      <c r="E91" t="s">
        <v>22</v>
      </c>
      <c r="F91" t="s">
        <v>22</v>
      </c>
      <c r="G91">
        <v>0.411521427510742</v>
      </c>
      <c r="H91">
        <v>-0.63830854083276301</v>
      </c>
      <c r="I91">
        <v>0.4270583936599</v>
      </c>
      <c r="J91" t="s">
        <v>22</v>
      </c>
      <c r="K91">
        <v>0.22332987365051399</v>
      </c>
      <c r="L91" t="s">
        <v>22</v>
      </c>
      <c r="M91" t="s">
        <v>21</v>
      </c>
      <c r="N91">
        <v>0.50041004084424601</v>
      </c>
      <c r="O91">
        <v>0.426361549566041</v>
      </c>
      <c r="P91" t="s">
        <v>21</v>
      </c>
      <c r="Q91">
        <v>22</v>
      </c>
      <c r="R91">
        <v>-359.62650732109199</v>
      </c>
      <c r="S91">
        <v>769.91090937902698</v>
      </c>
      <c r="T91">
        <v>0.64642264433712204</v>
      </c>
      <c r="U91">
        <v>6.8607317032922804E-2</v>
      </c>
      <c r="V91" t="s">
        <v>26</v>
      </c>
    </row>
    <row r="92" spans="1:22" x14ac:dyDescent="0.3">
      <c r="A92">
        <v>55871</v>
      </c>
      <c r="B92">
        <v>0.204561387461418</v>
      </c>
      <c r="C92" t="s">
        <v>21</v>
      </c>
      <c r="D92" t="s">
        <v>21</v>
      </c>
      <c r="E92" t="s">
        <v>22</v>
      </c>
      <c r="F92" t="s">
        <v>22</v>
      </c>
      <c r="G92">
        <v>0.29014274733839601</v>
      </c>
      <c r="H92" t="s">
        <v>22</v>
      </c>
      <c r="I92">
        <v>0.30052883503608302</v>
      </c>
      <c r="J92">
        <v>0.12161009469638299</v>
      </c>
      <c r="K92">
        <v>0.25520789986328501</v>
      </c>
      <c r="L92" t="s">
        <v>22</v>
      </c>
      <c r="M92" t="s">
        <v>21</v>
      </c>
      <c r="N92" t="s">
        <v>22</v>
      </c>
      <c r="O92">
        <v>0.38647636126707102</v>
      </c>
      <c r="P92" t="s">
        <v>22</v>
      </c>
      <c r="Q92">
        <v>21</v>
      </c>
      <c r="R92">
        <v>-361.211080367374</v>
      </c>
      <c r="S92">
        <v>770.46137642102303</v>
      </c>
      <c r="T92">
        <v>1.19688968633307</v>
      </c>
      <c r="U92">
        <v>5.2100037594020703E-2</v>
      </c>
      <c r="V92" t="s">
        <v>26</v>
      </c>
    </row>
    <row r="93" spans="1:22" x14ac:dyDescent="0.3">
      <c r="A93">
        <v>137791</v>
      </c>
      <c r="B93">
        <v>1.5908627337680401</v>
      </c>
      <c r="C93" t="s">
        <v>21</v>
      </c>
      <c r="D93" t="s">
        <v>21</v>
      </c>
      <c r="E93" t="s">
        <v>22</v>
      </c>
      <c r="F93" t="s">
        <v>22</v>
      </c>
      <c r="G93">
        <v>0.29014588661556101</v>
      </c>
      <c r="H93" t="s">
        <v>22</v>
      </c>
      <c r="I93">
        <v>0.300530469754206</v>
      </c>
      <c r="J93">
        <v>0.121609514280499</v>
      </c>
      <c r="K93">
        <v>0.25520790981980801</v>
      </c>
      <c r="L93" t="s">
        <v>22</v>
      </c>
      <c r="M93" t="s">
        <v>21</v>
      </c>
      <c r="N93" t="s">
        <v>22</v>
      </c>
      <c r="O93">
        <v>0.38647662094503499</v>
      </c>
      <c r="P93" t="s">
        <v>21</v>
      </c>
      <c r="Q93">
        <v>21</v>
      </c>
      <c r="R93">
        <v>-361.21108036841702</v>
      </c>
      <c r="S93">
        <v>770.46137642310896</v>
      </c>
      <c r="T93">
        <v>1.1968896884197899</v>
      </c>
      <c r="U93">
        <v>5.2100037539661602E-2</v>
      </c>
      <c r="V93" t="s">
        <v>26</v>
      </c>
    </row>
    <row r="94" spans="1:22" x14ac:dyDescent="0.3">
      <c r="A94">
        <v>54431</v>
      </c>
      <c r="B94">
        <v>0.37532741145084197</v>
      </c>
      <c r="C94" t="s">
        <v>21</v>
      </c>
      <c r="D94" t="s">
        <v>21</v>
      </c>
      <c r="E94" t="s">
        <v>22</v>
      </c>
      <c r="F94" t="s">
        <v>22</v>
      </c>
      <c r="G94" t="s">
        <v>22</v>
      </c>
      <c r="H94" t="s">
        <v>22</v>
      </c>
      <c r="I94">
        <v>0.36217617322537299</v>
      </c>
      <c r="J94" t="s">
        <v>22</v>
      </c>
      <c r="K94">
        <v>0.22095977860900601</v>
      </c>
      <c r="L94" t="s">
        <v>22</v>
      </c>
      <c r="M94" t="s">
        <v>21</v>
      </c>
      <c r="N94" t="s">
        <v>22</v>
      </c>
      <c r="O94">
        <v>0.36558879777703601</v>
      </c>
      <c r="P94" t="s">
        <v>22</v>
      </c>
      <c r="Q94">
        <v>19</v>
      </c>
      <c r="R94">
        <v>-363.81633144735002</v>
      </c>
      <c r="S94">
        <v>770.53588870115198</v>
      </c>
      <c r="T94">
        <v>1.2714019664624601</v>
      </c>
      <c r="U94">
        <v>5.0194704358603397E-2</v>
      </c>
      <c r="V94" t="s">
        <v>26</v>
      </c>
    </row>
    <row r="95" spans="1:22" x14ac:dyDescent="0.3">
      <c r="A95">
        <v>136351</v>
      </c>
      <c r="B95">
        <v>1.76162437015901</v>
      </c>
      <c r="C95" t="s">
        <v>21</v>
      </c>
      <c r="D95" t="s">
        <v>21</v>
      </c>
      <c r="E95" t="s">
        <v>22</v>
      </c>
      <c r="F95" t="s">
        <v>22</v>
      </c>
      <c r="G95" t="s">
        <v>22</v>
      </c>
      <c r="H95" t="s">
        <v>22</v>
      </c>
      <c r="I95">
        <v>0.36217638682679698</v>
      </c>
      <c r="J95" t="s">
        <v>22</v>
      </c>
      <c r="K95">
        <v>0.22096040505792</v>
      </c>
      <c r="L95" t="s">
        <v>22</v>
      </c>
      <c r="M95" t="s">
        <v>21</v>
      </c>
      <c r="N95" t="s">
        <v>22</v>
      </c>
      <c r="O95">
        <v>0.365587996593076</v>
      </c>
      <c r="P95" t="s">
        <v>21</v>
      </c>
      <c r="Q95">
        <v>19</v>
      </c>
      <c r="R95">
        <v>-363.81633144747701</v>
      </c>
      <c r="S95">
        <v>770.53588870140595</v>
      </c>
      <c r="T95">
        <v>1.2714019667166701</v>
      </c>
      <c r="U95">
        <v>5.01947043522235E-2</v>
      </c>
      <c r="V95" t="s">
        <v>26</v>
      </c>
    </row>
    <row r="96" spans="1:22" x14ac:dyDescent="0.3">
      <c r="A96">
        <v>76511</v>
      </c>
      <c r="B96">
        <v>0.110275669384491</v>
      </c>
      <c r="C96" t="s">
        <v>21</v>
      </c>
      <c r="D96" t="s">
        <v>21</v>
      </c>
      <c r="E96" t="s">
        <v>22</v>
      </c>
      <c r="F96" t="s">
        <v>22</v>
      </c>
      <c r="G96" t="s">
        <v>22</v>
      </c>
      <c r="H96">
        <v>-0.40222026645091802</v>
      </c>
      <c r="I96">
        <v>0.37944632851089999</v>
      </c>
      <c r="J96">
        <v>6.7934108202634805E-2</v>
      </c>
      <c r="K96">
        <v>0.262683390076068</v>
      </c>
      <c r="L96" t="s">
        <v>22</v>
      </c>
      <c r="M96" t="s">
        <v>21</v>
      </c>
      <c r="N96">
        <v>0.39297545134174799</v>
      </c>
      <c r="O96">
        <v>0.40998013541681799</v>
      </c>
      <c r="P96" t="s">
        <v>22</v>
      </c>
      <c r="Q96">
        <v>22</v>
      </c>
      <c r="R96">
        <v>-360.26209757540101</v>
      </c>
      <c r="S96">
        <v>771.18208988764502</v>
      </c>
      <c r="T96">
        <v>1.9176031529550499</v>
      </c>
      <c r="U96">
        <v>3.6335998243487197E-2</v>
      </c>
      <c r="V96" t="s">
        <v>26</v>
      </c>
    </row>
    <row r="97" spans="1:22" x14ac:dyDescent="0.3">
      <c r="A97">
        <v>158431</v>
      </c>
      <c r="B97">
        <v>1.496566728506</v>
      </c>
      <c r="C97" t="s">
        <v>21</v>
      </c>
      <c r="D97" t="s">
        <v>21</v>
      </c>
      <c r="E97" t="s">
        <v>22</v>
      </c>
      <c r="F97" t="s">
        <v>22</v>
      </c>
      <c r="G97" t="s">
        <v>22</v>
      </c>
      <c r="H97">
        <v>-0.40221654445725002</v>
      </c>
      <c r="I97">
        <v>0.37944583174508401</v>
      </c>
      <c r="J97">
        <v>6.7934511153610197E-2</v>
      </c>
      <c r="K97">
        <v>0.26268312933264498</v>
      </c>
      <c r="L97" t="s">
        <v>22</v>
      </c>
      <c r="M97" t="s">
        <v>21</v>
      </c>
      <c r="N97">
        <v>0.39297343998392398</v>
      </c>
      <c r="O97">
        <v>0.40998066933668598</v>
      </c>
      <c r="P97" t="s">
        <v>21</v>
      </c>
      <c r="Q97">
        <v>22</v>
      </c>
      <c r="R97">
        <v>-360.26209757581699</v>
      </c>
      <c r="S97">
        <v>771.18208988847596</v>
      </c>
      <c r="T97">
        <v>1.9176031537863301</v>
      </c>
      <c r="U97">
        <v>3.6335998228384597E-2</v>
      </c>
      <c r="V97" t="s">
        <v>26</v>
      </c>
    </row>
    <row r="98" spans="1:22" x14ac:dyDescent="0.3">
      <c r="A98">
        <v>54592</v>
      </c>
      <c r="B98">
        <v>0.361310219640749</v>
      </c>
      <c r="C98" t="s">
        <v>21</v>
      </c>
      <c r="D98" t="s">
        <v>21</v>
      </c>
      <c r="E98" t="s">
        <v>22</v>
      </c>
      <c r="F98" t="s">
        <v>22</v>
      </c>
      <c r="G98">
        <v>0.30279923097751599</v>
      </c>
      <c r="H98" t="s">
        <v>22</v>
      </c>
      <c r="I98">
        <v>0.359881747886588</v>
      </c>
      <c r="J98" t="s">
        <v>22</v>
      </c>
      <c r="K98">
        <v>0.20489983681327001</v>
      </c>
      <c r="L98" t="s">
        <v>22</v>
      </c>
      <c r="M98" t="s">
        <v>21</v>
      </c>
      <c r="N98" t="s">
        <v>22</v>
      </c>
      <c r="O98">
        <v>0.375161881286736</v>
      </c>
      <c r="P98" t="s">
        <v>22</v>
      </c>
      <c r="Q98">
        <v>20</v>
      </c>
      <c r="R98">
        <v>-363.06594555379399</v>
      </c>
      <c r="S98">
        <v>771.58643656213303</v>
      </c>
      <c r="T98">
        <v>2.3219498274434001</v>
      </c>
      <c r="U98">
        <v>2.9684813936652E-2</v>
      </c>
      <c r="V98" t="s">
        <v>26</v>
      </c>
    </row>
    <row r="99" spans="1:22" x14ac:dyDescent="0.3">
      <c r="A99">
        <v>136512</v>
      </c>
      <c r="B99">
        <v>1.7476013580602401</v>
      </c>
      <c r="C99" t="s">
        <v>21</v>
      </c>
      <c r="D99" t="s">
        <v>21</v>
      </c>
      <c r="E99" t="s">
        <v>22</v>
      </c>
      <c r="F99" t="s">
        <v>22</v>
      </c>
      <c r="G99">
        <v>0.30280121902601698</v>
      </c>
      <c r="H99" t="s">
        <v>22</v>
      </c>
      <c r="I99">
        <v>0.35988123506154601</v>
      </c>
      <c r="J99" t="s">
        <v>22</v>
      </c>
      <c r="K99">
        <v>0.20489914396269199</v>
      </c>
      <c r="L99" t="s">
        <v>22</v>
      </c>
      <c r="M99" t="s">
        <v>21</v>
      </c>
      <c r="N99" t="s">
        <v>22</v>
      </c>
      <c r="O99">
        <v>0.37516250970054499</v>
      </c>
      <c r="P99" t="s">
        <v>21</v>
      </c>
      <c r="Q99">
        <v>20</v>
      </c>
      <c r="R99">
        <v>-363.06594555441302</v>
      </c>
      <c r="S99">
        <v>771.58643656337199</v>
      </c>
      <c r="T99">
        <v>2.32194982868248</v>
      </c>
      <c r="U99">
        <v>2.9684813918261201E-2</v>
      </c>
      <c r="V99" t="s">
        <v>26</v>
      </c>
    </row>
    <row r="100" spans="1:22" x14ac:dyDescent="0.3">
      <c r="A100">
        <v>158591</v>
      </c>
      <c r="B100">
        <v>1.4769996854876399</v>
      </c>
      <c r="C100" t="s">
        <v>21</v>
      </c>
      <c r="D100" t="s">
        <v>21</v>
      </c>
      <c r="E100" t="s">
        <v>22</v>
      </c>
      <c r="F100" t="s">
        <v>22</v>
      </c>
      <c r="G100">
        <v>0.389903422057578</v>
      </c>
      <c r="H100">
        <v>-0.54332273913027296</v>
      </c>
      <c r="I100">
        <v>0.38436681162556002</v>
      </c>
      <c r="J100">
        <v>6.1749184495705801E-2</v>
      </c>
      <c r="K100">
        <v>0.24627375096578</v>
      </c>
      <c r="L100" t="s">
        <v>22</v>
      </c>
      <c r="M100" t="s">
        <v>21</v>
      </c>
      <c r="N100">
        <v>0.41281234965344199</v>
      </c>
      <c r="O100">
        <v>0.42415654844634898</v>
      </c>
      <c r="P100" t="s">
        <v>21</v>
      </c>
      <c r="Q100">
        <v>23</v>
      </c>
      <c r="R100">
        <v>-359.24381291340597</v>
      </c>
      <c r="S100">
        <v>771.79888410495801</v>
      </c>
      <c r="T100">
        <v>2.5343973702688301</v>
      </c>
      <c r="U100">
        <v>2.6693279466951499E-2</v>
      </c>
      <c r="V100" t="s">
        <v>26</v>
      </c>
    </row>
    <row r="101" spans="1:22" x14ac:dyDescent="0.3">
      <c r="A101">
        <v>76671</v>
      </c>
      <c r="B101">
        <v>9.0710988459637903E-2</v>
      </c>
      <c r="C101" t="s">
        <v>21</v>
      </c>
      <c r="D101" t="s">
        <v>21</v>
      </c>
      <c r="E101" t="s">
        <v>22</v>
      </c>
      <c r="F101" t="s">
        <v>22</v>
      </c>
      <c r="G101">
        <v>0.389887844127906</v>
      </c>
      <c r="H101">
        <v>-0.54330814286085305</v>
      </c>
      <c r="I101">
        <v>0.384366768779763</v>
      </c>
      <c r="J101">
        <v>6.1750270350094498E-2</v>
      </c>
      <c r="K101">
        <v>0.24627561923553701</v>
      </c>
      <c r="L101" t="s">
        <v>22</v>
      </c>
      <c r="M101" t="s">
        <v>21</v>
      </c>
      <c r="N101">
        <v>0.412810137978188</v>
      </c>
      <c r="O101">
        <v>0.42415516679457899</v>
      </c>
      <c r="P101" t="s">
        <v>22</v>
      </c>
      <c r="Q101">
        <v>23</v>
      </c>
      <c r="R101">
        <v>-359.24381291377301</v>
      </c>
      <c r="S101">
        <v>771.79888410569197</v>
      </c>
      <c r="T101">
        <v>2.5343973710025698</v>
      </c>
      <c r="U101">
        <v>2.6693279457158599E-2</v>
      </c>
      <c r="V101" t="s">
        <v>26</v>
      </c>
    </row>
    <row r="102" spans="1:22" x14ac:dyDescent="0.3">
      <c r="A102">
        <v>137951</v>
      </c>
      <c r="B102">
        <v>1.60543953618307</v>
      </c>
      <c r="C102" t="s">
        <v>21</v>
      </c>
      <c r="D102" t="s">
        <v>21</v>
      </c>
      <c r="E102" t="s">
        <v>22</v>
      </c>
      <c r="F102" t="s">
        <v>22</v>
      </c>
      <c r="G102" t="s">
        <v>22</v>
      </c>
      <c r="H102">
        <v>-2.70915159217427E-2</v>
      </c>
      <c r="I102">
        <v>0.30326947187362602</v>
      </c>
      <c r="J102">
        <v>0.123300661517185</v>
      </c>
      <c r="K102">
        <v>0.27344124576984602</v>
      </c>
      <c r="L102" t="s">
        <v>22</v>
      </c>
      <c r="M102" t="s">
        <v>21</v>
      </c>
      <c r="N102" t="s">
        <v>22</v>
      </c>
      <c r="O102">
        <v>0.377084667580805</v>
      </c>
      <c r="P102" t="s">
        <v>21</v>
      </c>
      <c r="Q102">
        <v>21</v>
      </c>
      <c r="R102">
        <v>-361.89767629351201</v>
      </c>
      <c r="S102">
        <v>771.83456827329906</v>
      </c>
      <c r="T102">
        <v>2.5700815386097702</v>
      </c>
      <c r="U102">
        <v>2.6221239340123801E-2</v>
      </c>
      <c r="V102" t="s">
        <v>26</v>
      </c>
    </row>
    <row r="103" spans="1:22" x14ac:dyDescent="0.3">
      <c r="A103">
        <v>56031</v>
      </c>
      <c r="B103">
        <v>0.21913980157315999</v>
      </c>
      <c r="C103" t="s">
        <v>21</v>
      </c>
      <c r="D103" t="s">
        <v>21</v>
      </c>
      <c r="E103" t="s">
        <v>22</v>
      </c>
      <c r="F103" t="s">
        <v>22</v>
      </c>
      <c r="G103" t="s">
        <v>22</v>
      </c>
      <c r="H103">
        <v>-2.70930440400159E-2</v>
      </c>
      <c r="I103">
        <v>0.303269377838988</v>
      </c>
      <c r="J103">
        <v>0.12330084933905</v>
      </c>
      <c r="K103">
        <v>0.27344138741268398</v>
      </c>
      <c r="L103" t="s">
        <v>22</v>
      </c>
      <c r="M103" t="s">
        <v>21</v>
      </c>
      <c r="N103" t="s">
        <v>22</v>
      </c>
      <c r="O103">
        <v>0.37708419204977001</v>
      </c>
      <c r="P103" t="s">
        <v>22</v>
      </c>
      <c r="Q103">
        <v>21</v>
      </c>
      <c r="R103">
        <v>-361.89767629393498</v>
      </c>
      <c r="S103">
        <v>771.834568274145</v>
      </c>
      <c r="T103">
        <v>2.57008153945503</v>
      </c>
      <c r="U103">
        <v>2.6221239329041902E-2</v>
      </c>
      <c r="V103" t="s">
        <v>26</v>
      </c>
    </row>
    <row r="104" spans="1:22" x14ac:dyDescent="0.3">
      <c r="A104">
        <v>56191</v>
      </c>
      <c r="B104">
        <v>0.20434842017619001</v>
      </c>
      <c r="C104" t="s">
        <v>21</v>
      </c>
      <c r="D104" t="s">
        <v>21</v>
      </c>
      <c r="E104" t="s">
        <v>22</v>
      </c>
      <c r="F104" t="s">
        <v>22</v>
      </c>
      <c r="G104">
        <v>0.34025046068666298</v>
      </c>
      <c r="H104">
        <v>-0.13349634986344999</v>
      </c>
      <c r="I104">
        <v>0.304323793871143</v>
      </c>
      <c r="J104">
        <v>0.12021311259941</v>
      </c>
      <c r="K104">
        <v>0.25843826696465699</v>
      </c>
      <c r="L104" t="s">
        <v>22</v>
      </c>
      <c r="M104" t="s">
        <v>21</v>
      </c>
      <c r="N104" t="s">
        <v>22</v>
      </c>
      <c r="O104">
        <v>0.38902973579067202</v>
      </c>
      <c r="P104" t="s">
        <v>22</v>
      </c>
      <c r="Q104">
        <v>22</v>
      </c>
      <c r="R104">
        <v>-361.05218255364503</v>
      </c>
      <c r="S104">
        <v>772.76225984413304</v>
      </c>
      <c r="T104">
        <v>3.4977731094434099</v>
      </c>
      <c r="U104">
        <v>1.6489502375696699E-2</v>
      </c>
      <c r="V104" t="s">
        <v>26</v>
      </c>
    </row>
    <row r="105" spans="1:22" x14ac:dyDescent="0.3">
      <c r="A105">
        <v>138111</v>
      </c>
      <c r="B105">
        <v>1.59064046549796</v>
      </c>
      <c r="C105" t="s">
        <v>21</v>
      </c>
      <c r="D105" t="s">
        <v>21</v>
      </c>
      <c r="E105" t="s">
        <v>22</v>
      </c>
      <c r="F105" t="s">
        <v>22</v>
      </c>
      <c r="G105">
        <v>0.340250567343715</v>
      </c>
      <c r="H105">
        <v>-0.13349927075250101</v>
      </c>
      <c r="I105">
        <v>0.30432504164255703</v>
      </c>
      <c r="J105">
        <v>0.120212701241484</v>
      </c>
      <c r="K105">
        <v>0.25843862996247202</v>
      </c>
      <c r="L105" t="s">
        <v>22</v>
      </c>
      <c r="M105" t="s">
        <v>21</v>
      </c>
      <c r="N105" t="s">
        <v>22</v>
      </c>
      <c r="O105">
        <v>0.389029150891324</v>
      </c>
      <c r="P105" t="s">
        <v>21</v>
      </c>
      <c r="Q105">
        <v>22</v>
      </c>
      <c r="R105">
        <v>-361.05218255392401</v>
      </c>
      <c r="S105">
        <v>772.76225984468999</v>
      </c>
      <c r="T105">
        <v>3.4977731100002498</v>
      </c>
      <c r="U105">
        <v>1.6489502371105701E-2</v>
      </c>
      <c r="V105" t="s">
        <v>26</v>
      </c>
    </row>
    <row r="106" spans="1:22" x14ac:dyDescent="0.3">
      <c r="A106">
        <v>54751</v>
      </c>
      <c r="B106">
        <v>0.37597682754427603</v>
      </c>
      <c r="C106" t="s">
        <v>21</v>
      </c>
      <c r="D106" t="s">
        <v>21</v>
      </c>
      <c r="E106" t="s">
        <v>22</v>
      </c>
      <c r="F106" t="s">
        <v>22</v>
      </c>
      <c r="G106" t="s">
        <v>22</v>
      </c>
      <c r="H106">
        <v>-3.9677540970312203E-2</v>
      </c>
      <c r="I106">
        <v>0.36322846485765398</v>
      </c>
      <c r="J106" t="s">
        <v>22</v>
      </c>
      <c r="K106">
        <v>0.22287643726572201</v>
      </c>
      <c r="L106" t="s">
        <v>22</v>
      </c>
      <c r="M106" t="s">
        <v>21</v>
      </c>
      <c r="N106" t="s">
        <v>22</v>
      </c>
      <c r="O106">
        <v>0.36589462596482902</v>
      </c>
      <c r="P106" t="s">
        <v>22</v>
      </c>
      <c r="Q106">
        <v>20</v>
      </c>
      <c r="R106">
        <v>-363.80080893715399</v>
      </c>
      <c r="S106">
        <v>773.05616332885302</v>
      </c>
      <c r="T106">
        <v>3.7916765941631598</v>
      </c>
      <c r="U106">
        <v>1.4235975069516699E-2</v>
      </c>
      <c r="V106" t="s">
        <v>26</v>
      </c>
    </row>
    <row r="107" spans="1:22" x14ac:dyDescent="0.3">
      <c r="A107">
        <v>136671</v>
      </c>
      <c r="B107">
        <v>1.7622703221546701</v>
      </c>
      <c r="C107" t="s">
        <v>21</v>
      </c>
      <c r="D107" t="s">
        <v>21</v>
      </c>
      <c r="E107" t="s">
        <v>22</v>
      </c>
      <c r="F107" t="s">
        <v>22</v>
      </c>
      <c r="G107" t="s">
        <v>22</v>
      </c>
      <c r="H107">
        <v>-3.9677286337367799E-2</v>
      </c>
      <c r="I107">
        <v>0.36322883814553503</v>
      </c>
      <c r="J107" t="s">
        <v>22</v>
      </c>
      <c r="K107">
        <v>0.22287618603936099</v>
      </c>
      <c r="L107" t="s">
        <v>22</v>
      </c>
      <c r="M107" t="s">
        <v>21</v>
      </c>
      <c r="N107" t="s">
        <v>22</v>
      </c>
      <c r="O107">
        <v>0.36589523722096401</v>
      </c>
      <c r="P107" t="s">
        <v>21</v>
      </c>
      <c r="Q107">
        <v>20</v>
      </c>
      <c r="R107">
        <v>-363.80080893721498</v>
      </c>
      <c r="S107">
        <v>773.056163328975</v>
      </c>
      <c r="T107">
        <v>3.7916765942850401</v>
      </c>
      <c r="U107">
        <v>1.4235975068649201E-2</v>
      </c>
      <c r="V107" t="s">
        <v>26</v>
      </c>
    </row>
    <row r="108" spans="1:22" x14ac:dyDescent="0.3">
      <c r="A108">
        <v>99231</v>
      </c>
      <c r="B108">
        <v>3.1826532935647101</v>
      </c>
      <c r="C108" t="s">
        <v>21</v>
      </c>
      <c r="D108" t="s">
        <v>21</v>
      </c>
      <c r="E108" t="s">
        <v>22</v>
      </c>
      <c r="F108" t="s">
        <v>22</v>
      </c>
      <c r="G108" t="s">
        <v>22</v>
      </c>
      <c r="H108" t="s">
        <v>22</v>
      </c>
      <c r="I108">
        <v>0.491491369577161</v>
      </c>
      <c r="J108">
        <v>-0.31360811013866702</v>
      </c>
      <c r="K108" t="s">
        <v>22</v>
      </c>
      <c r="L108">
        <v>0.38776721019122501</v>
      </c>
      <c r="M108" t="s">
        <v>21</v>
      </c>
      <c r="N108" t="s">
        <v>22</v>
      </c>
      <c r="O108" t="s">
        <v>22</v>
      </c>
      <c r="P108" t="s">
        <v>21</v>
      </c>
      <c r="Q108">
        <v>19</v>
      </c>
      <c r="R108">
        <v>-637.21300846353597</v>
      </c>
      <c r="S108">
        <v>1317.2667812582799</v>
      </c>
      <c r="T108">
        <v>0</v>
      </c>
      <c r="U108">
        <v>0.28014120475322102</v>
      </c>
      <c r="V108" t="s">
        <v>27</v>
      </c>
    </row>
    <row r="109" spans="1:22" x14ac:dyDescent="0.3">
      <c r="A109">
        <v>17311</v>
      </c>
      <c r="B109">
        <v>1.79635452162286</v>
      </c>
      <c r="C109" t="s">
        <v>21</v>
      </c>
      <c r="D109" t="s">
        <v>21</v>
      </c>
      <c r="E109" t="s">
        <v>22</v>
      </c>
      <c r="F109" t="s">
        <v>22</v>
      </c>
      <c r="G109" t="s">
        <v>22</v>
      </c>
      <c r="H109" t="s">
        <v>22</v>
      </c>
      <c r="I109">
        <v>0.49149089814208402</v>
      </c>
      <c r="J109">
        <v>-0.313607666603475</v>
      </c>
      <c r="K109" t="s">
        <v>22</v>
      </c>
      <c r="L109">
        <v>0.38776724823254299</v>
      </c>
      <c r="M109" t="s">
        <v>21</v>
      </c>
      <c r="N109" t="s">
        <v>22</v>
      </c>
      <c r="O109" t="s">
        <v>22</v>
      </c>
      <c r="P109" t="s">
        <v>22</v>
      </c>
      <c r="Q109">
        <v>19</v>
      </c>
      <c r="R109">
        <v>-637.21300846672</v>
      </c>
      <c r="S109">
        <v>1317.26678126465</v>
      </c>
      <c r="T109" s="1">
        <v>6.3666902860859401E-9</v>
      </c>
      <c r="U109">
        <v>0.28014120386143399</v>
      </c>
      <c r="V109" t="s">
        <v>27</v>
      </c>
    </row>
    <row r="110" spans="1:22" x14ac:dyDescent="0.3">
      <c r="A110">
        <v>17471</v>
      </c>
      <c r="B110">
        <v>1.80542750013575</v>
      </c>
      <c r="C110" t="s">
        <v>21</v>
      </c>
      <c r="D110" t="s">
        <v>21</v>
      </c>
      <c r="E110" t="s">
        <v>22</v>
      </c>
      <c r="F110" t="s">
        <v>22</v>
      </c>
      <c r="G110">
        <v>0.22982685496212099</v>
      </c>
      <c r="H110" t="s">
        <v>22</v>
      </c>
      <c r="I110">
        <v>0.49103891673614197</v>
      </c>
      <c r="J110">
        <v>-0.31432346348844697</v>
      </c>
      <c r="K110" t="s">
        <v>22</v>
      </c>
      <c r="L110">
        <v>0.39030882952642498</v>
      </c>
      <c r="M110" t="s">
        <v>21</v>
      </c>
      <c r="N110" t="s">
        <v>22</v>
      </c>
      <c r="O110" t="s">
        <v>22</v>
      </c>
      <c r="P110" t="s">
        <v>22</v>
      </c>
      <c r="Q110">
        <v>20</v>
      </c>
      <c r="R110">
        <v>-636.69913553559604</v>
      </c>
      <c r="S110">
        <v>1318.7828864558101</v>
      </c>
      <c r="T110">
        <v>1.5161051975253499</v>
      </c>
      <c r="U110">
        <v>0.13126801904083499</v>
      </c>
      <c r="V110" t="s">
        <v>27</v>
      </c>
    </row>
    <row r="111" spans="1:22" x14ac:dyDescent="0.3">
      <c r="A111">
        <v>99391</v>
      </c>
      <c r="B111">
        <v>3.1917304655401502</v>
      </c>
      <c r="C111" t="s">
        <v>21</v>
      </c>
      <c r="D111" t="s">
        <v>21</v>
      </c>
      <c r="E111" t="s">
        <v>22</v>
      </c>
      <c r="F111" t="s">
        <v>22</v>
      </c>
      <c r="G111">
        <v>0.229840644976641</v>
      </c>
      <c r="H111" t="s">
        <v>22</v>
      </c>
      <c r="I111">
        <v>0.49103880544765899</v>
      </c>
      <c r="J111">
        <v>-0.314323409259602</v>
      </c>
      <c r="K111" t="s">
        <v>22</v>
      </c>
      <c r="L111">
        <v>0.39030885891383099</v>
      </c>
      <c r="M111" t="s">
        <v>21</v>
      </c>
      <c r="N111" t="s">
        <v>22</v>
      </c>
      <c r="O111" t="s">
        <v>22</v>
      </c>
      <c r="P111" t="s">
        <v>21</v>
      </c>
      <c r="Q111">
        <v>20</v>
      </c>
      <c r="R111">
        <v>-636.69913553877097</v>
      </c>
      <c r="S111">
        <v>1318.7828864621599</v>
      </c>
      <c r="T111">
        <v>1.5161052038752101</v>
      </c>
      <c r="U111">
        <v>0.13126801862406801</v>
      </c>
      <c r="V111" t="s">
        <v>27</v>
      </c>
    </row>
    <row r="112" spans="1:22" x14ac:dyDescent="0.3">
      <c r="A112">
        <v>1763</v>
      </c>
      <c r="B112">
        <v>1.7960056920509699</v>
      </c>
      <c r="C112" t="s">
        <v>21</v>
      </c>
      <c r="D112" t="s">
        <v>21</v>
      </c>
      <c r="E112" t="s">
        <v>22</v>
      </c>
      <c r="F112" t="s">
        <v>22</v>
      </c>
      <c r="G112" t="s">
        <v>22</v>
      </c>
      <c r="H112">
        <v>0.10830033070803601</v>
      </c>
      <c r="I112">
        <v>0.49009567281865801</v>
      </c>
      <c r="J112">
        <v>-0.31300072354372299</v>
      </c>
      <c r="K112" t="s">
        <v>22</v>
      </c>
      <c r="L112">
        <v>0.38858741662928997</v>
      </c>
      <c r="M112" t="s">
        <v>21</v>
      </c>
      <c r="N112" t="s">
        <v>22</v>
      </c>
      <c r="O112" t="s">
        <v>22</v>
      </c>
      <c r="P112" t="s">
        <v>22</v>
      </c>
      <c r="Q112">
        <v>20</v>
      </c>
      <c r="R112">
        <v>-637.09234896129794</v>
      </c>
      <c r="S112">
        <v>1319.56931330721</v>
      </c>
      <c r="T112">
        <v>2.3025320489289198</v>
      </c>
      <c r="U112">
        <v>8.8590776924688794E-2</v>
      </c>
      <c r="V112" t="s">
        <v>27</v>
      </c>
    </row>
    <row r="113" spans="1:22" x14ac:dyDescent="0.3">
      <c r="A113">
        <v>9955</v>
      </c>
      <c r="B113">
        <v>3.1822995506793701</v>
      </c>
      <c r="C113" t="s">
        <v>21</v>
      </c>
      <c r="D113" t="s">
        <v>21</v>
      </c>
      <c r="E113" t="s">
        <v>22</v>
      </c>
      <c r="F113" t="s">
        <v>22</v>
      </c>
      <c r="G113" t="s">
        <v>22</v>
      </c>
      <c r="H113">
        <v>0.10829210894649</v>
      </c>
      <c r="I113">
        <v>0.49009577553945299</v>
      </c>
      <c r="J113">
        <v>-0.313000533301382</v>
      </c>
      <c r="K113" t="s">
        <v>22</v>
      </c>
      <c r="L113">
        <v>0.38858717293841499</v>
      </c>
      <c r="M113" t="s">
        <v>21</v>
      </c>
      <c r="N113" t="s">
        <v>22</v>
      </c>
      <c r="O113" t="s">
        <v>22</v>
      </c>
      <c r="P113" t="s">
        <v>21</v>
      </c>
      <c r="Q113">
        <v>20</v>
      </c>
      <c r="R113">
        <v>-637.09234896275404</v>
      </c>
      <c r="S113">
        <v>1319.5693133101199</v>
      </c>
      <c r="T113">
        <v>2.3025320518397598</v>
      </c>
      <c r="U113">
        <v>8.8590776795752099E-2</v>
      </c>
      <c r="V113" t="s">
        <v>27</v>
      </c>
    </row>
    <row r="114" spans="1:22" x14ac:dyDescent="0.3">
      <c r="A114">
        <v>93071</v>
      </c>
      <c r="B114">
        <v>-6.1687714342476196</v>
      </c>
      <c r="C114" t="s">
        <v>21</v>
      </c>
      <c r="D114" t="s">
        <v>21</v>
      </c>
      <c r="E114" t="s">
        <v>22</v>
      </c>
      <c r="F114">
        <v>-0.36272653600643501</v>
      </c>
      <c r="G114">
        <v>-0.64040787383676201</v>
      </c>
      <c r="H114" t="s">
        <v>22</v>
      </c>
      <c r="I114">
        <v>0.29477728376844797</v>
      </c>
      <c r="J114" t="s">
        <v>22</v>
      </c>
      <c r="K114" t="s">
        <v>22</v>
      </c>
      <c r="L114" t="s">
        <v>22</v>
      </c>
      <c r="M114" t="s">
        <v>21</v>
      </c>
      <c r="N114" t="s">
        <v>22</v>
      </c>
      <c r="O114" t="s">
        <v>22</v>
      </c>
      <c r="P114" t="s">
        <v>21</v>
      </c>
      <c r="Q114">
        <v>19</v>
      </c>
      <c r="R114">
        <v>-183.97901898445099</v>
      </c>
      <c r="S114">
        <v>410.92535823033899</v>
      </c>
      <c r="T114">
        <v>0</v>
      </c>
      <c r="U114">
        <v>6.2654638615990493E-2</v>
      </c>
      <c r="V114" t="s">
        <v>28</v>
      </c>
    </row>
    <row r="115" spans="1:22" x14ac:dyDescent="0.3">
      <c r="A115">
        <v>11151</v>
      </c>
      <c r="B115">
        <v>-7.4584277789699396</v>
      </c>
      <c r="C115" t="s">
        <v>21</v>
      </c>
      <c r="D115" t="s">
        <v>21</v>
      </c>
      <c r="E115" t="s">
        <v>22</v>
      </c>
      <c r="F115">
        <v>-0.36272543802243101</v>
      </c>
      <c r="G115">
        <v>-0.640406718799021</v>
      </c>
      <c r="H115" t="s">
        <v>22</v>
      </c>
      <c r="I115">
        <v>0.29477642582878499</v>
      </c>
      <c r="J115" t="s">
        <v>22</v>
      </c>
      <c r="K115" t="s">
        <v>22</v>
      </c>
      <c r="L115" t="s">
        <v>22</v>
      </c>
      <c r="M115" t="s">
        <v>21</v>
      </c>
      <c r="N115" t="s">
        <v>22</v>
      </c>
      <c r="O115" t="s">
        <v>22</v>
      </c>
      <c r="P115" t="s">
        <v>22</v>
      </c>
      <c r="Q115">
        <v>19</v>
      </c>
      <c r="R115">
        <v>-183.97901902682</v>
      </c>
      <c r="S115">
        <v>410.92535831507701</v>
      </c>
      <c r="T115" s="1">
        <v>8.4738019268115697E-8</v>
      </c>
      <c r="U115">
        <v>6.2654635961375604E-2</v>
      </c>
      <c r="V115" t="s">
        <v>28</v>
      </c>
    </row>
    <row r="116" spans="1:22" x14ac:dyDescent="0.3">
      <c r="A116">
        <v>92911</v>
      </c>
      <c r="B116">
        <v>-6.2494829695102396</v>
      </c>
      <c r="C116" t="s">
        <v>21</v>
      </c>
      <c r="D116" t="s">
        <v>21</v>
      </c>
      <c r="E116" t="s">
        <v>22</v>
      </c>
      <c r="F116">
        <v>-0.25414673213587502</v>
      </c>
      <c r="G116" t="s">
        <v>22</v>
      </c>
      <c r="H116" t="s">
        <v>22</v>
      </c>
      <c r="I116">
        <v>0.27812849166307102</v>
      </c>
      <c r="J116" t="s">
        <v>22</v>
      </c>
      <c r="K116" t="s">
        <v>22</v>
      </c>
      <c r="L116" t="s">
        <v>22</v>
      </c>
      <c r="M116" t="s">
        <v>21</v>
      </c>
      <c r="N116" t="s">
        <v>22</v>
      </c>
      <c r="O116" t="s">
        <v>22</v>
      </c>
      <c r="P116" t="s">
        <v>21</v>
      </c>
      <c r="Q116">
        <v>18</v>
      </c>
      <c r="R116">
        <v>-185.75210805732101</v>
      </c>
      <c r="S116">
        <v>411.945774556201</v>
      </c>
      <c r="T116">
        <v>1.0204163258615599</v>
      </c>
      <c r="U116">
        <v>3.7616002408635697E-2</v>
      </c>
      <c r="V116" t="s">
        <v>28</v>
      </c>
    </row>
    <row r="117" spans="1:22" x14ac:dyDescent="0.3">
      <c r="A117">
        <v>10991</v>
      </c>
      <c r="B117">
        <v>-7.4980836110161997</v>
      </c>
      <c r="C117" t="s">
        <v>21</v>
      </c>
      <c r="D117" t="s">
        <v>21</v>
      </c>
      <c r="E117" t="s">
        <v>22</v>
      </c>
      <c r="F117">
        <v>-0.25414679130067902</v>
      </c>
      <c r="G117" t="s">
        <v>22</v>
      </c>
      <c r="H117" t="s">
        <v>22</v>
      </c>
      <c r="I117">
        <v>0.27812667196103102</v>
      </c>
      <c r="J117" t="s">
        <v>22</v>
      </c>
      <c r="K117" t="s">
        <v>22</v>
      </c>
      <c r="L117" t="s">
        <v>22</v>
      </c>
      <c r="M117" t="s">
        <v>21</v>
      </c>
      <c r="N117" t="s">
        <v>22</v>
      </c>
      <c r="O117" t="s">
        <v>22</v>
      </c>
      <c r="P117" t="s">
        <v>22</v>
      </c>
      <c r="Q117">
        <v>18</v>
      </c>
      <c r="R117">
        <v>-185.752108110877</v>
      </c>
      <c r="S117">
        <v>411.94577466331202</v>
      </c>
      <c r="T117">
        <v>1.02041643297264</v>
      </c>
      <c r="U117">
        <v>3.76160003940905E-2</v>
      </c>
      <c r="V117" t="s">
        <v>28</v>
      </c>
    </row>
    <row r="118" spans="1:22" x14ac:dyDescent="0.3">
      <c r="A118">
        <v>9243</v>
      </c>
      <c r="B118">
        <v>-6.27740228347092</v>
      </c>
      <c r="C118" t="s">
        <v>21</v>
      </c>
      <c r="D118" t="s">
        <v>21</v>
      </c>
      <c r="E118" t="s">
        <v>22</v>
      </c>
      <c r="F118">
        <v>-0.31003728006086601</v>
      </c>
      <c r="G118">
        <v>-0.60384853259530302</v>
      </c>
      <c r="H118" t="s">
        <v>22</v>
      </c>
      <c r="I118" t="s">
        <v>22</v>
      </c>
      <c r="J118" t="s">
        <v>22</v>
      </c>
      <c r="K118" t="s">
        <v>22</v>
      </c>
      <c r="L118" t="s">
        <v>22</v>
      </c>
      <c r="M118" t="s">
        <v>21</v>
      </c>
      <c r="N118" t="s">
        <v>22</v>
      </c>
      <c r="O118" t="s">
        <v>22</v>
      </c>
      <c r="P118" t="s">
        <v>21</v>
      </c>
      <c r="Q118">
        <v>18</v>
      </c>
      <c r="R118">
        <v>-185.910243787219</v>
      </c>
      <c r="S118">
        <v>412.26204601599602</v>
      </c>
      <c r="T118">
        <v>1.33668778565709</v>
      </c>
      <c r="U118">
        <v>3.2114056321732497E-2</v>
      </c>
      <c r="V118" t="s">
        <v>28</v>
      </c>
    </row>
    <row r="119" spans="1:22" x14ac:dyDescent="0.3">
      <c r="A119">
        <v>1051</v>
      </c>
      <c r="B119">
        <v>-7.52631543804985</v>
      </c>
      <c r="C119" t="s">
        <v>21</v>
      </c>
      <c r="D119" t="s">
        <v>21</v>
      </c>
      <c r="E119" t="s">
        <v>22</v>
      </c>
      <c r="F119">
        <v>-0.31003717282749799</v>
      </c>
      <c r="G119">
        <v>-0.60384763248815698</v>
      </c>
      <c r="H119" t="s">
        <v>22</v>
      </c>
      <c r="I119" t="s">
        <v>22</v>
      </c>
      <c r="J119" t="s">
        <v>22</v>
      </c>
      <c r="K119" t="s">
        <v>22</v>
      </c>
      <c r="L119" t="s">
        <v>22</v>
      </c>
      <c r="M119" t="s">
        <v>21</v>
      </c>
      <c r="N119" t="s">
        <v>22</v>
      </c>
      <c r="O119" t="s">
        <v>22</v>
      </c>
      <c r="P119" t="s">
        <v>22</v>
      </c>
      <c r="Q119">
        <v>18</v>
      </c>
      <c r="R119">
        <v>-185.91024383800899</v>
      </c>
      <c r="S119">
        <v>412.26204611757697</v>
      </c>
      <c r="T119">
        <v>1.3366878872374199</v>
      </c>
      <c r="U119">
        <v>3.2114054690654301E-2</v>
      </c>
      <c r="V119" t="s">
        <v>28</v>
      </c>
    </row>
    <row r="120" spans="1:22" x14ac:dyDescent="0.3">
      <c r="A120">
        <v>9283</v>
      </c>
      <c r="B120">
        <v>-6.4458002667028804</v>
      </c>
      <c r="C120" t="s">
        <v>21</v>
      </c>
      <c r="D120" t="s">
        <v>21</v>
      </c>
      <c r="E120" t="s">
        <v>22</v>
      </c>
      <c r="F120" t="s">
        <v>22</v>
      </c>
      <c r="G120" t="s">
        <v>22</v>
      </c>
      <c r="H120" t="s">
        <v>22</v>
      </c>
      <c r="I120">
        <v>0.24837951422889601</v>
      </c>
      <c r="J120" t="s">
        <v>22</v>
      </c>
      <c r="K120" t="s">
        <v>22</v>
      </c>
      <c r="L120" t="s">
        <v>22</v>
      </c>
      <c r="M120" t="s">
        <v>21</v>
      </c>
      <c r="N120" t="s">
        <v>22</v>
      </c>
      <c r="O120" t="s">
        <v>22</v>
      </c>
      <c r="P120" t="s">
        <v>21</v>
      </c>
      <c r="Q120">
        <v>17</v>
      </c>
      <c r="R120">
        <v>-187.336725216942</v>
      </c>
      <c r="S120">
        <v>412.62183753065801</v>
      </c>
      <c r="T120">
        <v>1.69647930031834</v>
      </c>
      <c r="U120">
        <v>2.68267109553358E-2</v>
      </c>
      <c r="V120" t="s">
        <v>28</v>
      </c>
    </row>
    <row r="121" spans="1:22" x14ac:dyDescent="0.3">
      <c r="A121">
        <v>1091</v>
      </c>
      <c r="B121">
        <v>-7.69890867011003</v>
      </c>
      <c r="C121" t="s">
        <v>21</v>
      </c>
      <c r="D121" t="s">
        <v>21</v>
      </c>
      <c r="E121" t="s">
        <v>22</v>
      </c>
      <c r="F121" t="s">
        <v>22</v>
      </c>
      <c r="G121" t="s">
        <v>22</v>
      </c>
      <c r="H121" t="s">
        <v>22</v>
      </c>
      <c r="I121">
        <v>0.248378851914627</v>
      </c>
      <c r="J121" t="s">
        <v>22</v>
      </c>
      <c r="K121" t="s">
        <v>22</v>
      </c>
      <c r="L121" t="s">
        <v>22</v>
      </c>
      <c r="M121" t="s">
        <v>21</v>
      </c>
      <c r="N121" t="s">
        <v>22</v>
      </c>
      <c r="O121" t="s">
        <v>22</v>
      </c>
      <c r="P121" t="s">
        <v>22</v>
      </c>
      <c r="Q121">
        <v>17</v>
      </c>
      <c r="R121">
        <v>-187.336725265973</v>
      </c>
      <c r="S121">
        <v>412.62183762872002</v>
      </c>
      <c r="T121">
        <v>1.69647939838052</v>
      </c>
      <c r="U121">
        <v>2.6826709639993101E-2</v>
      </c>
      <c r="V121" t="s">
        <v>28</v>
      </c>
    </row>
    <row r="122" spans="1:22" x14ac:dyDescent="0.3">
      <c r="A122">
        <v>95551</v>
      </c>
      <c r="B122">
        <v>-6.3959476390456604</v>
      </c>
      <c r="C122" t="s">
        <v>21</v>
      </c>
      <c r="D122" t="s">
        <v>21</v>
      </c>
      <c r="E122" t="s">
        <v>22</v>
      </c>
      <c r="F122" t="s">
        <v>22</v>
      </c>
      <c r="G122">
        <v>-0.57566263022633302</v>
      </c>
      <c r="H122" t="s">
        <v>22</v>
      </c>
      <c r="I122">
        <v>0.29414116629515102</v>
      </c>
      <c r="J122" t="s">
        <v>22</v>
      </c>
      <c r="K122">
        <v>0.25111193783125602</v>
      </c>
      <c r="L122" t="s">
        <v>22</v>
      </c>
      <c r="M122" t="s">
        <v>21</v>
      </c>
      <c r="N122" t="s">
        <v>22</v>
      </c>
      <c r="O122" t="s">
        <v>22</v>
      </c>
      <c r="P122" t="s">
        <v>21</v>
      </c>
      <c r="Q122">
        <v>19</v>
      </c>
      <c r="R122">
        <v>-184.936180357072</v>
      </c>
      <c r="S122">
        <v>412.83968097558301</v>
      </c>
      <c r="T122">
        <v>1.91432274524368</v>
      </c>
      <c r="U122">
        <v>2.4058210858876501E-2</v>
      </c>
      <c r="V122" t="s">
        <v>28</v>
      </c>
    </row>
    <row r="123" spans="1:22" x14ac:dyDescent="0.3">
      <c r="A123">
        <v>13631</v>
      </c>
      <c r="B123">
        <v>-7.6605037768501898</v>
      </c>
      <c r="C123" t="s">
        <v>21</v>
      </c>
      <c r="D123" t="s">
        <v>21</v>
      </c>
      <c r="E123" t="s">
        <v>22</v>
      </c>
      <c r="F123" t="s">
        <v>22</v>
      </c>
      <c r="G123">
        <v>-0.57560611250441895</v>
      </c>
      <c r="H123" t="s">
        <v>22</v>
      </c>
      <c r="I123">
        <v>0.29410459903112102</v>
      </c>
      <c r="J123" t="s">
        <v>22</v>
      </c>
      <c r="K123">
        <v>0.25107915282042498</v>
      </c>
      <c r="L123" t="s">
        <v>22</v>
      </c>
      <c r="M123" t="s">
        <v>21</v>
      </c>
      <c r="N123" t="s">
        <v>22</v>
      </c>
      <c r="O123" t="s">
        <v>22</v>
      </c>
      <c r="P123" t="s">
        <v>22</v>
      </c>
      <c r="Q123">
        <v>19</v>
      </c>
      <c r="R123">
        <v>-184.93661812691499</v>
      </c>
      <c r="S123">
        <v>412.840556515267</v>
      </c>
      <c r="T123">
        <v>1.9151982849278999</v>
      </c>
      <c r="U123">
        <v>2.4047681204658101E-2</v>
      </c>
      <c r="V123" t="s">
        <v>28</v>
      </c>
    </row>
    <row r="124" spans="1:22" x14ac:dyDescent="0.3">
      <c r="A124">
        <v>9227</v>
      </c>
      <c r="B124">
        <v>-6.3371720017491198</v>
      </c>
      <c r="C124" t="s">
        <v>21</v>
      </c>
      <c r="D124" t="s">
        <v>21</v>
      </c>
      <c r="E124" t="s">
        <v>22</v>
      </c>
      <c r="F124">
        <v>-0.22262116094412401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21</v>
      </c>
      <c r="N124" t="s">
        <v>22</v>
      </c>
      <c r="O124" t="s">
        <v>22</v>
      </c>
      <c r="P124" t="s">
        <v>21</v>
      </c>
      <c r="Q124">
        <v>17</v>
      </c>
      <c r="R124">
        <v>-187.50526191749</v>
      </c>
      <c r="S124">
        <v>412.95891093175499</v>
      </c>
      <c r="T124">
        <v>2.0335527014158901</v>
      </c>
      <c r="U124">
        <v>2.2665894914819899E-2</v>
      </c>
      <c r="V124" t="s">
        <v>28</v>
      </c>
    </row>
    <row r="125" spans="1:22" x14ac:dyDescent="0.3">
      <c r="A125">
        <v>1035</v>
      </c>
      <c r="B125">
        <v>-7.5701923418158996</v>
      </c>
      <c r="C125" t="s">
        <v>21</v>
      </c>
      <c r="D125" t="s">
        <v>21</v>
      </c>
      <c r="E125" t="s">
        <v>22</v>
      </c>
      <c r="F125">
        <v>-0.222620754416892</v>
      </c>
      <c r="G125" t="s">
        <v>22</v>
      </c>
      <c r="H125" t="s">
        <v>22</v>
      </c>
      <c r="I125" t="s">
        <v>22</v>
      </c>
      <c r="J125" t="s">
        <v>22</v>
      </c>
      <c r="K125" t="s">
        <v>22</v>
      </c>
      <c r="L125" t="s">
        <v>22</v>
      </c>
      <c r="M125" t="s">
        <v>21</v>
      </c>
      <c r="N125" t="s">
        <v>22</v>
      </c>
      <c r="O125" t="s">
        <v>22</v>
      </c>
      <c r="P125" t="s">
        <v>22</v>
      </c>
      <c r="Q125">
        <v>17</v>
      </c>
      <c r="R125">
        <v>-187.50526196990899</v>
      </c>
      <c r="S125">
        <v>412.95891103659199</v>
      </c>
      <c r="T125">
        <v>2.0335528062531099</v>
      </c>
      <c r="U125">
        <v>2.2665893726705199E-2</v>
      </c>
      <c r="V125" t="s">
        <v>28</v>
      </c>
    </row>
    <row r="126" spans="1:22" x14ac:dyDescent="0.3">
      <c r="A126">
        <v>9219</v>
      </c>
      <c r="B126">
        <v>-6.4956489827059798</v>
      </c>
      <c r="C126" t="s">
        <v>21</v>
      </c>
      <c r="D126" t="s">
        <v>21</v>
      </c>
      <c r="E126" t="s">
        <v>22</v>
      </c>
      <c r="F126" t="s">
        <v>22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21</v>
      </c>
      <c r="N126" t="s">
        <v>22</v>
      </c>
      <c r="O126" t="s">
        <v>22</v>
      </c>
      <c r="P126" t="s">
        <v>21</v>
      </c>
      <c r="Q126">
        <v>16</v>
      </c>
      <c r="R126">
        <v>-188.80741704192801</v>
      </c>
      <c r="S126">
        <v>413.102013571035</v>
      </c>
      <c r="T126">
        <v>2.17665534069579</v>
      </c>
      <c r="U126">
        <v>2.1100780881788999E-2</v>
      </c>
      <c r="V126" t="s">
        <v>28</v>
      </c>
    </row>
    <row r="127" spans="1:22" x14ac:dyDescent="0.3">
      <c r="A127">
        <v>1027</v>
      </c>
      <c r="B127">
        <v>-7.7231090960646398</v>
      </c>
      <c r="C127" t="s">
        <v>21</v>
      </c>
      <c r="D127" t="s">
        <v>21</v>
      </c>
      <c r="E127" t="s">
        <v>22</v>
      </c>
      <c r="F127" t="s">
        <v>22</v>
      </c>
      <c r="G127" t="s">
        <v>22</v>
      </c>
      <c r="H127" t="s">
        <v>22</v>
      </c>
      <c r="I127" t="s">
        <v>22</v>
      </c>
      <c r="J127" t="s">
        <v>22</v>
      </c>
      <c r="K127" t="s">
        <v>22</v>
      </c>
      <c r="L127" t="s">
        <v>22</v>
      </c>
      <c r="M127" t="s">
        <v>21</v>
      </c>
      <c r="N127" t="s">
        <v>22</v>
      </c>
      <c r="O127" t="s">
        <v>22</v>
      </c>
      <c r="P127" t="s">
        <v>22</v>
      </c>
      <c r="Q127">
        <v>16</v>
      </c>
      <c r="R127">
        <v>-188.80741710089001</v>
      </c>
      <c r="S127">
        <v>413.10201368896003</v>
      </c>
      <c r="T127">
        <v>2.1766554586206999</v>
      </c>
      <c r="U127">
        <v>2.1100779637635202E-2</v>
      </c>
      <c r="V127" t="s">
        <v>28</v>
      </c>
    </row>
    <row r="128" spans="1:22" x14ac:dyDescent="0.3">
      <c r="A128">
        <v>9539</v>
      </c>
      <c r="B128">
        <v>-6.4202230571955399</v>
      </c>
      <c r="C128" t="s">
        <v>21</v>
      </c>
      <c r="D128" t="s">
        <v>21</v>
      </c>
      <c r="E128" t="s">
        <v>22</v>
      </c>
      <c r="F128" t="s">
        <v>22</v>
      </c>
      <c r="G128" t="s">
        <v>22</v>
      </c>
      <c r="H128" t="s">
        <v>22</v>
      </c>
      <c r="I128">
        <v>0.282528527327086</v>
      </c>
      <c r="J128" t="s">
        <v>22</v>
      </c>
      <c r="K128">
        <v>0.17905747124916699</v>
      </c>
      <c r="L128" t="s">
        <v>22</v>
      </c>
      <c r="M128" t="s">
        <v>21</v>
      </c>
      <c r="N128" t="s">
        <v>22</v>
      </c>
      <c r="O128" t="s">
        <v>22</v>
      </c>
      <c r="P128" t="s">
        <v>21</v>
      </c>
      <c r="Q128">
        <v>18</v>
      </c>
      <c r="R128">
        <v>-186.375703275528</v>
      </c>
      <c r="S128">
        <v>413.19296499261498</v>
      </c>
      <c r="T128">
        <v>2.2676067622762699</v>
      </c>
      <c r="U128">
        <v>2.0162699492214602E-2</v>
      </c>
      <c r="V128" t="s">
        <v>28</v>
      </c>
    </row>
    <row r="129" spans="1:22" x14ac:dyDescent="0.3">
      <c r="A129">
        <v>1347</v>
      </c>
      <c r="B129">
        <v>-7.6651080005298997</v>
      </c>
      <c r="C129" t="s">
        <v>21</v>
      </c>
      <c r="D129" t="s">
        <v>21</v>
      </c>
      <c r="E129" t="s">
        <v>22</v>
      </c>
      <c r="F129" t="s">
        <v>22</v>
      </c>
      <c r="G129" t="s">
        <v>22</v>
      </c>
      <c r="H129" t="s">
        <v>22</v>
      </c>
      <c r="I129">
        <v>0.28252895978618697</v>
      </c>
      <c r="J129" t="s">
        <v>22</v>
      </c>
      <c r="K129">
        <v>0.179057528333459</v>
      </c>
      <c r="L129" t="s">
        <v>22</v>
      </c>
      <c r="M129" t="s">
        <v>21</v>
      </c>
      <c r="N129" t="s">
        <v>22</v>
      </c>
      <c r="O129" t="s">
        <v>22</v>
      </c>
      <c r="P129" t="s">
        <v>22</v>
      </c>
      <c r="Q129">
        <v>18</v>
      </c>
      <c r="R129">
        <v>-186.37570333093799</v>
      </c>
      <c r="S129">
        <v>413.19296510343401</v>
      </c>
      <c r="T129">
        <v>2.26760687309456</v>
      </c>
      <c r="U129">
        <v>2.0162698375016601E-2</v>
      </c>
      <c r="V129" t="s">
        <v>28</v>
      </c>
    </row>
    <row r="130" spans="1:22" x14ac:dyDescent="0.3">
      <c r="A130">
        <v>9731</v>
      </c>
      <c r="B130">
        <v>-6.6738296154791703</v>
      </c>
      <c r="C130" t="s">
        <v>21</v>
      </c>
      <c r="D130" t="s">
        <v>21</v>
      </c>
      <c r="E130" t="s">
        <v>22</v>
      </c>
      <c r="F130" t="s">
        <v>22</v>
      </c>
      <c r="G130" t="s">
        <v>22</v>
      </c>
      <c r="H130" t="s">
        <v>22</v>
      </c>
      <c r="I130" t="s">
        <v>22</v>
      </c>
      <c r="J130" t="s">
        <v>22</v>
      </c>
      <c r="K130" t="s">
        <v>22</v>
      </c>
      <c r="L130">
        <v>0.30590164306515799</v>
      </c>
      <c r="M130" t="s">
        <v>21</v>
      </c>
      <c r="N130" t="s">
        <v>22</v>
      </c>
      <c r="O130" t="s">
        <v>22</v>
      </c>
      <c r="P130" t="s">
        <v>21</v>
      </c>
      <c r="Q130">
        <v>17</v>
      </c>
      <c r="R130">
        <v>-187.65660003474699</v>
      </c>
      <c r="S130">
        <v>413.26158716626901</v>
      </c>
      <c r="T130">
        <v>2.3362289359299102</v>
      </c>
      <c r="U130">
        <v>1.9482629053679701E-2</v>
      </c>
      <c r="V130" t="s">
        <v>28</v>
      </c>
    </row>
    <row r="131" spans="1:22" x14ac:dyDescent="0.3">
      <c r="A131">
        <v>1539</v>
      </c>
      <c r="B131">
        <v>-7.9148170372435498</v>
      </c>
      <c r="C131" t="s">
        <v>21</v>
      </c>
      <c r="D131" t="s">
        <v>21</v>
      </c>
      <c r="E131" t="s">
        <v>22</v>
      </c>
      <c r="F131" t="s">
        <v>22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>
        <v>0.30590080997694502</v>
      </c>
      <c r="M131" t="s">
        <v>21</v>
      </c>
      <c r="N131" t="s">
        <v>22</v>
      </c>
      <c r="O131" t="s">
        <v>22</v>
      </c>
      <c r="P131" t="s">
        <v>22</v>
      </c>
      <c r="Q131">
        <v>17</v>
      </c>
      <c r="R131">
        <v>-187.65660008674001</v>
      </c>
      <c r="S131">
        <v>413.26158727025398</v>
      </c>
      <c r="T131">
        <v>2.3362290399151702</v>
      </c>
      <c r="U131">
        <v>1.9482628040726601E-2</v>
      </c>
      <c r="V131" t="s">
        <v>28</v>
      </c>
    </row>
    <row r="132" spans="1:22" x14ac:dyDescent="0.3">
      <c r="A132">
        <v>93391</v>
      </c>
      <c r="B132">
        <v>-6.1788393880373</v>
      </c>
      <c r="C132" t="s">
        <v>21</v>
      </c>
      <c r="D132" t="s">
        <v>21</v>
      </c>
      <c r="E132" t="s">
        <v>22</v>
      </c>
      <c r="F132">
        <v>-0.36017853029644398</v>
      </c>
      <c r="G132">
        <v>-0.68763539232078796</v>
      </c>
      <c r="H132">
        <v>7.3111274890260994E-2</v>
      </c>
      <c r="I132">
        <v>0.296880243999329</v>
      </c>
      <c r="J132" t="s">
        <v>22</v>
      </c>
      <c r="K132" t="s">
        <v>22</v>
      </c>
      <c r="L132" t="s">
        <v>22</v>
      </c>
      <c r="M132" t="s">
        <v>21</v>
      </c>
      <c r="N132" t="s">
        <v>22</v>
      </c>
      <c r="O132" t="s">
        <v>22</v>
      </c>
      <c r="P132" t="s">
        <v>21</v>
      </c>
      <c r="Q132">
        <v>20</v>
      </c>
      <c r="R132">
        <v>-183.938136150009</v>
      </c>
      <c r="S132">
        <v>413.40258808949102</v>
      </c>
      <c r="T132">
        <v>2.4772298591518598</v>
      </c>
      <c r="U132">
        <v>1.8156394072822699E-2</v>
      </c>
      <c r="V132" t="s">
        <v>28</v>
      </c>
    </row>
    <row r="133" spans="1:22" x14ac:dyDescent="0.3">
      <c r="A133">
        <v>11471</v>
      </c>
      <c r="B133">
        <v>-7.4615751312735901</v>
      </c>
      <c r="C133" t="s">
        <v>21</v>
      </c>
      <c r="D133" t="s">
        <v>21</v>
      </c>
      <c r="E133" t="s">
        <v>22</v>
      </c>
      <c r="F133">
        <v>-0.36017821231741198</v>
      </c>
      <c r="G133">
        <v>-0.68763606161661595</v>
      </c>
      <c r="H133">
        <v>7.3111732888903797E-2</v>
      </c>
      <c r="I133">
        <v>0.29687978132282999</v>
      </c>
      <c r="J133" t="s">
        <v>22</v>
      </c>
      <c r="K133" t="s">
        <v>22</v>
      </c>
      <c r="L133" t="s">
        <v>22</v>
      </c>
      <c r="M133" t="s">
        <v>21</v>
      </c>
      <c r="N133" t="s">
        <v>22</v>
      </c>
      <c r="O133" t="s">
        <v>22</v>
      </c>
      <c r="P133" t="s">
        <v>22</v>
      </c>
      <c r="Q133">
        <v>20</v>
      </c>
      <c r="R133">
        <v>-183.93813619398699</v>
      </c>
      <c r="S133">
        <v>413.40258817744802</v>
      </c>
      <c r="T133">
        <v>2.47722994710875</v>
      </c>
      <c r="U133">
        <v>1.8156393274332699E-2</v>
      </c>
      <c r="V133" t="s">
        <v>28</v>
      </c>
    </row>
    <row r="134" spans="1:22" x14ac:dyDescent="0.3">
      <c r="A134">
        <v>98191</v>
      </c>
      <c r="B134">
        <v>-6.1550222257921998</v>
      </c>
      <c r="C134" t="s">
        <v>21</v>
      </c>
      <c r="D134" t="s">
        <v>21</v>
      </c>
      <c r="E134" t="s">
        <v>22</v>
      </c>
      <c r="F134">
        <v>-0.351040145637464</v>
      </c>
      <c r="G134">
        <v>-0.635009513796436</v>
      </c>
      <c r="H134" t="s">
        <v>22</v>
      </c>
      <c r="I134">
        <v>0.28830336664672501</v>
      </c>
      <c r="J134" t="s">
        <v>22</v>
      </c>
      <c r="K134" t="s">
        <v>22</v>
      </c>
      <c r="L134">
        <v>3.08082619725089E-2</v>
      </c>
      <c r="M134" t="s">
        <v>21</v>
      </c>
      <c r="N134" t="s">
        <v>22</v>
      </c>
      <c r="O134" t="s">
        <v>22</v>
      </c>
      <c r="P134" t="s">
        <v>21</v>
      </c>
      <c r="Q134">
        <v>20</v>
      </c>
      <c r="R134">
        <v>-183.96991984089499</v>
      </c>
      <c r="S134">
        <v>413.46615547126299</v>
      </c>
      <c r="T134">
        <v>2.54079724092355</v>
      </c>
      <c r="U134">
        <v>1.75883912842431E-2</v>
      </c>
      <c r="V134" t="s">
        <v>28</v>
      </c>
    </row>
    <row r="135" spans="1:22" x14ac:dyDescent="0.3">
      <c r="A135">
        <v>16271</v>
      </c>
      <c r="B135">
        <v>-7.4733965468261498</v>
      </c>
      <c r="C135" t="s">
        <v>21</v>
      </c>
      <c r="D135" t="s">
        <v>21</v>
      </c>
      <c r="E135" t="s">
        <v>22</v>
      </c>
      <c r="F135">
        <v>-0.351040410677536</v>
      </c>
      <c r="G135">
        <v>-0.63501006726612996</v>
      </c>
      <c r="H135" t="s">
        <v>22</v>
      </c>
      <c r="I135">
        <v>0.28830356630591097</v>
      </c>
      <c r="J135" t="s">
        <v>22</v>
      </c>
      <c r="K135" t="s">
        <v>22</v>
      </c>
      <c r="L135">
        <v>3.0808532503644001E-2</v>
      </c>
      <c r="M135" t="s">
        <v>21</v>
      </c>
      <c r="N135" t="s">
        <v>22</v>
      </c>
      <c r="O135" t="s">
        <v>22</v>
      </c>
      <c r="P135" t="s">
        <v>22</v>
      </c>
      <c r="Q135">
        <v>20</v>
      </c>
      <c r="R135">
        <v>-183.96991987848801</v>
      </c>
      <c r="S135">
        <v>413.46615554644899</v>
      </c>
      <c r="T135">
        <v>2.5407973161103401</v>
      </c>
      <c r="U135">
        <v>1.7588390623035799E-2</v>
      </c>
      <c r="V135" t="s">
        <v>28</v>
      </c>
    </row>
    <row r="136" spans="1:22" x14ac:dyDescent="0.3">
      <c r="A136">
        <v>9299</v>
      </c>
      <c r="B136">
        <v>-6.4293953723755202</v>
      </c>
      <c r="C136" t="s">
        <v>21</v>
      </c>
      <c r="D136" t="s">
        <v>21</v>
      </c>
      <c r="E136" t="s">
        <v>22</v>
      </c>
      <c r="F136" t="s">
        <v>22</v>
      </c>
      <c r="G136">
        <v>-0.39817683596700298</v>
      </c>
      <c r="H136" t="s">
        <v>22</v>
      </c>
      <c r="I136">
        <v>0.24550815057923001</v>
      </c>
      <c r="J136" t="s">
        <v>22</v>
      </c>
      <c r="K136" t="s">
        <v>22</v>
      </c>
      <c r="L136" t="s">
        <v>22</v>
      </c>
      <c r="M136" t="s">
        <v>21</v>
      </c>
      <c r="N136" t="s">
        <v>22</v>
      </c>
      <c r="O136" t="s">
        <v>22</v>
      </c>
      <c r="P136" t="s">
        <v>21</v>
      </c>
      <c r="Q136">
        <v>18</v>
      </c>
      <c r="R136">
        <v>-186.629776886229</v>
      </c>
      <c r="S136">
        <v>413.70111221401601</v>
      </c>
      <c r="T136">
        <v>2.7757539836773</v>
      </c>
      <c r="U136">
        <v>1.5638889471257199E-2</v>
      </c>
      <c r="V136" t="s">
        <v>28</v>
      </c>
    </row>
    <row r="137" spans="1:22" x14ac:dyDescent="0.3">
      <c r="A137">
        <v>1107</v>
      </c>
      <c r="B137">
        <v>-7.67311907823537</v>
      </c>
      <c r="C137" t="s">
        <v>21</v>
      </c>
      <c r="D137" t="s">
        <v>21</v>
      </c>
      <c r="E137" t="s">
        <v>22</v>
      </c>
      <c r="F137" t="s">
        <v>22</v>
      </c>
      <c r="G137">
        <v>-0.398177268451059</v>
      </c>
      <c r="H137" t="s">
        <v>22</v>
      </c>
      <c r="I137">
        <v>0.24550792351997699</v>
      </c>
      <c r="J137" t="s">
        <v>22</v>
      </c>
      <c r="K137" t="s">
        <v>22</v>
      </c>
      <c r="L137" t="s">
        <v>22</v>
      </c>
      <c r="M137" t="s">
        <v>21</v>
      </c>
      <c r="N137" t="s">
        <v>22</v>
      </c>
      <c r="O137" t="s">
        <v>22</v>
      </c>
      <c r="P137" t="s">
        <v>22</v>
      </c>
      <c r="Q137">
        <v>18</v>
      </c>
      <c r="R137">
        <v>-186.62977694278101</v>
      </c>
      <c r="S137">
        <v>413.701112327121</v>
      </c>
      <c r="T137">
        <v>2.7757540967815002</v>
      </c>
      <c r="U137">
        <v>1.5638888586845302E-2</v>
      </c>
      <c r="V137" t="s">
        <v>28</v>
      </c>
    </row>
    <row r="138" spans="1:22" x14ac:dyDescent="0.3">
      <c r="A138">
        <v>9223</v>
      </c>
      <c r="B138">
        <v>-6.2550126961627299</v>
      </c>
      <c r="C138" t="s">
        <v>21</v>
      </c>
      <c r="D138" t="s">
        <v>21</v>
      </c>
      <c r="E138">
        <v>-0.37170419255354398</v>
      </c>
      <c r="F138" t="s">
        <v>22</v>
      </c>
      <c r="G138" t="s">
        <v>22</v>
      </c>
      <c r="H138" t="s">
        <v>22</v>
      </c>
      <c r="I138" t="s">
        <v>22</v>
      </c>
      <c r="J138" t="s">
        <v>22</v>
      </c>
      <c r="K138" t="s">
        <v>22</v>
      </c>
      <c r="L138" t="s">
        <v>22</v>
      </c>
      <c r="M138" t="s">
        <v>21</v>
      </c>
      <c r="N138" t="s">
        <v>22</v>
      </c>
      <c r="O138" t="s">
        <v>22</v>
      </c>
      <c r="P138" t="s">
        <v>21</v>
      </c>
      <c r="Q138">
        <v>17</v>
      </c>
      <c r="R138">
        <v>-187.886262801252</v>
      </c>
      <c r="S138">
        <v>413.72091269927802</v>
      </c>
      <c r="T138">
        <v>2.7955544689389198</v>
      </c>
      <c r="U138">
        <v>1.5484824569355E-2</v>
      </c>
      <c r="V138" t="s">
        <v>28</v>
      </c>
    </row>
    <row r="139" spans="1:22" x14ac:dyDescent="0.3">
      <c r="A139">
        <v>1031</v>
      </c>
      <c r="B139">
        <v>-7.4919759160347201</v>
      </c>
      <c r="C139" t="s">
        <v>21</v>
      </c>
      <c r="D139" t="s">
        <v>21</v>
      </c>
      <c r="E139">
        <v>-0.37170365519670401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21</v>
      </c>
      <c r="N139" t="s">
        <v>22</v>
      </c>
      <c r="O139" t="s">
        <v>22</v>
      </c>
      <c r="P139" t="s">
        <v>22</v>
      </c>
      <c r="Q139">
        <v>17</v>
      </c>
      <c r="R139">
        <v>-187.88626285664199</v>
      </c>
      <c r="S139">
        <v>413.72091281005697</v>
      </c>
      <c r="T139">
        <v>2.7955545797180399</v>
      </c>
      <c r="U139">
        <v>1.54848237116574E-2</v>
      </c>
      <c r="V139" t="s">
        <v>28</v>
      </c>
    </row>
    <row r="140" spans="1:22" x14ac:dyDescent="0.3">
      <c r="A140">
        <v>9795</v>
      </c>
      <c r="B140">
        <v>-6.5635837263365202</v>
      </c>
      <c r="C140" t="s">
        <v>21</v>
      </c>
      <c r="D140" t="s">
        <v>21</v>
      </c>
      <c r="E140" t="s">
        <v>22</v>
      </c>
      <c r="F140" t="s">
        <v>22</v>
      </c>
      <c r="G140" t="s">
        <v>22</v>
      </c>
      <c r="H140" t="s">
        <v>22</v>
      </c>
      <c r="I140">
        <v>0.21034948129558201</v>
      </c>
      <c r="J140" t="s">
        <v>22</v>
      </c>
      <c r="K140" t="s">
        <v>22</v>
      </c>
      <c r="L140">
        <v>0.242544005717786</v>
      </c>
      <c r="M140" t="s">
        <v>21</v>
      </c>
      <c r="N140" t="s">
        <v>22</v>
      </c>
      <c r="O140" t="s">
        <v>22</v>
      </c>
      <c r="P140" t="s">
        <v>21</v>
      </c>
      <c r="Q140">
        <v>18</v>
      </c>
      <c r="R140">
        <v>-186.67562490847601</v>
      </c>
      <c r="S140">
        <v>413.79280825850901</v>
      </c>
      <c r="T140">
        <v>2.8674500281703099</v>
      </c>
      <c r="U140">
        <v>1.4938065768285E-2</v>
      </c>
      <c r="V140" t="s">
        <v>28</v>
      </c>
    </row>
    <row r="141" spans="1:22" x14ac:dyDescent="0.3">
      <c r="A141">
        <v>1603</v>
      </c>
      <c r="B141">
        <v>-7.8134081926034602</v>
      </c>
      <c r="C141" t="s">
        <v>21</v>
      </c>
      <c r="D141" t="s">
        <v>21</v>
      </c>
      <c r="E141" t="s">
        <v>22</v>
      </c>
      <c r="F141" t="s">
        <v>22</v>
      </c>
      <c r="G141" t="s">
        <v>22</v>
      </c>
      <c r="H141" t="s">
        <v>22</v>
      </c>
      <c r="I141">
        <v>0.210348629231775</v>
      </c>
      <c r="J141" t="s">
        <v>22</v>
      </c>
      <c r="K141" t="s">
        <v>22</v>
      </c>
      <c r="L141">
        <v>0.24254638708791501</v>
      </c>
      <c r="M141" t="s">
        <v>21</v>
      </c>
      <c r="N141" t="s">
        <v>22</v>
      </c>
      <c r="O141" t="s">
        <v>22</v>
      </c>
      <c r="P141" t="s">
        <v>22</v>
      </c>
      <c r="Q141">
        <v>18</v>
      </c>
      <c r="R141">
        <v>-186.67562496216101</v>
      </c>
      <c r="S141">
        <v>413.79280836587998</v>
      </c>
      <c r="T141">
        <v>2.8674501355408202</v>
      </c>
      <c r="U141">
        <v>1.4938064966331099E-2</v>
      </c>
      <c r="V141" t="s">
        <v>28</v>
      </c>
    </row>
    <row r="142" spans="1:22" x14ac:dyDescent="0.3">
      <c r="A142">
        <v>9235</v>
      </c>
      <c r="B142">
        <v>-6.48949063924172</v>
      </c>
      <c r="C142" t="s">
        <v>21</v>
      </c>
      <c r="D142" t="s">
        <v>21</v>
      </c>
      <c r="E142" t="s">
        <v>22</v>
      </c>
      <c r="F142" t="s">
        <v>22</v>
      </c>
      <c r="G142">
        <v>-0.40983516794448999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21</v>
      </c>
      <c r="N142" t="s">
        <v>22</v>
      </c>
      <c r="O142" t="s">
        <v>22</v>
      </c>
      <c r="P142" t="s">
        <v>21</v>
      </c>
      <c r="Q142">
        <v>17</v>
      </c>
      <c r="R142">
        <v>-188.07020995886299</v>
      </c>
      <c r="S142">
        <v>414.08880701449999</v>
      </c>
      <c r="T142">
        <v>3.1634487841608898</v>
      </c>
      <c r="U142">
        <v>1.28830607289416E-2</v>
      </c>
      <c r="V142" t="s">
        <v>28</v>
      </c>
    </row>
    <row r="143" spans="1:22" x14ac:dyDescent="0.3">
      <c r="A143">
        <v>1043</v>
      </c>
      <c r="B143">
        <v>-7.7205471159868999</v>
      </c>
      <c r="C143" t="s">
        <v>21</v>
      </c>
      <c r="D143" t="s">
        <v>21</v>
      </c>
      <c r="E143" t="s">
        <v>22</v>
      </c>
      <c r="F143" t="s">
        <v>22</v>
      </c>
      <c r="G143">
        <v>-0.409835480118933</v>
      </c>
      <c r="H143" t="s">
        <v>22</v>
      </c>
      <c r="I143" t="s">
        <v>22</v>
      </c>
      <c r="J143" t="s">
        <v>22</v>
      </c>
      <c r="K143" t="s">
        <v>22</v>
      </c>
      <c r="L143" t="s">
        <v>22</v>
      </c>
      <c r="M143" t="s">
        <v>21</v>
      </c>
      <c r="N143" t="s">
        <v>22</v>
      </c>
      <c r="O143" t="s">
        <v>22</v>
      </c>
      <c r="P143" t="s">
        <v>22</v>
      </c>
      <c r="Q143">
        <v>17</v>
      </c>
      <c r="R143">
        <v>-188.07021001424101</v>
      </c>
      <c r="S143">
        <v>414.08880712525598</v>
      </c>
      <c r="T143">
        <v>3.1634488949167099</v>
      </c>
      <c r="U143">
        <v>1.2883060015504599E-2</v>
      </c>
      <c r="V143" t="s">
        <v>28</v>
      </c>
    </row>
    <row r="144" spans="1:22" x14ac:dyDescent="0.3">
      <c r="A144">
        <v>93231</v>
      </c>
      <c r="B144">
        <v>-6.2456818338272404</v>
      </c>
      <c r="C144" t="s">
        <v>21</v>
      </c>
      <c r="D144" t="s">
        <v>21</v>
      </c>
      <c r="E144" t="s">
        <v>22</v>
      </c>
      <c r="F144">
        <v>-0.27105872582387402</v>
      </c>
      <c r="G144" t="s">
        <v>22</v>
      </c>
      <c r="H144">
        <v>-0.14879790117088801</v>
      </c>
      <c r="I144">
        <v>0.276770806690113</v>
      </c>
      <c r="J144" t="s">
        <v>22</v>
      </c>
      <c r="K144" t="s">
        <v>22</v>
      </c>
      <c r="L144" t="s">
        <v>22</v>
      </c>
      <c r="M144" t="s">
        <v>21</v>
      </c>
      <c r="N144" t="s">
        <v>22</v>
      </c>
      <c r="O144" t="s">
        <v>22</v>
      </c>
      <c r="P144" t="s">
        <v>21</v>
      </c>
      <c r="Q144">
        <v>19</v>
      </c>
      <c r="R144">
        <v>-185.58578741865099</v>
      </c>
      <c r="S144">
        <v>414.138895098739</v>
      </c>
      <c r="T144">
        <v>3.21353686839984</v>
      </c>
      <c r="U144">
        <v>1.25644234501751E-2</v>
      </c>
      <c r="V144" t="s">
        <v>28</v>
      </c>
    </row>
    <row r="145" spans="1:22" x14ac:dyDescent="0.3">
      <c r="A145">
        <v>11311</v>
      </c>
      <c r="B145">
        <v>-7.4884925936959297</v>
      </c>
      <c r="C145" t="s">
        <v>21</v>
      </c>
      <c r="D145" t="s">
        <v>21</v>
      </c>
      <c r="E145" t="s">
        <v>22</v>
      </c>
      <c r="F145">
        <v>-0.27105773995542198</v>
      </c>
      <c r="G145" t="s">
        <v>22</v>
      </c>
      <c r="H145">
        <v>-0.14879798552226001</v>
      </c>
      <c r="I145">
        <v>0.27677059391450198</v>
      </c>
      <c r="J145" t="s">
        <v>22</v>
      </c>
      <c r="K145" t="s">
        <v>22</v>
      </c>
      <c r="L145" t="s">
        <v>22</v>
      </c>
      <c r="M145" t="s">
        <v>21</v>
      </c>
      <c r="N145" t="s">
        <v>22</v>
      </c>
      <c r="O145" t="s">
        <v>22</v>
      </c>
      <c r="P145" t="s">
        <v>22</v>
      </c>
      <c r="Q145">
        <v>19</v>
      </c>
      <c r="R145">
        <v>-185.58578747513499</v>
      </c>
      <c r="S145">
        <v>414.13889521170898</v>
      </c>
      <c r="T145">
        <v>3.2135369813694301</v>
      </c>
      <c r="U145">
        <v>1.2564422740476301E-2</v>
      </c>
      <c r="V145" t="s">
        <v>28</v>
      </c>
    </row>
    <row r="146" spans="1:22" x14ac:dyDescent="0.3">
      <c r="A146">
        <v>9747</v>
      </c>
      <c r="B146">
        <v>-6.7030583499827499</v>
      </c>
      <c r="C146" t="s">
        <v>21</v>
      </c>
      <c r="D146" t="s">
        <v>21</v>
      </c>
      <c r="E146" t="s">
        <v>22</v>
      </c>
      <c r="F146" t="s">
        <v>22</v>
      </c>
      <c r="G146">
        <v>-0.43061591350142198</v>
      </c>
      <c r="H146" t="s">
        <v>22</v>
      </c>
      <c r="I146" t="s">
        <v>22</v>
      </c>
      <c r="J146" t="s">
        <v>22</v>
      </c>
      <c r="K146" t="s">
        <v>22</v>
      </c>
      <c r="L146">
        <v>0.31012335083076598</v>
      </c>
      <c r="M146" t="s">
        <v>21</v>
      </c>
      <c r="N146" t="s">
        <v>22</v>
      </c>
      <c r="O146" t="s">
        <v>22</v>
      </c>
      <c r="P146" t="s">
        <v>21</v>
      </c>
      <c r="Q146">
        <v>18</v>
      </c>
      <c r="R146">
        <v>-186.86495029846199</v>
      </c>
      <c r="S146">
        <v>414.17145903848302</v>
      </c>
      <c r="T146">
        <v>3.2461008081434102</v>
      </c>
      <c r="U146">
        <v>1.23615063142507E-2</v>
      </c>
      <c r="V146" t="s">
        <v>28</v>
      </c>
    </row>
    <row r="147" spans="1:22" x14ac:dyDescent="0.3">
      <c r="A147">
        <v>1555</v>
      </c>
      <c r="B147">
        <v>-7.9304316118185501</v>
      </c>
      <c r="C147" t="s">
        <v>21</v>
      </c>
      <c r="D147" t="s">
        <v>21</v>
      </c>
      <c r="E147" t="s">
        <v>22</v>
      </c>
      <c r="F147" t="s">
        <v>22</v>
      </c>
      <c r="G147">
        <v>-0.43061582700590101</v>
      </c>
      <c r="H147" t="s">
        <v>22</v>
      </c>
      <c r="I147" t="s">
        <v>22</v>
      </c>
      <c r="J147" t="s">
        <v>22</v>
      </c>
      <c r="K147" t="s">
        <v>22</v>
      </c>
      <c r="L147">
        <v>0.31012338539984802</v>
      </c>
      <c r="M147" t="s">
        <v>21</v>
      </c>
      <c r="N147" t="s">
        <v>22</v>
      </c>
      <c r="O147" t="s">
        <v>22</v>
      </c>
      <c r="P147" t="s">
        <v>22</v>
      </c>
      <c r="Q147">
        <v>18</v>
      </c>
      <c r="R147">
        <v>-186.864950357038</v>
      </c>
      <c r="S147">
        <v>414.17145915563498</v>
      </c>
      <c r="T147">
        <v>3.24610092529542</v>
      </c>
      <c r="U147">
        <v>1.2361505590163101E-2</v>
      </c>
      <c r="V147" t="s">
        <v>28</v>
      </c>
    </row>
    <row r="148" spans="1:22" x14ac:dyDescent="0.3">
      <c r="A148">
        <v>9755</v>
      </c>
      <c r="B148">
        <v>-6.4036123427557099</v>
      </c>
      <c r="C148" t="s">
        <v>21</v>
      </c>
      <c r="D148" t="s">
        <v>21</v>
      </c>
      <c r="E148" t="s">
        <v>22</v>
      </c>
      <c r="F148">
        <v>-0.25883395333804599</v>
      </c>
      <c r="G148">
        <v>-0.58142410613034001</v>
      </c>
      <c r="H148" t="s">
        <v>22</v>
      </c>
      <c r="I148" t="s">
        <v>22</v>
      </c>
      <c r="J148" t="s">
        <v>22</v>
      </c>
      <c r="K148" t="s">
        <v>22</v>
      </c>
      <c r="L148">
        <v>0.15753847452191999</v>
      </c>
      <c r="M148" t="s">
        <v>21</v>
      </c>
      <c r="N148" t="s">
        <v>22</v>
      </c>
      <c r="O148" t="s">
        <v>22</v>
      </c>
      <c r="P148" t="s">
        <v>21</v>
      </c>
      <c r="Q148">
        <v>19</v>
      </c>
      <c r="R148">
        <v>-185.64602755570399</v>
      </c>
      <c r="S148">
        <v>414.259375372845</v>
      </c>
      <c r="T148">
        <v>3.3340171425057901</v>
      </c>
      <c r="U148">
        <v>1.18298872549295E-2</v>
      </c>
      <c r="V148" t="s">
        <v>28</v>
      </c>
    </row>
    <row r="149" spans="1:22" x14ac:dyDescent="0.3">
      <c r="A149">
        <v>1563</v>
      </c>
      <c r="B149">
        <v>-7.66534187138737</v>
      </c>
      <c r="C149" t="s">
        <v>21</v>
      </c>
      <c r="D149" t="s">
        <v>21</v>
      </c>
      <c r="E149" t="s">
        <v>22</v>
      </c>
      <c r="F149">
        <v>-0.25883500880680699</v>
      </c>
      <c r="G149">
        <v>-0.58142774908218198</v>
      </c>
      <c r="H149" t="s">
        <v>22</v>
      </c>
      <c r="I149" t="s">
        <v>22</v>
      </c>
      <c r="J149" t="s">
        <v>22</v>
      </c>
      <c r="K149" t="s">
        <v>22</v>
      </c>
      <c r="L149">
        <v>0.157538434079183</v>
      </c>
      <c r="M149" t="s">
        <v>21</v>
      </c>
      <c r="N149" t="s">
        <v>22</v>
      </c>
      <c r="O149" t="s">
        <v>22</v>
      </c>
      <c r="P149" t="s">
        <v>22</v>
      </c>
      <c r="Q149">
        <v>19</v>
      </c>
      <c r="R149">
        <v>-185.64602760544099</v>
      </c>
      <c r="S149">
        <v>414.25937547232098</v>
      </c>
      <c r="T149">
        <v>3.3340172419816598</v>
      </c>
      <c r="U149">
        <v>1.18298866665353E-2</v>
      </c>
      <c r="V149" t="s">
        <v>28</v>
      </c>
    </row>
    <row r="150" spans="1:22" x14ac:dyDescent="0.3">
      <c r="A150">
        <v>98031</v>
      </c>
      <c r="B150">
        <v>-6.2769000481158503</v>
      </c>
      <c r="C150" t="s">
        <v>21</v>
      </c>
      <c r="D150" t="s">
        <v>21</v>
      </c>
      <c r="E150" t="s">
        <v>22</v>
      </c>
      <c r="F150">
        <v>-0.22613085424760501</v>
      </c>
      <c r="G150" t="s">
        <v>22</v>
      </c>
      <c r="H150" t="s">
        <v>22</v>
      </c>
      <c r="I150">
        <v>0.25989035236038199</v>
      </c>
      <c r="J150" t="s">
        <v>22</v>
      </c>
      <c r="K150" t="s">
        <v>22</v>
      </c>
      <c r="L150">
        <v>8.81610650773475E-2</v>
      </c>
      <c r="M150" t="s">
        <v>21</v>
      </c>
      <c r="N150" t="s">
        <v>22</v>
      </c>
      <c r="O150" t="s">
        <v>22</v>
      </c>
      <c r="P150" t="s">
        <v>21</v>
      </c>
      <c r="Q150">
        <v>19</v>
      </c>
      <c r="R150">
        <v>-185.681267980233</v>
      </c>
      <c r="S150">
        <v>414.329856221905</v>
      </c>
      <c r="T150">
        <v>3.4044979915656199</v>
      </c>
      <c r="U150">
        <v>1.14202571670209E-2</v>
      </c>
      <c r="V150" t="s">
        <v>28</v>
      </c>
    </row>
    <row r="151" spans="1:22" x14ac:dyDescent="0.3">
      <c r="A151">
        <v>16111</v>
      </c>
      <c r="B151">
        <v>-7.5349786254042499</v>
      </c>
      <c r="C151" t="s">
        <v>21</v>
      </c>
      <c r="D151" t="s">
        <v>21</v>
      </c>
      <c r="E151" t="s">
        <v>22</v>
      </c>
      <c r="F151">
        <v>-0.22613107242764</v>
      </c>
      <c r="G151" t="s">
        <v>22</v>
      </c>
      <c r="H151" t="s">
        <v>22</v>
      </c>
      <c r="I151">
        <v>0.25989026038244101</v>
      </c>
      <c r="J151" t="s">
        <v>22</v>
      </c>
      <c r="K151" t="s">
        <v>22</v>
      </c>
      <c r="L151">
        <v>8.8160684720074295E-2</v>
      </c>
      <c r="M151" t="s">
        <v>21</v>
      </c>
      <c r="N151" t="s">
        <v>22</v>
      </c>
      <c r="O151" t="s">
        <v>22</v>
      </c>
      <c r="P151" t="s">
        <v>22</v>
      </c>
      <c r="Q151">
        <v>19</v>
      </c>
      <c r="R151">
        <v>-185.68126803672101</v>
      </c>
      <c r="S151">
        <v>414.32985633487999</v>
      </c>
      <c r="T151">
        <v>3.4044981045404898</v>
      </c>
      <c r="U151">
        <v>1.1420256521919799E-2</v>
      </c>
      <c r="V151" t="s">
        <v>28</v>
      </c>
    </row>
    <row r="152" spans="1:22" x14ac:dyDescent="0.3">
      <c r="A152">
        <v>9491</v>
      </c>
      <c r="B152">
        <v>-6.4783889113269799</v>
      </c>
      <c r="C152" t="s">
        <v>21</v>
      </c>
      <c r="D152" t="s">
        <v>21</v>
      </c>
      <c r="E152" t="s">
        <v>22</v>
      </c>
      <c r="F152" t="s">
        <v>22</v>
      </c>
      <c r="G152">
        <v>-0.54887130981222998</v>
      </c>
      <c r="H152" t="s">
        <v>22</v>
      </c>
      <c r="I152" t="s">
        <v>22</v>
      </c>
      <c r="J152" t="s">
        <v>22</v>
      </c>
      <c r="K152">
        <v>0.20095004892642801</v>
      </c>
      <c r="L152" t="s">
        <v>22</v>
      </c>
      <c r="M152" t="s">
        <v>21</v>
      </c>
      <c r="N152" t="s">
        <v>22</v>
      </c>
      <c r="O152" t="s">
        <v>22</v>
      </c>
      <c r="P152" t="s">
        <v>21</v>
      </c>
      <c r="Q152">
        <v>18</v>
      </c>
      <c r="R152">
        <v>-186.953450487086</v>
      </c>
      <c r="S152">
        <v>414.34845941573099</v>
      </c>
      <c r="T152">
        <v>3.4231011853915998</v>
      </c>
      <c r="U152">
        <v>1.13145230486245E-2</v>
      </c>
      <c r="V152" t="s">
        <v>28</v>
      </c>
    </row>
    <row r="153" spans="1:22" x14ac:dyDescent="0.3">
      <c r="A153">
        <v>1299</v>
      </c>
      <c r="B153">
        <v>-7.7191288592689</v>
      </c>
      <c r="C153" t="s">
        <v>21</v>
      </c>
      <c r="D153" t="s">
        <v>21</v>
      </c>
      <c r="E153" t="s">
        <v>22</v>
      </c>
      <c r="F153" t="s">
        <v>22</v>
      </c>
      <c r="G153">
        <v>-0.54887080181929804</v>
      </c>
      <c r="H153" t="s">
        <v>22</v>
      </c>
      <c r="I153" t="s">
        <v>22</v>
      </c>
      <c r="J153" t="s">
        <v>22</v>
      </c>
      <c r="K153">
        <v>0.20094989486032599</v>
      </c>
      <c r="L153" t="s">
        <v>22</v>
      </c>
      <c r="M153" t="s">
        <v>21</v>
      </c>
      <c r="N153" t="s">
        <v>22</v>
      </c>
      <c r="O153" t="s">
        <v>22</v>
      </c>
      <c r="P153" t="s">
        <v>22</v>
      </c>
      <c r="Q153">
        <v>18</v>
      </c>
      <c r="R153">
        <v>-186.953450537869</v>
      </c>
      <c r="S153">
        <v>414.34845951729602</v>
      </c>
      <c r="T153">
        <v>3.4231012869566899</v>
      </c>
      <c r="U153">
        <v>1.13145224740442E-2</v>
      </c>
      <c r="V153" t="s">
        <v>28</v>
      </c>
    </row>
    <row r="154" spans="1:22" x14ac:dyDescent="0.3">
      <c r="A154">
        <v>9475</v>
      </c>
      <c r="B154">
        <v>-6.4853593832672498</v>
      </c>
      <c r="C154" t="s">
        <v>21</v>
      </c>
      <c r="D154" t="s">
        <v>21</v>
      </c>
      <c r="E154" t="s">
        <v>22</v>
      </c>
      <c r="F154" t="s">
        <v>22</v>
      </c>
      <c r="G154" t="s">
        <v>22</v>
      </c>
      <c r="H154" t="s">
        <v>22</v>
      </c>
      <c r="I154" t="s">
        <v>22</v>
      </c>
      <c r="J154" t="s">
        <v>22</v>
      </c>
      <c r="K154">
        <v>0.137233369145072</v>
      </c>
      <c r="L154" t="s">
        <v>22</v>
      </c>
      <c r="M154" t="s">
        <v>21</v>
      </c>
      <c r="N154" t="s">
        <v>22</v>
      </c>
      <c r="O154" t="s">
        <v>22</v>
      </c>
      <c r="P154" t="s">
        <v>21</v>
      </c>
      <c r="Q154">
        <v>17</v>
      </c>
      <c r="R154">
        <v>-188.23253233120101</v>
      </c>
      <c r="S154">
        <v>414.41345175917701</v>
      </c>
      <c r="T154">
        <v>3.4880935288379602</v>
      </c>
      <c r="U154">
        <v>1.09527542502972E-2</v>
      </c>
      <c r="V154" t="s">
        <v>28</v>
      </c>
    </row>
    <row r="155" spans="1:22" x14ac:dyDescent="0.3">
      <c r="A155">
        <v>1283</v>
      </c>
      <c r="B155">
        <v>-7.7257887659887396</v>
      </c>
      <c r="C155" t="s">
        <v>21</v>
      </c>
      <c r="D155" t="s">
        <v>21</v>
      </c>
      <c r="E155" t="s">
        <v>22</v>
      </c>
      <c r="F155" t="s">
        <v>22</v>
      </c>
      <c r="G155" t="s">
        <v>22</v>
      </c>
      <c r="H155" t="s">
        <v>22</v>
      </c>
      <c r="I155" t="s">
        <v>22</v>
      </c>
      <c r="J155" t="s">
        <v>22</v>
      </c>
      <c r="K155">
        <v>0.137233500014244</v>
      </c>
      <c r="L155" t="s">
        <v>22</v>
      </c>
      <c r="M155" t="s">
        <v>21</v>
      </c>
      <c r="N155" t="s">
        <v>22</v>
      </c>
      <c r="O155" t="s">
        <v>22</v>
      </c>
      <c r="P155" t="s">
        <v>22</v>
      </c>
      <c r="Q155">
        <v>17</v>
      </c>
      <c r="R155">
        <v>-188.23253238310201</v>
      </c>
      <c r="S155">
        <v>414.41345186297701</v>
      </c>
      <c r="T155">
        <v>3.4880936326381402</v>
      </c>
      <c r="U155">
        <v>1.0952753681848299E-2</v>
      </c>
      <c r="V155" t="s">
        <v>28</v>
      </c>
    </row>
    <row r="156" spans="1:22" x14ac:dyDescent="0.3">
      <c r="A156">
        <v>97351</v>
      </c>
      <c r="B156">
        <v>-6.4174499651648498</v>
      </c>
      <c r="C156" t="s">
        <v>21</v>
      </c>
      <c r="D156" t="s">
        <v>21</v>
      </c>
      <c r="E156">
        <v>-0.32062242562010701</v>
      </c>
      <c r="F156" t="s">
        <v>22</v>
      </c>
      <c r="G156" t="s">
        <v>22</v>
      </c>
      <c r="H156" t="s">
        <v>22</v>
      </c>
      <c r="I156" t="s">
        <v>22</v>
      </c>
      <c r="J156" t="s">
        <v>22</v>
      </c>
      <c r="K156" t="s">
        <v>22</v>
      </c>
      <c r="L156">
        <v>0.26864844755517903</v>
      </c>
      <c r="M156" t="s">
        <v>21</v>
      </c>
      <c r="N156" t="s">
        <v>22</v>
      </c>
      <c r="O156" t="s">
        <v>22</v>
      </c>
      <c r="P156" t="s">
        <v>21</v>
      </c>
      <c r="Q156">
        <v>18</v>
      </c>
      <c r="R156">
        <v>-187.00304351602199</v>
      </c>
      <c r="S156">
        <v>414.44764547360103</v>
      </c>
      <c r="T156">
        <v>3.5222872432623298</v>
      </c>
      <c r="U156">
        <v>1.07670882498803E-2</v>
      </c>
      <c r="V156" t="s">
        <v>28</v>
      </c>
    </row>
    <row r="157" spans="1:22" x14ac:dyDescent="0.3">
      <c r="A157">
        <v>15431</v>
      </c>
      <c r="B157">
        <v>-7.6668320894376798</v>
      </c>
      <c r="C157" t="s">
        <v>21</v>
      </c>
      <c r="D157" t="s">
        <v>21</v>
      </c>
      <c r="E157">
        <v>-0.32062220155514498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>
        <v>0.26864812601344801</v>
      </c>
      <c r="M157" t="s">
        <v>21</v>
      </c>
      <c r="N157" t="s">
        <v>22</v>
      </c>
      <c r="O157" t="s">
        <v>22</v>
      </c>
      <c r="P157" t="s">
        <v>22</v>
      </c>
      <c r="Q157">
        <v>18</v>
      </c>
      <c r="R157">
        <v>-187.00304357274899</v>
      </c>
      <c r="S157">
        <v>414.44764558705702</v>
      </c>
      <c r="T157">
        <v>3.5222873567181501</v>
      </c>
      <c r="U157">
        <v>1.07670876390859E-2</v>
      </c>
      <c r="V157" t="s">
        <v>28</v>
      </c>
    </row>
    <row r="158" spans="1:22" x14ac:dyDescent="0.3">
      <c r="A158">
        <v>9739</v>
      </c>
      <c r="B158">
        <v>-6.4909605895119196</v>
      </c>
      <c r="C158" t="s">
        <v>21</v>
      </c>
      <c r="D158" t="s">
        <v>21</v>
      </c>
      <c r="E158" t="s">
        <v>22</v>
      </c>
      <c r="F158">
        <v>-0.16505733788481999</v>
      </c>
      <c r="G158" t="s">
        <v>22</v>
      </c>
      <c r="H158" t="s">
        <v>22</v>
      </c>
      <c r="I158" t="s">
        <v>22</v>
      </c>
      <c r="J158" t="s">
        <v>22</v>
      </c>
      <c r="K158" t="s">
        <v>22</v>
      </c>
      <c r="L158">
        <v>0.204629188976542</v>
      </c>
      <c r="M158" t="s">
        <v>21</v>
      </c>
      <c r="N158" t="s">
        <v>22</v>
      </c>
      <c r="O158" t="s">
        <v>22</v>
      </c>
      <c r="P158" t="s">
        <v>21</v>
      </c>
      <c r="Q158">
        <v>18</v>
      </c>
      <c r="R158">
        <v>-187.069335978514</v>
      </c>
      <c r="S158">
        <v>414.58023039858602</v>
      </c>
      <c r="T158">
        <v>3.6548721682463601</v>
      </c>
      <c r="U158">
        <v>1.0076456212786499E-2</v>
      </c>
      <c r="V158" t="s">
        <v>28</v>
      </c>
    </row>
    <row r="159" spans="1:22" x14ac:dyDescent="0.3">
      <c r="A159">
        <v>1547</v>
      </c>
      <c r="B159">
        <v>-7.72568511992539</v>
      </c>
      <c r="C159" t="s">
        <v>21</v>
      </c>
      <c r="D159" t="s">
        <v>21</v>
      </c>
      <c r="E159" t="s">
        <v>22</v>
      </c>
      <c r="F159">
        <v>-0.165057503897966</v>
      </c>
      <c r="G159" t="s">
        <v>22</v>
      </c>
      <c r="H159" t="s">
        <v>22</v>
      </c>
      <c r="I159" t="s">
        <v>22</v>
      </c>
      <c r="J159" t="s">
        <v>22</v>
      </c>
      <c r="K159" t="s">
        <v>22</v>
      </c>
      <c r="L159">
        <v>0.204629719116451</v>
      </c>
      <c r="M159" t="s">
        <v>21</v>
      </c>
      <c r="N159" t="s">
        <v>22</v>
      </c>
      <c r="O159" t="s">
        <v>22</v>
      </c>
      <c r="P159" t="s">
        <v>22</v>
      </c>
      <c r="Q159">
        <v>18</v>
      </c>
      <c r="R159">
        <v>-187.06933603508199</v>
      </c>
      <c r="S159">
        <v>414.58023051172199</v>
      </c>
      <c r="T159">
        <v>3.6548722813832901</v>
      </c>
      <c r="U159">
        <v>1.0076455642776899E-2</v>
      </c>
      <c r="V159" t="s">
        <v>28</v>
      </c>
    </row>
    <row r="160" spans="1:22" x14ac:dyDescent="0.3">
      <c r="A160">
        <v>92311</v>
      </c>
      <c r="B160">
        <v>-6.1782144711900502</v>
      </c>
      <c r="C160" t="s">
        <v>21</v>
      </c>
      <c r="D160" t="s">
        <v>21</v>
      </c>
      <c r="E160">
        <v>-0.27344027747288902</v>
      </c>
      <c r="F160">
        <v>-0.18551546834639801</v>
      </c>
      <c r="G160" t="s">
        <v>22</v>
      </c>
      <c r="H160" t="s">
        <v>22</v>
      </c>
      <c r="I160" t="s">
        <v>22</v>
      </c>
      <c r="J160" t="s">
        <v>22</v>
      </c>
      <c r="K160" t="s">
        <v>22</v>
      </c>
      <c r="L160" t="s">
        <v>22</v>
      </c>
      <c r="M160" t="s">
        <v>21</v>
      </c>
      <c r="N160" t="s">
        <v>22</v>
      </c>
      <c r="O160" t="s">
        <v>22</v>
      </c>
      <c r="P160" t="s">
        <v>21</v>
      </c>
      <c r="Q160">
        <v>18</v>
      </c>
      <c r="R160">
        <v>-187.074800846676</v>
      </c>
      <c r="S160">
        <v>414.59116013491098</v>
      </c>
      <c r="T160">
        <v>3.6658019045718202</v>
      </c>
      <c r="U160">
        <v>1.0021539899912901E-2</v>
      </c>
      <c r="V160" t="s">
        <v>28</v>
      </c>
    </row>
    <row r="161" spans="1:22" x14ac:dyDescent="0.3">
      <c r="A161">
        <v>10391</v>
      </c>
      <c r="B161">
        <v>-7.4231029378637103</v>
      </c>
      <c r="C161" t="s">
        <v>21</v>
      </c>
      <c r="D161" t="s">
        <v>21</v>
      </c>
      <c r="E161">
        <v>-0.27344139674614198</v>
      </c>
      <c r="F161">
        <v>-0.185515680758784</v>
      </c>
      <c r="G161" t="s">
        <v>22</v>
      </c>
      <c r="H161" t="s">
        <v>22</v>
      </c>
      <c r="I161" t="s">
        <v>22</v>
      </c>
      <c r="J161" t="s">
        <v>22</v>
      </c>
      <c r="K161" t="s">
        <v>22</v>
      </c>
      <c r="L161" t="s">
        <v>22</v>
      </c>
      <c r="M161" t="s">
        <v>21</v>
      </c>
      <c r="N161" t="s">
        <v>22</v>
      </c>
      <c r="O161" t="s">
        <v>22</v>
      </c>
      <c r="P161" t="s">
        <v>22</v>
      </c>
      <c r="Q161">
        <v>18</v>
      </c>
      <c r="R161">
        <v>-187.07480089799799</v>
      </c>
      <c r="S161">
        <v>414.59116023755399</v>
      </c>
      <c r="T161">
        <v>3.6658020072150101</v>
      </c>
      <c r="U161">
        <v>1.00215393855916E-2</v>
      </c>
      <c r="V161" t="s">
        <v>28</v>
      </c>
    </row>
    <row r="162" spans="1:22" x14ac:dyDescent="0.3">
      <c r="A162">
        <v>92471</v>
      </c>
      <c r="B162">
        <v>-6.2010178928282302</v>
      </c>
      <c r="C162" t="s">
        <v>21</v>
      </c>
      <c r="D162" t="s">
        <v>21</v>
      </c>
      <c r="E162">
        <v>-0.131210022355293</v>
      </c>
      <c r="F162">
        <v>-0.28791465061687299</v>
      </c>
      <c r="G162">
        <v>-0.55534850363118304</v>
      </c>
      <c r="H162" t="s">
        <v>22</v>
      </c>
      <c r="I162" t="s">
        <v>22</v>
      </c>
      <c r="J162" t="s">
        <v>22</v>
      </c>
      <c r="K162" t="s">
        <v>22</v>
      </c>
      <c r="L162" t="s">
        <v>22</v>
      </c>
      <c r="M162" t="s">
        <v>21</v>
      </c>
      <c r="N162" t="s">
        <v>22</v>
      </c>
      <c r="O162" t="s">
        <v>22</v>
      </c>
      <c r="P162" t="s">
        <v>21</v>
      </c>
      <c r="Q162">
        <v>19</v>
      </c>
      <c r="R162">
        <v>-185.818107984249</v>
      </c>
      <c r="S162">
        <v>414.60353622993699</v>
      </c>
      <c r="T162">
        <v>3.67817799959772</v>
      </c>
      <c r="U162">
        <v>9.9597176117620107E-3</v>
      </c>
      <c r="V162" t="s">
        <v>28</v>
      </c>
    </row>
    <row r="163" spans="1:22" x14ac:dyDescent="0.3">
      <c r="A163">
        <v>10551</v>
      </c>
      <c r="B163">
        <v>-7.4551165463844598</v>
      </c>
      <c r="C163" t="s">
        <v>21</v>
      </c>
      <c r="D163" t="s">
        <v>21</v>
      </c>
      <c r="E163">
        <v>-0.13121118148880401</v>
      </c>
      <c r="F163">
        <v>-0.28791351959304901</v>
      </c>
      <c r="G163">
        <v>-0.55534711817187699</v>
      </c>
      <c r="H163" t="s">
        <v>22</v>
      </c>
      <c r="I163" t="s">
        <v>22</v>
      </c>
      <c r="J163" t="s">
        <v>22</v>
      </c>
      <c r="K163" t="s">
        <v>22</v>
      </c>
      <c r="L163" t="s">
        <v>22</v>
      </c>
      <c r="M163" t="s">
        <v>21</v>
      </c>
      <c r="N163" t="s">
        <v>22</v>
      </c>
      <c r="O163" t="s">
        <v>22</v>
      </c>
      <c r="P163" t="s">
        <v>22</v>
      </c>
      <c r="Q163">
        <v>19</v>
      </c>
      <c r="R163">
        <v>-185.81810803459501</v>
      </c>
      <c r="S163">
        <v>414.60353633062698</v>
      </c>
      <c r="T163">
        <v>3.6781781002881599</v>
      </c>
      <c r="U163">
        <v>9.9597171103378308E-3</v>
      </c>
      <c r="V163" t="s">
        <v>28</v>
      </c>
    </row>
    <row r="164" spans="1:22" x14ac:dyDescent="0.3">
      <c r="A164">
        <v>9275</v>
      </c>
      <c r="B164">
        <v>-6.2814545354917</v>
      </c>
      <c r="C164" t="s">
        <v>21</v>
      </c>
      <c r="D164" t="s">
        <v>21</v>
      </c>
      <c r="E164" t="s">
        <v>22</v>
      </c>
      <c r="F164">
        <v>-0.30722679005807702</v>
      </c>
      <c r="G164">
        <v>-0.63651808515948805</v>
      </c>
      <c r="H164">
        <v>5.1517559473305601E-2</v>
      </c>
      <c r="I164" t="s">
        <v>22</v>
      </c>
      <c r="J164" t="s">
        <v>22</v>
      </c>
      <c r="K164" t="s">
        <v>22</v>
      </c>
      <c r="L164" t="s">
        <v>22</v>
      </c>
      <c r="M164" t="s">
        <v>21</v>
      </c>
      <c r="N164" t="s">
        <v>22</v>
      </c>
      <c r="O164" t="s">
        <v>22</v>
      </c>
      <c r="P164" t="s">
        <v>21</v>
      </c>
      <c r="Q164">
        <v>19</v>
      </c>
      <c r="R164">
        <v>-185.89104550146001</v>
      </c>
      <c r="S164">
        <v>414.749411264358</v>
      </c>
      <c r="T164">
        <v>3.8240530340185002</v>
      </c>
      <c r="U164">
        <v>9.2591402775564595E-3</v>
      </c>
      <c r="V164" t="s">
        <v>28</v>
      </c>
    </row>
    <row r="165" spans="1:22" x14ac:dyDescent="0.3">
      <c r="A165">
        <v>1083</v>
      </c>
      <c r="B165">
        <v>-7.5335221392880998</v>
      </c>
      <c r="C165" t="s">
        <v>21</v>
      </c>
      <c r="D165" t="s">
        <v>21</v>
      </c>
      <c r="E165" t="s">
        <v>22</v>
      </c>
      <c r="F165">
        <v>-0.30722705647227</v>
      </c>
      <c r="G165">
        <v>-0.636517150256665</v>
      </c>
      <c r="H165">
        <v>5.1517018590490203E-2</v>
      </c>
      <c r="I165" t="s">
        <v>22</v>
      </c>
      <c r="J165" t="s">
        <v>22</v>
      </c>
      <c r="K165" t="s">
        <v>22</v>
      </c>
      <c r="L165" t="s">
        <v>22</v>
      </c>
      <c r="M165" t="s">
        <v>21</v>
      </c>
      <c r="N165" t="s">
        <v>22</v>
      </c>
      <c r="O165" t="s">
        <v>22</v>
      </c>
      <c r="P165" t="s">
        <v>22</v>
      </c>
      <c r="Q165">
        <v>19</v>
      </c>
      <c r="R165">
        <v>-185.891045552593</v>
      </c>
      <c r="S165">
        <v>414.74941136662397</v>
      </c>
      <c r="T165">
        <v>3.8240531362849901</v>
      </c>
      <c r="U165">
        <v>9.2591398041066194E-3</v>
      </c>
      <c r="V165" t="s">
        <v>28</v>
      </c>
    </row>
    <row r="166" spans="1:22" x14ac:dyDescent="0.3">
      <c r="A166">
        <v>9811</v>
      </c>
      <c r="B166">
        <v>-6.5697885085863197</v>
      </c>
      <c r="C166" t="s">
        <v>21</v>
      </c>
      <c r="D166" t="s">
        <v>21</v>
      </c>
      <c r="E166" t="s">
        <v>22</v>
      </c>
      <c r="F166" t="s">
        <v>22</v>
      </c>
      <c r="G166">
        <v>-0.42010743709391601</v>
      </c>
      <c r="H166" t="s">
        <v>22</v>
      </c>
      <c r="I166">
        <v>0.208007662863363</v>
      </c>
      <c r="J166" t="s">
        <v>22</v>
      </c>
      <c r="K166" t="s">
        <v>22</v>
      </c>
      <c r="L166">
        <v>0.25164215320510003</v>
      </c>
      <c r="M166" t="s">
        <v>21</v>
      </c>
      <c r="N166" t="s">
        <v>22</v>
      </c>
      <c r="O166" t="s">
        <v>22</v>
      </c>
      <c r="P166" t="s">
        <v>21</v>
      </c>
      <c r="Q166">
        <v>19</v>
      </c>
      <c r="R166">
        <v>-185.89861477272299</v>
      </c>
      <c r="S166">
        <v>414.76454980688402</v>
      </c>
      <c r="T166">
        <v>3.8391915765451499</v>
      </c>
      <c r="U166">
        <v>9.1893199111333194E-3</v>
      </c>
      <c r="V166" t="s">
        <v>28</v>
      </c>
    </row>
    <row r="167" spans="1:22" x14ac:dyDescent="0.3">
      <c r="A167">
        <v>1619</v>
      </c>
      <c r="B167">
        <v>-7.8287998807330803</v>
      </c>
      <c r="C167" t="s">
        <v>21</v>
      </c>
      <c r="D167" t="s">
        <v>21</v>
      </c>
      <c r="E167" t="s">
        <v>22</v>
      </c>
      <c r="F167" t="s">
        <v>22</v>
      </c>
      <c r="G167">
        <v>-0.42010756880088801</v>
      </c>
      <c r="H167" t="s">
        <v>22</v>
      </c>
      <c r="I167">
        <v>0.208007999982466</v>
      </c>
      <c r="J167" t="s">
        <v>22</v>
      </c>
      <c r="K167" t="s">
        <v>22</v>
      </c>
      <c r="L167">
        <v>0.25164186943921601</v>
      </c>
      <c r="M167" t="s">
        <v>21</v>
      </c>
      <c r="N167" t="s">
        <v>22</v>
      </c>
      <c r="O167" t="s">
        <v>22</v>
      </c>
      <c r="P167" t="s">
        <v>22</v>
      </c>
      <c r="Q167">
        <v>19</v>
      </c>
      <c r="R167">
        <v>-185.89861482511901</v>
      </c>
      <c r="S167">
        <v>414.76454991167498</v>
      </c>
      <c r="T167">
        <v>3.83919168133616</v>
      </c>
      <c r="U167">
        <v>9.1893194296542597E-3</v>
      </c>
      <c r="V167" t="s">
        <v>28</v>
      </c>
    </row>
    <row r="168" spans="1:22" x14ac:dyDescent="0.3">
      <c r="A168">
        <v>96831</v>
      </c>
      <c r="B168">
        <v>-6.5170127844155896</v>
      </c>
      <c r="C168" t="s">
        <v>21</v>
      </c>
      <c r="D168" t="s">
        <v>21</v>
      </c>
      <c r="E168" t="s">
        <v>22</v>
      </c>
      <c r="F168" t="s">
        <v>22</v>
      </c>
      <c r="G168">
        <v>-0.60066157980872004</v>
      </c>
      <c r="H168" t="s">
        <v>22</v>
      </c>
      <c r="I168">
        <v>0.25721890008192699</v>
      </c>
      <c r="J168">
        <v>0.104139441178191</v>
      </c>
      <c r="K168">
        <v>0.306329808026859</v>
      </c>
      <c r="L168" t="s">
        <v>22</v>
      </c>
      <c r="M168" t="s">
        <v>21</v>
      </c>
      <c r="N168" t="s">
        <v>22</v>
      </c>
      <c r="O168" t="s">
        <v>22</v>
      </c>
      <c r="P168" t="s">
        <v>21</v>
      </c>
      <c r="Q168">
        <v>20</v>
      </c>
      <c r="R168">
        <v>-184.64915295506401</v>
      </c>
      <c r="S168">
        <v>414.82462169960098</v>
      </c>
      <c r="T168">
        <v>3.8992634692616499</v>
      </c>
      <c r="U168">
        <v>8.9174139097912605E-3</v>
      </c>
      <c r="V168" t="s">
        <v>28</v>
      </c>
    </row>
    <row r="169" spans="1:22" x14ac:dyDescent="0.3">
      <c r="A169">
        <v>14911</v>
      </c>
      <c r="B169">
        <v>-7.8006761118836296</v>
      </c>
      <c r="C169" t="s">
        <v>21</v>
      </c>
      <c r="D169" t="s">
        <v>21</v>
      </c>
      <c r="E169" t="s">
        <v>22</v>
      </c>
      <c r="F169" t="s">
        <v>22</v>
      </c>
      <c r="G169">
        <v>-0.60066049608014005</v>
      </c>
      <c r="H169" t="s">
        <v>22</v>
      </c>
      <c r="I169">
        <v>0.25721856299545898</v>
      </c>
      <c r="J169">
        <v>0.104139394024254</v>
      </c>
      <c r="K169">
        <v>0.30632968389252901</v>
      </c>
      <c r="L169" t="s">
        <v>22</v>
      </c>
      <c r="M169" t="s">
        <v>21</v>
      </c>
      <c r="N169" t="s">
        <v>22</v>
      </c>
      <c r="O169" t="s">
        <v>22</v>
      </c>
      <c r="P169" t="s">
        <v>22</v>
      </c>
      <c r="Q169">
        <v>20</v>
      </c>
      <c r="R169">
        <v>-184.64915300003099</v>
      </c>
      <c r="S169">
        <v>414.82462178953602</v>
      </c>
      <c r="T169">
        <v>3.8992635591964699</v>
      </c>
      <c r="U169">
        <v>8.9174135087982907E-3</v>
      </c>
      <c r="V169" t="s">
        <v>28</v>
      </c>
    </row>
    <row r="170" spans="1:22" x14ac:dyDescent="0.3">
      <c r="A170">
        <v>17312</v>
      </c>
      <c r="B170">
        <v>0.42990756063167401</v>
      </c>
      <c r="C170" t="s">
        <v>21</v>
      </c>
      <c r="D170" t="s">
        <v>21</v>
      </c>
      <c r="E170" t="s">
        <v>22</v>
      </c>
      <c r="F170" t="s">
        <v>22</v>
      </c>
      <c r="G170" t="s">
        <v>22</v>
      </c>
      <c r="H170" t="s">
        <v>22</v>
      </c>
      <c r="I170">
        <v>0.992033680165887</v>
      </c>
      <c r="J170">
        <v>-0.55936033778597405</v>
      </c>
      <c r="K170" t="s">
        <v>22</v>
      </c>
      <c r="L170">
        <v>0.461602755801852</v>
      </c>
      <c r="M170" t="s">
        <v>21</v>
      </c>
      <c r="N170" t="s">
        <v>22</v>
      </c>
      <c r="O170" t="s">
        <v>22</v>
      </c>
      <c r="P170" t="s">
        <v>22</v>
      </c>
      <c r="Q170">
        <v>19</v>
      </c>
      <c r="R170">
        <v>-409.070305497346</v>
      </c>
      <c r="S170">
        <v>860.95073757697003</v>
      </c>
      <c r="T170">
        <v>0</v>
      </c>
      <c r="U170">
        <v>0.16709671113145</v>
      </c>
      <c r="V170" t="s">
        <v>29</v>
      </c>
    </row>
    <row r="171" spans="1:22" x14ac:dyDescent="0.3">
      <c r="A171">
        <v>99232</v>
      </c>
      <c r="B171">
        <v>1.81620407137697</v>
      </c>
      <c r="C171" t="s">
        <v>21</v>
      </c>
      <c r="D171" t="s">
        <v>21</v>
      </c>
      <c r="E171" t="s">
        <v>22</v>
      </c>
      <c r="F171" t="s">
        <v>22</v>
      </c>
      <c r="G171" t="s">
        <v>22</v>
      </c>
      <c r="H171" t="s">
        <v>22</v>
      </c>
      <c r="I171">
        <v>0.99203407127747101</v>
      </c>
      <c r="J171">
        <v>-0.55936076123657097</v>
      </c>
      <c r="K171" t="s">
        <v>22</v>
      </c>
      <c r="L171">
        <v>0.46160299839497798</v>
      </c>
      <c r="M171" t="s">
        <v>21</v>
      </c>
      <c r="N171" t="s">
        <v>22</v>
      </c>
      <c r="O171" t="s">
        <v>22</v>
      </c>
      <c r="P171" t="s">
        <v>21</v>
      </c>
      <c r="Q171">
        <v>19</v>
      </c>
      <c r="R171">
        <v>-409.07030549750999</v>
      </c>
      <c r="S171">
        <v>860.95073757729801</v>
      </c>
      <c r="T171" s="1">
        <v>3.2753177947597599E-10</v>
      </c>
      <c r="U171">
        <v>0.167096711104086</v>
      </c>
      <c r="V171" t="s">
        <v>29</v>
      </c>
    </row>
    <row r="172" spans="1:22" x14ac:dyDescent="0.3">
      <c r="A172">
        <v>17472</v>
      </c>
      <c r="B172">
        <v>0.43313440674933001</v>
      </c>
      <c r="C172" t="s">
        <v>21</v>
      </c>
      <c r="D172" t="s">
        <v>21</v>
      </c>
      <c r="E172" t="s">
        <v>22</v>
      </c>
      <c r="F172" t="s">
        <v>22</v>
      </c>
      <c r="G172">
        <v>0.603975110418419</v>
      </c>
      <c r="H172" t="s">
        <v>22</v>
      </c>
      <c r="I172">
        <v>0.98557601503082404</v>
      </c>
      <c r="J172">
        <v>-0.55876532784262101</v>
      </c>
      <c r="K172" t="s">
        <v>22</v>
      </c>
      <c r="L172">
        <v>0.469189892659999</v>
      </c>
      <c r="M172" t="s">
        <v>21</v>
      </c>
      <c r="N172" t="s">
        <v>22</v>
      </c>
      <c r="O172" t="s">
        <v>22</v>
      </c>
      <c r="P172" t="s">
        <v>22</v>
      </c>
      <c r="Q172">
        <v>20</v>
      </c>
      <c r="R172">
        <v>-407.93552358929003</v>
      </c>
      <c r="S172">
        <v>861.22136564991797</v>
      </c>
      <c r="T172">
        <v>0.270628072947943</v>
      </c>
      <c r="U172">
        <v>0.145949214732085</v>
      </c>
      <c r="V172" t="s">
        <v>29</v>
      </c>
    </row>
    <row r="173" spans="1:22" x14ac:dyDescent="0.3">
      <c r="A173">
        <v>99392</v>
      </c>
      <c r="B173">
        <v>1.81943315881204</v>
      </c>
      <c r="C173" t="s">
        <v>21</v>
      </c>
      <c r="D173" t="s">
        <v>21</v>
      </c>
      <c r="E173" t="s">
        <v>22</v>
      </c>
      <c r="F173" t="s">
        <v>22</v>
      </c>
      <c r="G173">
        <v>0.60397312962415695</v>
      </c>
      <c r="H173" t="s">
        <v>22</v>
      </c>
      <c r="I173">
        <v>0.98557664204500695</v>
      </c>
      <c r="J173">
        <v>-0.55876594688216896</v>
      </c>
      <c r="K173" t="s">
        <v>22</v>
      </c>
      <c r="L173">
        <v>0.46918988336438799</v>
      </c>
      <c r="M173" t="s">
        <v>21</v>
      </c>
      <c r="N173" t="s">
        <v>22</v>
      </c>
      <c r="O173" t="s">
        <v>22</v>
      </c>
      <c r="P173" t="s">
        <v>21</v>
      </c>
      <c r="Q173">
        <v>20</v>
      </c>
      <c r="R173">
        <v>-407.93552358933698</v>
      </c>
      <c r="S173">
        <v>861.22136565001199</v>
      </c>
      <c r="T173">
        <v>0.27062807304150699</v>
      </c>
      <c r="U173">
        <v>0.14594921472525699</v>
      </c>
      <c r="V173" t="s">
        <v>29</v>
      </c>
    </row>
    <row r="174" spans="1:22" x14ac:dyDescent="0.3">
      <c r="A174">
        <v>99551</v>
      </c>
      <c r="B174">
        <v>1.8089776220545499</v>
      </c>
      <c r="C174" t="s">
        <v>21</v>
      </c>
      <c r="D174" t="s">
        <v>21</v>
      </c>
      <c r="E174" t="s">
        <v>22</v>
      </c>
      <c r="F174" t="s">
        <v>22</v>
      </c>
      <c r="G174" t="s">
        <v>22</v>
      </c>
      <c r="H174">
        <v>0.35767519638442802</v>
      </c>
      <c r="I174">
        <v>0.97879036353347704</v>
      </c>
      <c r="J174">
        <v>-0.55245006641761796</v>
      </c>
      <c r="K174" t="s">
        <v>22</v>
      </c>
      <c r="L174">
        <v>0.464469454436782</v>
      </c>
      <c r="M174" t="s">
        <v>21</v>
      </c>
      <c r="N174" t="s">
        <v>22</v>
      </c>
      <c r="O174" t="s">
        <v>22</v>
      </c>
      <c r="P174" t="s">
        <v>21</v>
      </c>
      <c r="Q174">
        <v>20</v>
      </c>
      <c r="R174">
        <v>-408.64930537040601</v>
      </c>
      <c r="S174">
        <v>862.64892921214903</v>
      </c>
      <c r="T174">
        <v>1.6981916351790001</v>
      </c>
      <c r="U174">
        <v>7.1484234992999399E-2</v>
      </c>
      <c r="V174" t="s">
        <v>29</v>
      </c>
    </row>
    <row r="175" spans="1:22" x14ac:dyDescent="0.3">
      <c r="A175">
        <v>17631</v>
      </c>
      <c r="B175">
        <v>0.42268467036136098</v>
      </c>
      <c r="C175" t="s">
        <v>21</v>
      </c>
      <c r="D175" t="s">
        <v>21</v>
      </c>
      <c r="E175" t="s">
        <v>22</v>
      </c>
      <c r="F175" t="s">
        <v>22</v>
      </c>
      <c r="G175" t="s">
        <v>22</v>
      </c>
      <c r="H175">
        <v>0.35767960072191401</v>
      </c>
      <c r="I175">
        <v>0.97879156657036304</v>
      </c>
      <c r="J175">
        <v>-0.55245084586559101</v>
      </c>
      <c r="K175" t="s">
        <v>22</v>
      </c>
      <c r="L175">
        <v>0.46446938639746899</v>
      </c>
      <c r="M175" t="s">
        <v>21</v>
      </c>
      <c r="N175" t="s">
        <v>22</v>
      </c>
      <c r="O175" t="s">
        <v>22</v>
      </c>
      <c r="P175" t="s">
        <v>22</v>
      </c>
      <c r="Q175">
        <v>20</v>
      </c>
      <c r="R175">
        <v>-408.649305370474</v>
      </c>
      <c r="S175">
        <v>862.648929212285</v>
      </c>
      <c r="T175">
        <v>1.6981916353147399</v>
      </c>
      <c r="U175">
        <v>7.1484234988147696E-2</v>
      </c>
      <c r="V175" t="s">
        <v>29</v>
      </c>
    </row>
    <row r="176" spans="1:22" x14ac:dyDescent="0.3">
      <c r="A176">
        <v>9971</v>
      </c>
      <c r="B176">
        <v>1.81516416720843</v>
      </c>
      <c r="C176" t="s">
        <v>21</v>
      </c>
      <c r="D176" t="s">
        <v>21</v>
      </c>
      <c r="E176" t="s">
        <v>22</v>
      </c>
      <c r="F176" t="s">
        <v>22</v>
      </c>
      <c r="G176">
        <v>0.535192219644268</v>
      </c>
      <c r="H176">
        <v>0.186925355743568</v>
      </c>
      <c r="I176">
        <v>0.97916170581334405</v>
      </c>
      <c r="J176">
        <v>-0.55516719119867997</v>
      </c>
      <c r="K176" t="s">
        <v>22</v>
      </c>
      <c r="L176">
        <v>0.47006269524375599</v>
      </c>
      <c r="M176" t="s">
        <v>21</v>
      </c>
      <c r="N176" t="s">
        <v>22</v>
      </c>
      <c r="O176" t="s">
        <v>22</v>
      </c>
      <c r="P176" t="s">
        <v>21</v>
      </c>
      <c r="Q176">
        <v>21</v>
      </c>
      <c r="R176">
        <v>-407.830023448156</v>
      </c>
      <c r="S176">
        <v>863.58312381938902</v>
      </c>
      <c r="T176">
        <v>2.6323862424183102</v>
      </c>
      <c r="U176">
        <v>4.4807683533548699E-2</v>
      </c>
      <c r="V176" t="s">
        <v>29</v>
      </c>
    </row>
    <row r="177" spans="1:22" x14ac:dyDescent="0.3">
      <c r="A177">
        <v>1779</v>
      </c>
      <c r="B177">
        <v>0.42886908663242201</v>
      </c>
      <c r="C177" t="s">
        <v>21</v>
      </c>
      <c r="D177" t="s">
        <v>21</v>
      </c>
      <c r="E177" t="s">
        <v>22</v>
      </c>
      <c r="F177" t="s">
        <v>22</v>
      </c>
      <c r="G177">
        <v>0.53518831754636598</v>
      </c>
      <c r="H177">
        <v>0.186929091664889</v>
      </c>
      <c r="I177">
        <v>0.97916228805406802</v>
      </c>
      <c r="J177">
        <v>-0.55516721833277405</v>
      </c>
      <c r="K177" t="s">
        <v>22</v>
      </c>
      <c r="L177">
        <v>0.47006222039057199</v>
      </c>
      <c r="M177" t="s">
        <v>21</v>
      </c>
      <c r="N177" t="s">
        <v>22</v>
      </c>
      <c r="O177" t="s">
        <v>22</v>
      </c>
      <c r="P177" t="s">
        <v>22</v>
      </c>
      <c r="Q177">
        <v>21</v>
      </c>
      <c r="R177">
        <v>-407.83002344840202</v>
      </c>
      <c r="S177">
        <v>863.58312381988003</v>
      </c>
      <c r="T177">
        <v>2.6323862429096598</v>
      </c>
      <c r="U177">
        <v>4.4807683522540498E-2</v>
      </c>
      <c r="V177" t="s">
        <v>29</v>
      </c>
    </row>
    <row r="178" spans="1:22" x14ac:dyDescent="0.3">
      <c r="A178">
        <v>137632</v>
      </c>
      <c r="B178">
        <v>1.786243506315</v>
      </c>
      <c r="C178" t="s">
        <v>21</v>
      </c>
      <c r="D178" t="s">
        <v>21</v>
      </c>
      <c r="E178" t="s">
        <v>22</v>
      </c>
      <c r="F178" t="s">
        <v>22</v>
      </c>
      <c r="G178" t="s">
        <v>22</v>
      </c>
      <c r="H178" t="s">
        <v>22</v>
      </c>
      <c r="I178">
        <v>1.0050045044734099</v>
      </c>
      <c r="J178">
        <v>-0.29346304916365101</v>
      </c>
      <c r="K178">
        <v>0.12454527655041001</v>
      </c>
      <c r="L178" t="s">
        <v>22</v>
      </c>
      <c r="M178" t="s">
        <v>21</v>
      </c>
      <c r="N178" t="s">
        <v>22</v>
      </c>
      <c r="O178">
        <v>0.49389333723297002</v>
      </c>
      <c r="P178" t="s">
        <v>21</v>
      </c>
      <c r="Q178">
        <v>20</v>
      </c>
      <c r="R178">
        <v>-409.18292174341201</v>
      </c>
      <c r="S178">
        <v>863.71616195816296</v>
      </c>
      <c r="T178">
        <v>2.7654243811920201</v>
      </c>
      <c r="U178">
        <v>4.1924088353485697E-2</v>
      </c>
      <c r="V178" t="s">
        <v>29</v>
      </c>
    </row>
    <row r="179" spans="1:22" x14ac:dyDescent="0.3">
      <c r="A179">
        <v>55712</v>
      </c>
      <c r="B179">
        <v>0.39995782930534901</v>
      </c>
      <c r="C179" t="s">
        <v>21</v>
      </c>
      <c r="D179" t="s">
        <v>21</v>
      </c>
      <c r="E179" t="s">
        <v>22</v>
      </c>
      <c r="F179" t="s">
        <v>22</v>
      </c>
      <c r="G179" t="s">
        <v>22</v>
      </c>
      <c r="H179" t="s">
        <v>22</v>
      </c>
      <c r="I179">
        <v>1.00500253523925</v>
      </c>
      <c r="J179">
        <v>-0.29346258751580601</v>
      </c>
      <c r="K179">
        <v>0.12454446760221</v>
      </c>
      <c r="L179" t="s">
        <v>22</v>
      </c>
      <c r="M179" t="s">
        <v>21</v>
      </c>
      <c r="N179" t="s">
        <v>22</v>
      </c>
      <c r="O179">
        <v>0.49389382928572201</v>
      </c>
      <c r="P179" t="s">
        <v>22</v>
      </c>
      <c r="Q179">
        <v>20</v>
      </c>
      <c r="R179">
        <v>-409.182921745437</v>
      </c>
      <c r="S179">
        <v>863.716161962211</v>
      </c>
      <c r="T179">
        <v>2.7654243852409799</v>
      </c>
      <c r="U179">
        <v>4.1924088268611298E-2</v>
      </c>
      <c r="V179" t="s">
        <v>29</v>
      </c>
    </row>
    <row r="180" spans="1:22" x14ac:dyDescent="0.3">
      <c r="A180">
        <v>137792</v>
      </c>
      <c r="B180">
        <v>1.77773825471303</v>
      </c>
      <c r="C180" t="s">
        <v>21</v>
      </c>
      <c r="D180" t="s">
        <v>21</v>
      </c>
      <c r="E180" t="s">
        <v>22</v>
      </c>
      <c r="F180" t="s">
        <v>22</v>
      </c>
      <c r="G180">
        <v>0.48573877087299899</v>
      </c>
      <c r="H180" t="s">
        <v>22</v>
      </c>
      <c r="I180">
        <v>0.99963414130013395</v>
      </c>
      <c r="J180">
        <v>-0.295521644544604</v>
      </c>
      <c r="K180">
        <v>0.106027134711469</v>
      </c>
      <c r="L180" t="s">
        <v>22</v>
      </c>
      <c r="M180" t="s">
        <v>21</v>
      </c>
      <c r="N180" t="s">
        <v>22</v>
      </c>
      <c r="O180">
        <v>0.50531529137509501</v>
      </c>
      <c r="P180" t="s">
        <v>21</v>
      </c>
      <c r="Q180">
        <v>21</v>
      </c>
      <c r="R180">
        <v>-408.27418044640899</v>
      </c>
      <c r="S180">
        <v>864.471437815895</v>
      </c>
      <c r="T180">
        <v>3.52070023892463</v>
      </c>
      <c r="U180">
        <v>2.8738067393572101E-2</v>
      </c>
      <c r="V180" t="s">
        <v>29</v>
      </c>
    </row>
    <row r="181" spans="1:22" x14ac:dyDescent="0.3">
      <c r="A181">
        <v>55872</v>
      </c>
      <c r="B181">
        <v>0.39143784638663698</v>
      </c>
      <c r="C181" t="s">
        <v>21</v>
      </c>
      <c r="D181" t="s">
        <v>21</v>
      </c>
      <c r="E181" t="s">
        <v>22</v>
      </c>
      <c r="F181" t="s">
        <v>22</v>
      </c>
      <c r="G181">
        <v>0.48574408868776697</v>
      </c>
      <c r="H181" t="s">
        <v>22</v>
      </c>
      <c r="I181">
        <v>0.99963502990840003</v>
      </c>
      <c r="J181">
        <v>-0.29552219912368799</v>
      </c>
      <c r="K181">
        <v>0.10602707795952999</v>
      </c>
      <c r="L181" t="s">
        <v>22</v>
      </c>
      <c r="M181" t="s">
        <v>21</v>
      </c>
      <c r="N181" t="s">
        <v>22</v>
      </c>
      <c r="O181">
        <v>0.50531481837023196</v>
      </c>
      <c r="P181" t="s">
        <v>22</v>
      </c>
      <c r="Q181">
        <v>21</v>
      </c>
      <c r="R181">
        <v>-408.27418045125802</v>
      </c>
      <c r="S181">
        <v>864.47143782559294</v>
      </c>
      <c r="T181">
        <v>3.5207002486229202</v>
      </c>
      <c r="U181">
        <v>2.8738067254217198E-2</v>
      </c>
      <c r="V181" t="s">
        <v>29</v>
      </c>
    </row>
    <row r="182" spans="1:22" x14ac:dyDescent="0.3">
      <c r="A182">
        <v>99233</v>
      </c>
      <c r="B182">
        <v>2.2080724489580201</v>
      </c>
      <c r="C182" t="s">
        <v>21</v>
      </c>
      <c r="D182" t="s">
        <v>21</v>
      </c>
      <c r="E182" t="s">
        <v>22</v>
      </c>
      <c r="F182" t="s">
        <v>22</v>
      </c>
      <c r="G182" t="s">
        <v>22</v>
      </c>
      <c r="H182" t="s">
        <v>22</v>
      </c>
      <c r="I182">
        <v>0.833437955449432</v>
      </c>
      <c r="J182">
        <v>-0.53886392984181297</v>
      </c>
      <c r="K182" t="s">
        <v>22</v>
      </c>
      <c r="L182">
        <v>0.47124074721635001</v>
      </c>
      <c r="M182" t="s">
        <v>21</v>
      </c>
      <c r="N182" t="s">
        <v>22</v>
      </c>
      <c r="O182" t="s">
        <v>22</v>
      </c>
      <c r="P182" t="s">
        <v>21</v>
      </c>
      <c r="Q182">
        <v>19</v>
      </c>
      <c r="R182">
        <v>-473.65286224367901</v>
      </c>
      <c r="S182">
        <v>990.11585106963696</v>
      </c>
      <c r="T182">
        <v>0</v>
      </c>
      <c r="U182">
        <v>0.23899951609311099</v>
      </c>
      <c r="V182" t="s">
        <v>30</v>
      </c>
    </row>
    <row r="183" spans="1:22" x14ac:dyDescent="0.3">
      <c r="A183">
        <v>17313</v>
      </c>
      <c r="B183">
        <v>0.82177972205718097</v>
      </c>
      <c r="C183" t="s">
        <v>21</v>
      </c>
      <c r="D183" t="s">
        <v>21</v>
      </c>
      <c r="E183" t="s">
        <v>22</v>
      </c>
      <c r="F183" t="s">
        <v>22</v>
      </c>
      <c r="G183" t="s">
        <v>22</v>
      </c>
      <c r="H183" t="s">
        <v>22</v>
      </c>
      <c r="I183">
        <v>0.83343781481772194</v>
      </c>
      <c r="J183">
        <v>-0.53886403344159906</v>
      </c>
      <c r="K183" t="s">
        <v>22</v>
      </c>
      <c r="L183">
        <v>0.471240254146989</v>
      </c>
      <c r="M183" t="s">
        <v>21</v>
      </c>
      <c r="N183" t="s">
        <v>22</v>
      </c>
      <c r="O183" t="s">
        <v>22</v>
      </c>
      <c r="P183" t="s">
        <v>22</v>
      </c>
      <c r="Q183">
        <v>19</v>
      </c>
      <c r="R183">
        <v>-473.65286224489898</v>
      </c>
      <c r="S183">
        <v>990.115851072076</v>
      </c>
      <c r="T183" s="1">
        <v>2.4390374164795499E-9</v>
      </c>
      <c r="U183">
        <v>0.238999515801646</v>
      </c>
      <c r="V183" t="s">
        <v>30</v>
      </c>
    </row>
    <row r="184" spans="1:22" x14ac:dyDescent="0.3">
      <c r="A184">
        <v>99393</v>
      </c>
      <c r="B184">
        <v>2.2197526943671302</v>
      </c>
      <c r="C184" t="s">
        <v>21</v>
      </c>
      <c r="D184" t="s">
        <v>21</v>
      </c>
      <c r="E184" t="s">
        <v>22</v>
      </c>
      <c r="F184" t="s">
        <v>22</v>
      </c>
      <c r="G184">
        <v>0.33947388162117198</v>
      </c>
      <c r="H184" t="s">
        <v>22</v>
      </c>
      <c r="I184">
        <v>0.83211898325123101</v>
      </c>
      <c r="J184">
        <v>-0.53996702635623794</v>
      </c>
      <c r="K184" t="s">
        <v>22</v>
      </c>
      <c r="L184">
        <v>0.47624208829639197</v>
      </c>
      <c r="M184" t="s">
        <v>21</v>
      </c>
      <c r="N184" t="s">
        <v>22</v>
      </c>
      <c r="O184" t="s">
        <v>22</v>
      </c>
      <c r="P184" t="s">
        <v>21</v>
      </c>
      <c r="Q184">
        <v>20</v>
      </c>
      <c r="R184">
        <v>-473.07183187522998</v>
      </c>
      <c r="S184">
        <v>991.49398222179798</v>
      </c>
      <c r="T184">
        <v>1.37813115216136</v>
      </c>
      <c r="U184">
        <v>0.11998850555275101</v>
      </c>
      <c r="V184" t="s">
        <v>30</v>
      </c>
    </row>
    <row r="185" spans="1:22" x14ac:dyDescent="0.3">
      <c r="A185">
        <v>17473</v>
      </c>
      <c r="B185">
        <v>0.833464171917497</v>
      </c>
      <c r="C185" t="s">
        <v>21</v>
      </c>
      <c r="D185" t="s">
        <v>21</v>
      </c>
      <c r="E185" t="s">
        <v>22</v>
      </c>
      <c r="F185" t="s">
        <v>22</v>
      </c>
      <c r="G185">
        <v>0.33946948473469102</v>
      </c>
      <c r="H185" t="s">
        <v>22</v>
      </c>
      <c r="I185">
        <v>0.83211906308169203</v>
      </c>
      <c r="J185">
        <v>-0.539966926545836</v>
      </c>
      <c r="K185" t="s">
        <v>22</v>
      </c>
      <c r="L185">
        <v>0.47624166156902697</v>
      </c>
      <c r="M185" t="s">
        <v>21</v>
      </c>
      <c r="N185" t="s">
        <v>22</v>
      </c>
      <c r="O185" t="s">
        <v>22</v>
      </c>
      <c r="P185" t="s">
        <v>22</v>
      </c>
      <c r="Q185">
        <v>20</v>
      </c>
      <c r="R185">
        <v>-473.07183187575401</v>
      </c>
      <c r="S185">
        <v>991.49398222284503</v>
      </c>
      <c r="T185">
        <v>1.3781311532079601</v>
      </c>
      <c r="U185">
        <v>0.119988505489961</v>
      </c>
      <c r="V185" t="s">
        <v>30</v>
      </c>
    </row>
    <row r="186" spans="1:22" x14ac:dyDescent="0.3">
      <c r="A186">
        <v>17632</v>
      </c>
      <c r="B186">
        <v>0.81740418086857902</v>
      </c>
      <c r="C186" t="s">
        <v>21</v>
      </c>
      <c r="D186" t="s">
        <v>21</v>
      </c>
      <c r="E186" t="s">
        <v>22</v>
      </c>
      <c r="F186" t="s">
        <v>22</v>
      </c>
      <c r="G186" t="s">
        <v>22</v>
      </c>
      <c r="H186">
        <v>0.27562951577046801</v>
      </c>
      <c r="I186">
        <v>0.82684254203774499</v>
      </c>
      <c r="J186">
        <v>-0.53568297851551006</v>
      </c>
      <c r="K186" t="s">
        <v>22</v>
      </c>
      <c r="L186">
        <v>0.47422554236481701</v>
      </c>
      <c r="M186" t="s">
        <v>21</v>
      </c>
      <c r="N186" t="s">
        <v>22</v>
      </c>
      <c r="O186" t="s">
        <v>22</v>
      </c>
      <c r="P186" t="s">
        <v>22</v>
      </c>
      <c r="Q186">
        <v>20</v>
      </c>
      <c r="R186">
        <v>-473.23763895598398</v>
      </c>
      <c r="S186">
        <v>991.82559638330702</v>
      </c>
      <c r="T186">
        <v>1.70974531366949</v>
      </c>
      <c r="U186">
        <v>0.101655421170093</v>
      </c>
      <c r="V186" t="s">
        <v>30</v>
      </c>
    </row>
    <row r="187" spans="1:22" x14ac:dyDescent="0.3">
      <c r="A187">
        <v>99552</v>
      </c>
      <c r="B187">
        <v>2.2037051359363402</v>
      </c>
      <c r="C187" t="s">
        <v>21</v>
      </c>
      <c r="D187" t="s">
        <v>21</v>
      </c>
      <c r="E187" t="s">
        <v>22</v>
      </c>
      <c r="F187" t="s">
        <v>22</v>
      </c>
      <c r="G187" t="s">
        <v>22</v>
      </c>
      <c r="H187">
        <v>0.27562473179741598</v>
      </c>
      <c r="I187">
        <v>0.82684162014864604</v>
      </c>
      <c r="J187">
        <v>-0.53568233371743501</v>
      </c>
      <c r="K187" t="s">
        <v>22</v>
      </c>
      <c r="L187">
        <v>0.47422488109584499</v>
      </c>
      <c r="M187" t="s">
        <v>21</v>
      </c>
      <c r="N187" t="s">
        <v>22</v>
      </c>
      <c r="O187" t="s">
        <v>22</v>
      </c>
      <c r="P187" t="s">
        <v>21</v>
      </c>
      <c r="Q187">
        <v>20</v>
      </c>
      <c r="R187">
        <v>-473.23763895630998</v>
      </c>
      <c r="S187">
        <v>991.82559638395799</v>
      </c>
      <c r="T187">
        <v>1.7097453143207999</v>
      </c>
      <c r="U187">
        <v>0.101655421136988</v>
      </c>
      <c r="V187" t="s">
        <v>30</v>
      </c>
    </row>
    <row r="188" spans="1:22" x14ac:dyDescent="0.3">
      <c r="A188">
        <v>17791</v>
      </c>
      <c r="B188">
        <v>0.82825176066592598</v>
      </c>
      <c r="C188" t="s">
        <v>21</v>
      </c>
      <c r="D188" t="s">
        <v>21</v>
      </c>
      <c r="E188" t="s">
        <v>22</v>
      </c>
      <c r="F188" t="s">
        <v>22</v>
      </c>
      <c r="G188">
        <v>0.27071407591554703</v>
      </c>
      <c r="H188">
        <v>0.18735503146690799</v>
      </c>
      <c r="I188">
        <v>0.82788398687222797</v>
      </c>
      <c r="J188">
        <v>-0.53762103911296799</v>
      </c>
      <c r="K188" t="s">
        <v>22</v>
      </c>
      <c r="L188">
        <v>0.47740468878458397</v>
      </c>
      <c r="M188" t="s">
        <v>21</v>
      </c>
      <c r="N188" t="s">
        <v>22</v>
      </c>
      <c r="O188" t="s">
        <v>22</v>
      </c>
      <c r="P188" t="s">
        <v>22</v>
      </c>
      <c r="Q188">
        <v>21</v>
      </c>
      <c r="R188">
        <v>-472.90018599712602</v>
      </c>
      <c r="S188">
        <v>993.72344891732996</v>
      </c>
      <c r="T188">
        <v>3.6075978476924302</v>
      </c>
      <c r="U188">
        <v>3.93565573779723E-2</v>
      </c>
      <c r="V188" t="s">
        <v>30</v>
      </c>
    </row>
    <row r="189" spans="1:22" x14ac:dyDescent="0.3">
      <c r="A189">
        <v>99711</v>
      </c>
      <c r="B189">
        <v>2.2145465050922599</v>
      </c>
      <c r="C189" t="s">
        <v>21</v>
      </c>
      <c r="D189" t="s">
        <v>21</v>
      </c>
      <c r="E189" t="s">
        <v>22</v>
      </c>
      <c r="F189" t="s">
        <v>22</v>
      </c>
      <c r="G189">
        <v>0.270726399067024</v>
      </c>
      <c r="H189">
        <v>0.18734963374111199</v>
      </c>
      <c r="I189">
        <v>0.82788434791616905</v>
      </c>
      <c r="J189">
        <v>-0.537621080388613</v>
      </c>
      <c r="K189" t="s">
        <v>22</v>
      </c>
      <c r="L189">
        <v>0.47740460174636601</v>
      </c>
      <c r="M189" t="s">
        <v>21</v>
      </c>
      <c r="N189" t="s">
        <v>22</v>
      </c>
      <c r="O189" t="s">
        <v>22</v>
      </c>
      <c r="P189" t="s">
        <v>21</v>
      </c>
      <c r="Q189">
        <v>21</v>
      </c>
      <c r="R189">
        <v>-472.90018599713898</v>
      </c>
      <c r="S189">
        <v>993.72344891735497</v>
      </c>
      <c r="T189">
        <v>3.6075978477175599</v>
      </c>
      <c r="U189">
        <v>3.9356557377477903E-2</v>
      </c>
      <c r="V189" t="s">
        <v>30</v>
      </c>
    </row>
    <row r="190" spans="1:22" x14ac:dyDescent="0.3">
      <c r="A190">
        <v>1</v>
      </c>
      <c r="B190">
        <v>1.57544721314687</v>
      </c>
      <c r="C190" t="s">
        <v>21</v>
      </c>
      <c r="D190" t="s">
        <v>22</v>
      </c>
      <c r="E190" t="s">
        <v>22</v>
      </c>
      <c r="F190" t="s">
        <v>22</v>
      </c>
      <c r="G190" t="s">
        <v>22</v>
      </c>
      <c r="H190" t="s">
        <v>22</v>
      </c>
      <c r="I190" t="s">
        <v>22</v>
      </c>
      <c r="J190" t="s">
        <v>22</v>
      </c>
      <c r="K190" t="s">
        <v>22</v>
      </c>
      <c r="L190" t="s">
        <v>22</v>
      </c>
      <c r="M190" t="s">
        <v>22</v>
      </c>
      <c r="N190" t="s">
        <v>22</v>
      </c>
      <c r="O190" t="s">
        <v>22</v>
      </c>
      <c r="P190" t="s">
        <v>22</v>
      </c>
      <c r="Q190">
        <v>7</v>
      </c>
      <c r="R190">
        <v>-230.60200752393601</v>
      </c>
      <c r="S190">
        <v>475.874673730506</v>
      </c>
      <c r="T190">
        <v>0</v>
      </c>
      <c r="U190">
        <v>0.222348247991627</v>
      </c>
      <c r="V190" t="s">
        <v>31</v>
      </c>
    </row>
    <row r="191" spans="1:22" x14ac:dyDescent="0.3">
      <c r="A191">
        <v>8193</v>
      </c>
      <c r="B191">
        <v>2.9617415742726498</v>
      </c>
      <c r="C191" t="s">
        <v>21</v>
      </c>
      <c r="D191" t="s">
        <v>22</v>
      </c>
      <c r="E191" t="s">
        <v>22</v>
      </c>
      <c r="F191" t="s">
        <v>22</v>
      </c>
      <c r="G191" t="s">
        <v>22</v>
      </c>
      <c r="H191" t="s">
        <v>22</v>
      </c>
      <c r="I191" t="s">
        <v>22</v>
      </c>
      <c r="J191" t="s">
        <v>22</v>
      </c>
      <c r="K191" t="s">
        <v>22</v>
      </c>
      <c r="L191" t="s">
        <v>22</v>
      </c>
      <c r="M191" t="s">
        <v>22</v>
      </c>
      <c r="N191" t="s">
        <v>22</v>
      </c>
      <c r="O191" t="s">
        <v>22</v>
      </c>
      <c r="P191" t="s">
        <v>21</v>
      </c>
      <c r="Q191">
        <v>7</v>
      </c>
      <c r="R191">
        <v>-230.60200752393601</v>
      </c>
      <c r="S191">
        <v>475.874673730506</v>
      </c>
      <c r="T191" s="1">
        <v>1.13686837721616E-13</v>
      </c>
      <c r="U191">
        <v>0.22234824799161401</v>
      </c>
      <c r="V191" t="s">
        <v>31</v>
      </c>
    </row>
    <row r="192" spans="1:22" x14ac:dyDescent="0.3">
      <c r="A192">
        <v>65</v>
      </c>
      <c r="B192">
        <v>1.5762432708932099</v>
      </c>
      <c r="C192" t="s">
        <v>21</v>
      </c>
      <c r="D192" t="s">
        <v>22</v>
      </c>
      <c r="E192" t="s">
        <v>22</v>
      </c>
      <c r="F192" t="s">
        <v>22</v>
      </c>
      <c r="G192" t="s">
        <v>22</v>
      </c>
      <c r="H192" t="s">
        <v>22</v>
      </c>
      <c r="I192">
        <v>0.13773999154174199</v>
      </c>
      <c r="J192" t="s">
        <v>22</v>
      </c>
      <c r="K192" t="s">
        <v>22</v>
      </c>
      <c r="L192" t="s">
        <v>22</v>
      </c>
      <c r="M192" t="s">
        <v>22</v>
      </c>
      <c r="N192" t="s">
        <v>22</v>
      </c>
      <c r="O192" t="s">
        <v>22</v>
      </c>
      <c r="P192" t="s">
        <v>22</v>
      </c>
      <c r="Q192">
        <v>8</v>
      </c>
      <c r="R192">
        <v>-230.77248304620201</v>
      </c>
      <c r="S192">
        <v>478.41243597192101</v>
      </c>
      <c r="T192">
        <v>2.5377622414155798</v>
      </c>
      <c r="U192">
        <v>6.2512323712866205E-2</v>
      </c>
      <c r="V192" t="s">
        <v>31</v>
      </c>
    </row>
    <row r="193" spans="1:22" x14ac:dyDescent="0.3">
      <c r="A193">
        <v>8257</v>
      </c>
      <c r="B193">
        <v>2.9625376319369998</v>
      </c>
      <c r="C193" t="s">
        <v>21</v>
      </c>
      <c r="D193" t="s">
        <v>22</v>
      </c>
      <c r="E193" t="s">
        <v>22</v>
      </c>
      <c r="F193" t="s">
        <v>22</v>
      </c>
      <c r="G193" t="s">
        <v>22</v>
      </c>
      <c r="H193" t="s">
        <v>22</v>
      </c>
      <c r="I193">
        <v>0.13773999217722499</v>
      </c>
      <c r="J193" t="s">
        <v>22</v>
      </c>
      <c r="K193" t="s">
        <v>22</v>
      </c>
      <c r="L193" t="s">
        <v>22</v>
      </c>
      <c r="M193" t="s">
        <v>22</v>
      </c>
      <c r="N193" t="s">
        <v>22</v>
      </c>
      <c r="O193" t="s">
        <v>22</v>
      </c>
      <c r="P193" t="s">
        <v>21</v>
      </c>
      <c r="Q193">
        <v>8</v>
      </c>
      <c r="R193">
        <v>-230.77248304620201</v>
      </c>
      <c r="S193">
        <v>478.41243597192101</v>
      </c>
      <c r="T193">
        <v>2.5377622414155798</v>
      </c>
      <c r="U193">
        <v>6.2512323712866205E-2</v>
      </c>
      <c r="V193" t="s">
        <v>31</v>
      </c>
    </row>
    <row r="194" spans="1:22" x14ac:dyDescent="0.3">
      <c r="A194">
        <v>9</v>
      </c>
      <c r="B194">
        <v>1.7076396877675899</v>
      </c>
      <c r="C194" t="s">
        <v>21</v>
      </c>
      <c r="D194" t="s">
        <v>22</v>
      </c>
      <c r="E194" t="s">
        <v>22</v>
      </c>
      <c r="F194">
        <v>-0.13355480943701301</v>
      </c>
      <c r="G194" t="s">
        <v>22</v>
      </c>
      <c r="H194" t="s">
        <v>22</v>
      </c>
      <c r="I194" t="s">
        <v>22</v>
      </c>
      <c r="J194" t="s">
        <v>22</v>
      </c>
      <c r="K194" t="s">
        <v>22</v>
      </c>
      <c r="L194" t="s">
        <v>22</v>
      </c>
      <c r="M194" t="s">
        <v>22</v>
      </c>
      <c r="N194" t="s">
        <v>22</v>
      </c>
      <c r="O194" t="s">
        <v>22</v>
      </c>
      <c r="P194" t="s">
        <v>22</v>
      </c>
      <c r="Q194">
        <v>8</v>
      </c>
      <c r="R194">
        <v>-230.80507930274399</v>
      </c>
      <c r="S194">
        <v>478.47762848500599</v>
      </c>
      <c r="T194">
        <v>2.6029547544998199</v>
      </c>
      <c r="U194">
        <v>6.0507508221342897E-2</v>
      </c>
      <c r="V194" t="s">
        <v>31</v>
      </c>
    </row>
    <row r="195" spans="1:22" x14ac:dyDescent="0.3">
      <c r="A195">
        <v>8201</v>
      </c>
      <c r="B195">
        <v>3.0939340489032801</v>
      </c>
      <c r="C195" t="s">
        <v>21</v>
      </c>
      <c r="D195" t="s">
        <v>22</v>
      </c>
      <c r="E195" t="s">
        <v>22</v>
      </c>
      <c r="F195">
        <v>-0.13355480945279699</v>
      </c>
      <c r="G195" t="s">
        <v>22</v>
      </c>
      <c r="H195" t="s">
        <v>22</v>
      </c>
      <c r="I195" t="s">
        <v>22</v>
      </c>
      <c r="J195" t="s">
        <v>22</v>
      </c>
      <c r="K195" t="s">
        <v>22</v>
      </c>
      <c r="L195" t="s">
        <v>22</v>
      </c>
      <c r="M195" t="s">
        <v>22</v>
      </c>
      <c r="N195" t="s">
        <v>22</v>
      </c>
      <c r="O195" t="s">
        <v>22</v>
      </c>
      <c r="P195" t="s">
        <v>21</v>
      </c>
      <c r="Q195">
        <v>8</v>
      </c>
      <c r="R195">
        <v>-230.80507930274399</v>
      </c>
      <c r="S195">
        <v>478.47762848500599</v>
      </c>
      <c r="T195">
        <v>2.6029547544998199</v>
      </c>
      <c r="U195">
        <v>6.0507508221342897E-2</v>
      </c>
      <c r="V195" t="s">
        <v>31</v>
      </c>
    </row>
    <row r="196" spans="1:22" x14ac:dyDescent="0.3">
      <c r="A196">
        <v>8449</v>
      </c>
      <c r="B196">
        <v>2.9642043662252502</v>
      </c>
      <c r="C196" t="s">
        <v>21</v>
      </c>
      <c r="D196" t="s">
        <v>22</v>
      </c>
      <c r="E196" t="s">
        <v>22</v>
      </c>
      <c r="F196" t="s">
        <v>22</v>
      </c>
      <c r="G196" t="s">
        <v>22</v>
      </c>
      <c r="H196" t="s">
        <v>22</v>
      </c>
      <c r="I196" t="s">
        <v>22</v>
      </c>
      <c r="J196" t="s">
        <v>22</v>
      </c>
      <c r="K196">
        <v>0.14225469441041599</v>
      </c>
      <c r="L196" t="s">
        <v>22</v>
      </c>
      <c r="M196" t="s">
        <v>22</v>
      </c>
      <c r="N196" t="s">
        <v>22</v>
      </c>
      <c r="O196" t="s">
        <v>22</v>
      </c>
      <c r="P196" t="s">
        <v>21</v>
      </c>
      <c r="Q196">
        <v>8</v>
      </c>
      <c r="R196">
        <v>-230.99091479984801</v>
      </c>
      <c r="S196">
        <v>478.84929947921501</v>
      </c>
      <c r="T196">
        <v>2.97462574870895</v>
      </c>
      <c r="U196">
        <v>5.0246051315436899E-2</v>
      </c>
      <c r="V196" t="s">
        <v>31</v>
      </c>
    </row>
    <row r="197" spans="1:22" x14ac:dyDescent="0.3">
      <c r="A197">
        <v>257</v>
      </c>
      <c r="B197">
        <v>1.57791000510072</v>
      </c>
      <c r="C197" t="s">
        <v>21</v>
      </c>
      <c r="D197" t="s">
        <v>22</v>
      </c>
      <c r="E197" t="s">
        <v>22</v>
      </c>
      <c r="F197" t="s">
        <v>22</v>
      </c>
      <c r="G197" t="s">
        <v>22</v>
      </c>
      <c r="H197" t="s">
        <v>22</v>
      </c>
      <c r="I197" t="s">
        <v>22</v>
      </c>
      <c r="J197" t="s">
        <v>22</v>
      </c>
      <c r="K197">
        <v>0.142254694373281</v>
      </c>
      <c r="L197" t="s">
        <v>22</v>
      </c>
      <c r="M197" t="s">
        <v>22</v>
      </c>
      <c r="N197" t="s">
        <v>22</v>
      </c>
      <c r="O197" t="s">
        <v>22</v>
      </c>
      <c r="P197" t="s">
        <v>22</v>
      </c>
      <c r="Q197">
        <v>8</v>
      </c>
      <c r="R197">
        <v>-230.99091479984801</v>
      </c>
      <c r="S197">
        <v>478.84929947921501</v>
      </c>
      <c r="T197">
        <v>2.9746257487090002</v>
      </c>
      <c r="U197">
        <v>5.02460513154354E-2</v>
      </c>
      <c r="V197" t="s">
        <v>31</v>
      </c>
    </row>
    <row r="198" spans="1:22" x14ac:dyDescent="0.3">
      <c r="A198">
        <v>5</v>
      </c>
      <c r="B198">
        <v>1.5792071087988799</v>
      </c>
      <c r="C198" t="s">
        <v>21</v>
      </c>
      <c r="D198" t="s">
        <v>22</v>
      </c>
      <c r="E198">
        <v>-9.86174936954025E-2</v>
      </c>
      <c r="F198" t="s">
        <v>22</v>
      </c>
      <c r="G198" t="s">
        <v>22</v>
      </c>
      <c r="H198" t="s">
        <v>22</v>
      </c>
      <c r="I198" t="s">
        <v>22</v>
      </c>
      <c r="J198" t="s">
        <v>22</v>
      </c>
      <c r="K198" t="s">
        <v>22</v>
      </c>
      <c r="L198" t="s">
        <v>22</v>
      </c>
      <c r="M198" t="s">
        <v>22</v>
      </c>
      <c r="N198" t="s">
        <v>22</v>
      </c>
      <c r="O198" t="s">
        <v>22</v>
      </c>
      <c r="P198" t="s">
        <v>22</v>
      </c>
      <c r="Q198">
        <v>8</v>
      </c>
      <c r="R198">
        <v>-231.33262083525099</v>
      </c>
      <c r="S198">
        <v>479.53271155002</v>
      </c>
      <c r="T198">
        <v>3.6580378195144498</v>
      </c>
      <c r="U198">
        <v>3.5702686128918401E-2</v>
      </c>
      <c r="V198" t="s">
        <v>31</v>
      </c>
    </row>
    <row r="199" spans="1:22" x14ac:dyDescent="0.3">
      <c r="A199">
        <v>8197</v>
      </c>
      <c r="B199">
        <v>2.9655014702090798</v>
      </c>
      <c r="C199" t="s">
        <v>21</v>
      </c>
      <c r="D199" t="s">
        <v>22</v>
      </c>
      <c r="E199">
        <v>-9.8617492635913295E-2</v>
      </c>
      <c r="F199" t="s">
        <v>22</v>
      </c>
      <c r="G199" t="s">
        <v>22</v>
      </c>
      <c r="H199" t="s">
        <v>22</v>
      </c>
      <c r="I199" t="s">
        <v>22</v>
      </c>
      <c r="J199" t="s">
        <v>22</v>
      </c>
      <c r="K199" t="s">
        <v>22</v>
      </c>
      <c r="L199" t="s">
        <v>22</v>
      </c>
      <c r="M199" t="s">
        <v>22</v>
      </c>
      <c r="N199" t="s">
        <v>22</v>
      </c>
      <c r="O199" t="s">
        <v>22</v>
      </c>
      <c r="P199" t="s">
        <v>21</v>
      </c>
      <c r="Q199">
        <v>8</v>
      </c>
      <c r="R199">
        <v>-231.33262083525099</v>
      </c>
      <c r="S199">
        <v>479.53271155002</v>
      </c>
      <c r="T199">
        <v>3.6580378195144498</v>
      </c>
      <c r="U199">
        <v>3.5702686128918401E-2</v>
      </c>
      <c r="V199" t="s">
        <v>31</v>
      </c>
    </row>
    <row r="200" spans="1:22" x14ac:dyDescent="0.3">
      <c r="A200">
        <v>17</v>
      </c>
      <c r="B200">
        <v>1.57547448125656</v>
      </c>
      <c r="C200" t="s">
        <v>21</v>
      </c>
      <c r="D200" t="s">
        <v>22</v>
      </c>
      <c r="E200" t="s">
        <v>22</v>
      </c>
      <c r="F200" t="s">
        <v>22</v>
      </c>
      <c r="G200">
        <v>-2.1201113103149699E-3</v>
      </c>
      <c r="H200" t="s">
        <v>22</v>
      </c>
      <c r="I200" t="s">
        <v>22</v>
      </c>
      <c r="J200" t="s">
        <v>22</v>
      </c>
      <c r="K200" t="s">
        <v>22</v>
      </c>
      <c r="L200" t="s">
        <v>22</v>
      </c>
      <c r="M200" t="s">
        <v>22</v>
      </c>
      <c r="N200" t="s">
        <v>22</v>
      </c>
      <c r="O200" t="s">
        <v>22</v>
      </c>
      <c r="P200" t="s">
        <v>22</v>
      </c>
      <c r="Q200">
        <v>8</v>
      </c>
      <c r="R200">
        <v>-231.35148851148901</v>
      </c>
      <c r="S200">
        <v>479.57044690249597</v>
      </c>
      <c r="T200">
        <v>3.69577317199025</v>
      </c>
      <c r="U200">
        <v>3.50353745121754E-2</v>
      </c>
      <c r="V200" t="s">
        <v>31</v>
      </c>
    </row>
    <row r="201" spans="1:22" x14ac:dyDescent="0.3">
      <c r="A201">
        <v>8209</v>
      </c>
      <c r="B201">
        <v>2.96176884241383</v>
      </c>
      <c r="C201" t="s">
        <v>21</v>
      </c>
      <c r="D201" t="s">
        <v>22</v>
      </c>
      <c r="E201" t="s">
        <v>22</v>
      </c>
      <c r="F201" t="s">
        <v>22</v>
      </c>
      <c r="G201">
        <v>-2.1201123629673402E-3</v>
      </c>
      <c r="H201" t="s">
        <v>22</v>
      </c>
      <c r="I201" t="s">
        <v>22</v>
      </c>
      <c r="J201" t="s">
        <v>22</v>
      </c>
      <c r="K201" t="s">
        <v>22</v>
      </c>
      <c r="L201" t="s">
        <v>22</v>
      </c>
      <c r="M201" t="s">
        <v>22</v>
      </c>
      <c r="N201" t="s">
        <v>22</v>
      </c>
      <c r="O201" t="s">
        <v>22</v>
      </c>
      <c r="P201" t="s">
        <v>21</v>
      </c>
      <c r="Q201">
        <v>8</v>
      </c>
      <c r="R201">
        <v>-231.35148851148901</v>
      </c>
      <c r="S201">
        <v>479.57044690249597</v>
      </c>
      <c r="T201">
        <v>3.69577317199025</v>
      </c>
      <c r="U201">
        <v>3.50353745121754E-2</v>
      </c>
      <c r="V201" t="s">
        <v>31</v>
      </c>
    </row>
    <row r="202" spans="1:22" x14ac:dyDescent="0.3">
      <c r="A202">
        <v>33</v>
      </c>
      <c r="B202">
        <v>1.57548359852861</v>
      </c>
      <c r="C202" t="s">
        <v>21</v>
      </c>
      <c r="D202" t="s">
        <v>22</v>
      </c>
      <c r="E202" t="s">
        <v>22</v>
      </c>
      <c r="F202" t="s">
        <v>22</v>
      </c>
      <c r="G202" t="s">
        <v>22</v>
      </c>
      <c r="H202">
        <v>2.3323815474715999E-3</v>
      </c>
      <c r="I202" t="s">
        <v>22</v>
      </c>
      <c r="J202" t="s">
        <v>22</v>
      </c>
      <c r="K202" t="s">
        <v>22</v>
      </c>
      <c r="L202" t="s">
        <v>22</v>
      </c>
      <c r="M202" t="s">
        <v>22</v>
      </c>
      <c r="N202" t="s">
        <v>22</v>
      </c>
      <c r="O202" t="s">
        <v>22</v>
      </c>
      <c r="P202" t="s">
        <v>22</v>
      </c>
      <c r="Q202">
        <v>8</v>
      </c>
      <c r="R202">
        <v>-231.39189884660601</v>
      </c>
      <c r="S202">
        <v>479.651267572731</v>
      </c>
      <c r="T202">
        <v>3.7765938422250001</v>
      </c>
      <c r="U202">
        <v>3.3647808117640503E-2</v>
      </c>
      <c r="V202" t="s">
        <v>31</v>
      </c>
    </row>
    <row r="203" spans="1:22" x14ac:dyDescent="0.3">
      <c r="A203">
        <v>8225</v>
      </c>
      <c r="B203">
        <v>2.9617779596446301</v>
      </c>
      <c r="C203" t="s">
        <v>21</v>
      </c>
      <c r="D203" t="s">
        <v>22</v>
      </c>
      <c r="E203" t="s">
        <v>22</v>
      </c>
      <c r="F203" t="s">
        <v>22</v>
      </c>
      <c r="G203" t="s">
        <v>22</v>
      </c>
      <c r="H203">
        <v>2.33238154400124E-3</v>
      </c>
      <c r="I203" t="s">
        <v>22</v>
      </c>
      <c r="J203" t="s">
        <v>22</v>
      </c>
      <c r="K203" t="s">
        <v>22</v>
      </c>
      <c r="L203" t="s">
        <v>22</v>
      </c>
      <c r="M203" t="s">
        <v>22</v>
      </c>
      <c r="N203" t="s">
        <v>22</v>
      </c>
      <c r="O203" t="s">
        <v>22</v>
      </c>
      <c r="P203" t="s">
        <v>21</v>
      </c>
      <c r="Q203">
        <v>8</v>
      </c>
      <c r="R203">
        <v>-231.39189884660601</v>
      </c>
      <c r="S203">
        <v>479.651267572731</v>
      </c>
      <c r="T203">
        <v>3.7765938422250001</v>
      </c>
      <c r="U203">
        <v>3.3647808117640503E-2</v>
      </c>
      <c r="V203" t="s">
        <v>31</v>
      </c>
    </row>
    <row r="204" spans="1:22" x14ac:dyDescent="0.3">
      <c r="A204">
        <v>12</v>
      </c>
      <c r="B204">
        <v>1.4965124241813801</v>
      </c>
      <c r="C204" t="s">
        <v>21</v>
      </c>
      <c r="D204" t="s">
        <v>22</v>
      </c>
      <c r="E204" t="s">
        <v>22</v>
      </c>
      <c r="F204" t="s">
        <v>22</v>
      </c>
      <c r="G204" t="s">
        <v>22</v>
      </c>
      <c r="H204" t="s">
        <v>22</v>
      </c>
      <c r="I204" t="s">
        <v>22</v>
      </c>
      <c r="J204" t="s">
        <v>22</v>
      </c>
      <c r="K204" t="s">
        <v>22</v>
      </c>
      <c r="L204" t="s">
        <v>22</v>
      </c>
      <c r="M204" t="s">
        <v>22</v>
      </c>
      <c r="N204" t="s">
        <v>22</v>
      </c>
      <c r="O204" t="s">
        <v>22</v>
      </c>
      <c r="P204" t="s">
        <v>22</v>
      </c>
      <c r="Q204">
        <v>7</v>
      </c>
      <c r="R204">
        <v>-235.112999388953</v>
      </c>
      <c r="S204">
        <v>484.89665746054101</v>
      </c>
      <c r="T204">
        <v>0</v>
      </c>
      <c r="U204">
        <v>0.125500894215263</v>
      </c>
      <c r="V204" t="s">
        <v>32</v>
      </c>
    </row>
    <row r="205" spans="1:22" x14ac:dyDescent="0.3">
      <c r="A205">
        <v>81931</v>
      </c>
      <c r="B205">
        <v>2.88280678529707</v>
      </c>
      <c r="C205" t="s">
        <v>21</v>
      </c>
      <c r="D205" t="s">
        <v>22</v>
      </c>
      <c r="E205" t="s">
        <v>22</v>
      </c>
      <c r="F205" t="s">
        <v>22</v>
      </c>
      <c r="G205" t="s">
        <v>22</v>
      </c>
      <c r="H205" t="s">
        <v>22</v>
      </c>
      <c r="I205" t="s">
        <v>22</v>
      </c>
      <c r="J205" t="s">
        <v>22</v>
      </c>
      <c r="K205" t="s">
        <v>22</v>
      </c>
      <c r="L205" t="s">
        <v>22</v>
      </c>
      <c r="M205" t="s">
        <v>22</v>
      </c>
      <c r="N205" t="s">
        <v>22</v>
      </c>
      <c r="O205" t="s">
        <v>22</v>
      </c>
      <c r="P205" t="s">
        <v>21</v>
      </c>
      <c r="Q205">
        <v>7</v>
      </c>
      <c r="R205">
        <v>-235.112999388953</v>
      </c>
      <c r="S205">
        <v>484.89665746054101</v>
      </c>
      <c r="T205" s="1">
        <v>2.2737367544323201E-13</v>
      </c>
      <c r="U205">
        <v>0.12550089421524799</v>
      </c>
      <c r="V205" t="s">
        <v>32</v>
      </c>
    </row>
    <row r="206" spans="1:22" x14ac:dyDescent="0.3">
      <c r="A206">
        <v>13</v>
      </c>
      <c r="B206">
        <v>1.72053350510855</v>
      </c>
      <c r="C206" t="s">
        <v>21</v>
      </c>
      <c r="D206" t="s">
        <v>22</v>
      </c>
      <c r="E206">
        <v>-0.17917537973834299</v>
      </c>
      <c r="F206">
        <v>-0.21942453057960001</v>
      </c>
      <c r="G206" t="s">
        <v>22</v>
      </c>
      <c r="H206" t="s">
        <v>22</v>
      </c>
      <c r="I206" t="s">
        <v>22</v>
      </c>
      <c r="J206" t="s">
        <v>22</v>
      </c>
      <c r="K206" t="s">
        <v>22</v>
      </c>
      <c r="L206" t="s">
        <v>22</v>
      </c>
      <c r="M206" t="s">
        <v>22</v>
      </c>
      <c r="N206" t="s">
        <v>22</v>
      </c>
      <c r="O206" t="s">
        <v>22</v>
      </c>
      <c r="P206" t="s">
        <v>22</v>
      </c>
      <c r="Q206">
        <v>9</v>
      </c>
      <c r="R206">
        <v>-233.39212095112501</v>
      </c>
      <c r="S206">
        <v>485.875150993158</v>
      </c>
      <c r="T206">
        <v>0.97849353261705097</v>
      </c>
      <c r="U206">
        <v>7.6943094599418699E-2</v>
      </c>
      <c r="V206" t="s">
        <v>32</v>
      </c>
    </row>
    <row r="207" spans="1:22" x14ac:dyDescent="0.3">
      <c r="A207">
        <v>8205</v>
      </c>
      <c r="B207">
        <v>3.10682786622881</v>
      </c>
      <c r="C207" t="s">
        <v>21</v>
      </c>
      <c r="D207" t="s">
        <v>22</v>
      </c>
      <c r="E207">
        <v>-0.17917537974079401</v>
      </c>
      <c r="F207">
        <v>-0.21942453057929701</v>
      </c>
      <c r="G207" t="s">
        <v>22</v>
      </c>
      <c r="H207" t="s">
        <v>22</v>
      </c>
      <c r="I207" t="s">
        <v>22</v>
      </c>
      <c r="J207" t="s">
        <v>22</v>
      </c>
      <c r="K207" t="s">
        <v>22</v>
      </c>
      <c r="L207" t="s">
        <v>22</v>
      </c>
      <c r="M207" t="s">
        <v>22</v>
      </c>
      <c r="N207" t="s">
        <v>22</v>
      </c>
      <c r="O207" t="s">
        <v>22</v>
      </c>
      <c r="P207" t="s">
        <v>21</v>
      </c>
      <c r="Q207">
        <v>9</v>
      </c>
      <c r="R207">
        <v>-233.39212095112501</v>
      </c>
      <c r="S207">
        <v>485.875150993158</v>
      </c>
      <c r="T207">
        <v>0.97849353261705097</v>
      </c>
      <c r="U207">
        <v>7.6943094599418699E-2</v>
      </c>
      <c r="V207" t="s">
        <v>32</v>
      </c>
    </row>
    <row r="208" spans="1:22" x14ac:dyDescent="0.3">
      <c r="A208">
        <v>82011</v>
      </c>
      <c r="B208">
        <v>3.0426216078527202</v>
      </c>
      <c r="C208" t="s">
        <v>21</v>
      </c>
      <c r="D208" t="s">
        <v>22</v>
      </c>
      <c r="E208" t="s">
        <v>22</v>
      </c>
      <c r="F208">
        <v>-0.16145275223144101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22</v>
      </c>
      <c r="P208" t="s">
        <v>21</v>
      </c>
      <c r="Q208">
        <v>8</v>
      </c>
      <c r="R208">
        <v>-234.73446645454899</v>
      </c>
      <c r="S208">
        <v>486.33640278861702</v>
      </c>
      <c r="T208">
        <v>1.4397453280758401</v>
      </c>
      <c r="U208">
        <v>6.10956225588552E-2</v>
      </c>
      <c r="V208" t="s">
        <v>32</v>
      </c>
    </row>
    <row r="209" spans="1:22" x14ac:dyDescent="0.3">
      <c r="A209">
        <v>92</v>
      </c>
      <c r="B209">
        <v>1.6563272466723</v>
      </c>
      <c r="C209" t="s">
        <v>21</v>
      </c>
      <c r="D209" t="s">
        <v>22</v>
      </c>
      <c r="E209" t="s">
        <v>22</v>
      </c>
      <c r="F209">
        <v>-0.16145275217279401</v>
      </c>
      <c r="G209" t="s">
        <v>22</v>
      </c>
      <c r="H209" t="s">
        <v>22</v>
      </c>
      <c r="I209" t="s">
        <v>22</v>
      </c>
      <c r="J209" t="s">
        <v>22</v>
      </c>
      <c r="K209" t="s">
        <v>22</v>
      </c>
      <c r="L209" t="s">
        <v>22</v>
      </c>
      <c r="M209" t="s">
        <v>22</v>
      </c>
      <c r="N209" t="s">
        <v>22</v>
      </c>
      <c r="O209" t="s">
        <v>22</v>
      </c>
      <c r="P209" t="s">
        <v>22</v>
      </c>
      <c r="Q209">
        <v>8</v>
      </c>
      <c r="R209">
        <v>-234.73446645454899</v>
      </c>
      <c r="S209">
        <v>486.33640278861702</v>
      </c>
      <c r="T209">
        <v>1.4397453280759001</v>
      </c>
      <c r="U209">
        <v>6.10956225588535E-2</v>
      </c>
      <c r="V209" t="s">
        <v>32</v>
      </c>
    </row>
    <row r="210" spans="1:22" x14ac:dyDescent="0.3">
      <c r="A210">
        <v>84491</v>
      </c>
      <c r="B210">
        <v>2.8859846718697</v>
      </c>
      <c r="C210" t="s">
        <v>21</v>
      </c>
      <c r="D210" t="s">
        <v>22</v>
      </c>
      <c r="E210" t="s">
        <v>22</v>
      </c>
      <c r="F210" t="s">
        <v>22</v>
      </c>
      <c r="G210" t="s">
        <v>22</v>
      </c>
      <c r="H210" t="s">
        <v>22</v>
      </c>
      <c r="I210" t="s">
        <v>22</v>
      </c>
      <c r="J210" t="s">
        <v>22</v>
      </c>
      <c r="K210">
        <v>0.18267632983205201</v>
      </c>
      <c r="L210" t="s">
        <v>22</v>
      </c>
      <c r="M210" t="s">
        <v>22</v>
      </c>
      <c r="N210" t="s">
        <v>22</v>
      </c>
      <c r="O210" t="s">
        <v>22</v>
      </c>
      <c r="P210" t="s">
        <v>21</v>
      </c>
      <c r="Q210">
        <v>8</v>
      </c>
      <c r="R210">
        <v>-234.92337045366301</v>
      </c>
      <c r="S210">
        <v>486.71421078684398</v>
      </c>
      <c r="T210">
        <v>1.8175533263025201</v>
      </c>
      <c r="U210">
        <v>5.0578987366903701E-2</v>
      </c>
      <c r="V210" t="s">
        <v>32</v>
      </c>
    </row>
    <row r="211" spans="1:22" x14ac:dyDescent="0.3">
      <c r="A211">
        <v>2571</v>
      </c>
      <c r="B211">
        <v>1.49969031074932</v>
      </c>
      <c r="C211" t="s">
        <v>21</v>
      </c>
      <c r="D211" t="s">
        <v>22</v>
      </c>
      <c r="E211" t="s">
        <v>22</v>
      </c>
      <c r="F211" t="s">
        <v>22</v>
      </c>
      <c r="G211" t="s">
        <v>22</v>
      </c>
      <c r="H211" t="s">
        <v>22</v>
      </c>
      <c r="I211" t="s">
        <v>22</v>
      </c>
      <c r="J211" t="s">
        <v>22</v>
      </c>
      <c r="K211">
        <v>0.18267632982719501</v>
      </c>
      <c r="L211" t="s">
        <v>22</v>
      </c>
      <c r="M211" t="s">
        <v>22</v>
      </c>
      <c r="N211" t="s">
        <v>22</v>
      </c>
      <c r="O211" t="s">
        <v>22</v>
      </c>
      <c r="P211" t="s">
        <v>22</v>
      </c>
      <c r="Q211">
        <v>8</v>
      </c>
      <c r="R211">
        <v>-234.92337045366301</v>
      </c>
      <c r="S211">
        <v>486.71421078684398</v>
      </c>
      <c r="T211">
        <v>1.81755332630257</v>
      </c>
      <c r="U211">
        <v>5.0578987366902299E-2</v>
      </c>
      <c r="V211" t="s">
        <v>32</v>
      </c>
    </row>
    <row r="212" spans="1:22" x14ac:dyDescent="0.3">
      <c r="A212">
        <v>81971</v>
      </c>
      <c r="B212">
        <v>2.8876241924265198</v>
      </c>
      <c r="C212" t="s">
        <v>21</v>
      </c>
      <c r="D212" t="s">
        <v>22</v>
      </c>
      <c r="E212">
        <v>-0.12531361878403599</v>
      </c>
      <c r="F212" t="s">
        <v>22</v>
      </c>
      <c r="G212" t="s">
        <v>22</v>
      </c>
      <c r="H212" t="s">
        <v>22</v>
      </c>
      <c r="I212" t="s">
        <v>22</v>
      </c>
      <c r="J212" t="s">
        <v>22</v>
      </c>
      <c r="K212" t="s">
        <v>22</v>
      </c>
      <c r="L212" t="s">
        <v>22</v>
      </c>
      <c r="M212" t="s">
        <v>22</v>
      </c>
      <c r="N212" t="s">
        <v>22</v>
      </c>
      <c r="O212" t="s">
        <v>22</v>
      </c>
      <c r="P212" t="s">
        <v>21</v>
      </c>
      <c r="Q212">
        <v>8</v>
      </c>
      <c r="R212">
        <v>-235.26617448711801</v>
      </c>
      <c r="S212">
        <v>487.39981885375499</v>
      </c>
      <c r="T212">
        <v>2.5031613932139298</v>
      </c>
      <c r="U212">
        <v>3.5899816611294703E-2</v>
      </c>
      <c r="V212" t="s">
        <v>32</v>
      </c>
    </row>
    <row r="213" spans="1:22" x14ac:dyDescent="0.3">
      <c r="A213">
        <v>51</v>
      </c>
      <c r="B213">
        <v>1.50132983134283</v>
      </c>
      <c r="C213" t="s">
        <v>21</v>
      </c>
      <c r="D213" t="s">
        <v>22</v>
      </c>
      <c r="E213">
        <v>-0.12531361874135499</v>
      </c>
      <c r="F213" t="s">
        <v>22</v>
      </c>
      <c r="G213" t="s">
        <v>22</v>
      </c>
      <c r="H213" t="s">
        <v>22</v>
      </c>
      <c r="I213" t="s">
        <v>22</v>
      </c>
      <c r="J213" t="s">
        <v>22</v>
      </c>
      <c r="K213" t="s">
        <v>22</v>
      </c>
      <c r="L213" t="s">
        <v>22</v>
      </c>
      <c r="M213" t="s">
        <v>22</v>
      </c>
      <c r="N213" t="s">
        <v>22</v>
      </c>
      <c r="O213" t="s">
        <v>22</v>
      </c>
      <c r="P213" t="s">
        <v>22</v>
      </c>
      <c r="Q213">
        <v>8</v>
      </c>
      <c r="R213">
        <v>-235.266174487119</v>
      </c>
      <c r="S213">
        <v>487.39981885375499</v>
      </c>
      <c r="T213">
        <v>2.5031613932139898</v>
      </c>
      <c r="U213">
        <v>3.5899816611293697E-2</v>
      </c>
      <c r="V213" t="s">
        <v>32</v>
      </c>
    </row>
    <row r="214" spans="1:22" x14ac:dyDescent="0.3">
      <c r="A214">
        <v>111</v>
      </c>
      <c r="B214">
        <v>1.5519389383812101</v>
      </c>
      <c r="C214" t="s">
        <v>21</v>
      </c>
      <c r="D214" t="s">
        <v>21</v>
      </c>
      <c r="E214" t="s">
        <v>22</v>
      </c>
      <c r="F214">
        <v>-0.24578003626689801</v>
      </c>
      <c r="G214" t="s">
        <v>22</v>
      </c>
      <c r="H214" t="s">
        <v>22</v>
      </c>
      <c r="I214" t="s">
        <v>22</v>
      </c>
      <c r="J214" t="s">
        <v>22</v>
      </c>
      <c r="K214" t="s">
        <v>22</v>
      </c>
      <c r="L214" t="s">
        <v>22</v>
      </c>
      <c r="M214" t="s">
        <v>22</v>
      </c>
      <c r="N214" t="s">
        <v>22</v>
      </c>
      <c r="O214" t="s">
        <v>22</v>
      </c>
      <c r="P214" t="s">
        <v>22</v>
      </c>
      <c r="Q214">
        <v>10</v>
      </c>
      <c r="R214">
        <v>-233.055237095449</v>
      </c>
      <c r="S214">
        <v>487.45193760553201</v>
      </c>
      <c r="T214">
        <v>2.5552801449907201</v>
      </c>
      <c r="U214">
        <v>3.4976374219955697E-2</v>
      </c>
      <c r="V214" t="s">
        <v>32</v>
      </c>
    </row>
    <row r="215" spans="1:22" x14ac:dyDescent="0.3">
      <c r="A215">
        <v>82031</v>
      </c>
      <c r="B215">
        <v>2.9382332994254998</v>
      </c>
      <c r="C215" t="s">
        <v>21</v>
      </c>
      <c r="D215" t="s">
        <v>21</v>
      </c>
      <c r="E215" t="s">
        <v>22</v>
      </c>
      <c r="F215">
        <v>-0.24578003621290301</v>
      </c>
      <c r="G215" t="s">
        <v>22</v>
      </c>
      <c r="H215" t="s">
        <v>22</v>
      </c>
      <c r="I215" t="s">
        <v>22</v>
      </c>
      <c r="J215" t="s">
        <v>22</v>
      </c>
      <c r="K215" t="s">
        <v>22</v>
      </c>
      <c r="L215" t="s">
        <v>22</v>
      </c>
      <c r="M215" t="s">
        <v>22</v>
      </c>
      <c r="N215" t="s">
        <v>22</v>
      </c>
      <c r="O215" t="s">
        <v>22</v>
      </c>
      <c r="P215" t="s">
        <v>21</v>
      </c>
      <c r="Q215">
        <v>10</v>
      </c>
      <c r="R215">
        <v>-233.055237095449</v>
      </c>
      <c r="S215">
        <v>487.45193760553201</v>
      </c>
      <c r="T215">
        <v>2.5552801449908298</v>
      </c>
      <c r="U215">
        <v>3.4976374219953699E-2</v>
      </c>
      <c r="V215" t="s">
        <v>32</v>
      </c>
    </row>
    <row r="216" spans="1:22" x14ac:dyDescent="0.3">
      <c r="A216">
        <v>82571</v>
      </c>
      <c r="B216">
        <v>2.8835741144806399</v>
      </c>
      <c r="C216" t="s">
        <v>21</v>
      </c>
      <c r="D216" t="s">
        <v>22</v>
      </c>
      <c r="E216" t="s">
        <v>22</v>
      </c>
      <c r="F216" t="s">
        <v>22</v>
      </c>
      <c r="G216" t="s">
        <v>22</v>
      </c>
      <c r="H216" t="s">
        <v>22</v>
      </c>
      <c r="I216">
        <v>0.131999666854376</v>
      </c>
      <c r="J216" t="s">
        <v>22</v>
      </c>
      <c r="K216" t="s">
        <v>22</v>
      </c>
      <c r="L216" t="s">
        <v>22</v>
      </c>
      <c r="M216" t="s">
        <v>22</v>
      </c>
      <c r="N216" t="s">
        <v>22</v>
      </c>
      <c r="O216" t="s">
        <v>22</v>
      </c>
      <c r="P216" t="s">
        <v>21</v>
      </c>
      <c r="Q216">
        <v>8</v>
      </c>
      <c r="R216">
        <v>-235.44115285269501</v>
      </c>
      <c r="S216">
        <v>487.74977558490798</v>
      </c>
      <c r="T216">
        <v>2.85311812436731</v>
      </c>
      <c r="U216">
        <v>3.0137005088351002E-2</v>
      </c>
      <c r="V216" t="s">
        <v>32</v>
      </c>
    </row>
    <row r="217" spans="1:22" x14ac:dyDescent="0.3">
      <c r="A217">
        <v>651</v>
      </c>
      <c r="B217">
        <v>1.4972797533559199</v>
      </c>
      <c r="C217" t="s">
        <v>21</v>
      </c>
      <c r="D217" t="s">
        <v>22</v>
      </c>
      <c r="E217" t="s">
        <v>22</v>
      </c>
      <c r="F217" t="s">
        <v>22</v>
      </c>
      <c r="G217" t="s">
        <v>22</v>
      </c>
      <c r="H217" t="s">
        <v>22</v>
      </c>
      <c r="I217">
        <v>0.13199966695644599</v>
      </c>
      <c r="J217" t="s">
        <v>22</v>
      </c>
      <c r="K217" t="s">
        <v>22</v>
      </c>
      <c r="L217" t="s">
        <v>22</v>
      </c>
      <c r="M217" t="s">
        <v>22</v>
      </c>
      <c r="N217" t="s">
        <v>22</v>
      </c>
      <c r="O217" t="s">
        <v>22</v>
      </c>
      <c r="P217" t="s">
        <v>22</v>
      </c>
      <c r="Q217">
        <v>8</v>
      </c>
      <c r="R217">
        <v>-235.44115285269501</v>
      </c>
      <c r="S217">
        <v>487.749775584909</v>
      </c>
      <c r="T217">
        <v>2.85311812436743</v>
      </c>
      <c r="U217">
        <v>3.0137005088349302E-2</v>
      </c>
      <c r="V217" t="s">
        <v>32</v>
      </c>
    </row>
    <row r="218" spans="1:22" x14ac:dyDescent="0.3">
      <c r="A218">
        <v>3</v>
      </c>
      <c r="B218">
        <v>1.28735619751758</v>
      </c>
      <c r="C218" t="s">
        <v>21</v>
      </c>
      <c r="D218" t="s">
        <v>21</v>
      </c>
      <c r="E218" t="s">
        <v>22</v>
      </c>
      <c r="F218" t="s">
        <v>22</v>
      </c>
      <c r="G218" t="s">
        <v>22</v>
      </c>
      <c r="H218" t="s">
        <v>22</v>
      </c>
      <c r="I218" t="s">
        <v>22</v>
      </c>
      <c r="J218" t="s">
        <v>22</v>
      </c>
      <c r="K218" t="s">
        <v>22</v>
      </c>
      <c r="L218" t="s">
        <v>22</v>
      </c>
      <c r="M218" t="s">
        <v>22</v>
      </c>
      <c r="N218" t="s">
        <v>22</v>
      </c>
      <c r="O218" t="s">
        <v>22</v>
      </c>
      <c r="P218" t="s">
        <v>22</v>
      </c>
      <c r="Q218">
        <v>9</v>
      </c>
      <c r="R218">
        <v>-234.601760944722</v>
      </c>
      <c r="S218">
        <v>488.29443098035301</v>
      </c>
      <c r="T218">
        <v>3.3977735198118402</v>
      </c>
      <c r="U218">
        <v>2.29524830341158E-2</v>
      </c>
      <c r="V218" t="s">
        <v>32</v>
      </c>
    </row>
    <row r="219" spans="1:22" x14ac:dyDescent="0.3">
      <c r="A219">
        <v>8195</v>
      </c>
      <c r="B219">
        <v>2.67365055856625</v>
      </c>
      <c r="C219" t="s">
        <v>21</v>
      </c>
      <c r="D219" t="s">
        <v>21</v>
      </c>
      <c r="E219" t="s">
        <v>22</v>
      </c>
      <c r="F219" t="s">
        <v>22</v>
      </c>
      <c r="G219" t="s">
        <v>22</v>
      </c>
      <c r="H219" t="s">
        <v>22</v>
      </c>
      <c r="I219" t="s">
        <v>22</v>
      </c>
      <c r="J219" t="s">
        <v>22</v>
      </c>
      <c r="K219" t="s">
        <v>22</v>
      </c>
      <c r="L219" t="s">
        <v>22</v>
      </c>
      <c r="M219" t="s">
        <v>22</v>
      </c>
      <c r="N219" t="s">
        <v>22</v>
      </c>
      <c r="O219" t="s">
        <v>22</v>
      </c>
      <c r="P219" t="s">
        <v>21</v>
      </c>
      <c r="Q219">
        <v>9</v>
      </c>
      <c r="R219">
        <v>-234.601760944722</v>
      </c>
      <c r="S219">
        <v>488.29443098035301</v>
      </c>
      <c r="T219">
        <v>3.3977735198118899</v>
      </c>
      <c r="U219">
        <v>2.2952483034115199E-2</v>
      </c>
      <c r="V219" t="s">
        <v>32</v>
      </c>
    </row>
    <row r="220" spans="1:22" x14ac:dyDescent="0.3">
      <c r="A220">
        <v>171</v>
      </c>
      <c r="B220">
        <v>1.49675983960208</v>
      </c>
      <c r="C220" t="s">
        <v>21</v>
      </c>
      <c r="D220" t="s">
        <v>22</v>
      </c>
      <c r="E220" t="s">
        <v>22</v>
      </c>
      <c r="F220" t="s">
        <v>22</v>
      </c>
      <c r="G220">
        <v>5.5327836765387703E-2</v>
      </c>
      <c r="H220" t="s">
        <v>22</v>
      </c>
      <c r="I220" t="s">
        <v>22</v>
      </c>
      <c r="J220" t="s">
        <v>22</v>
      </c>
      <c r="K220" t="s">
        <v>22</v>
      </c>
      <c r="L220" t="s">
        <v>22</v>
      </c>
      <c r="M220" t="s">
        <v>22</v>
      </c>
      <c r="N220" t="s">
        <v>22</v>
      </c>
      <c r="O220" t="s">
        <v>22</v>
      </c>
      <c r="P220" t="s">
        <v>22</v>
      </c>
      <c r="Q220">
        <v>8</v>
      </c>
      <c r="R220">
        <v>-235.79203924752699</v>
      </c>
      <c r="S220">
        <v>488.45154837457102</v>
      </c>
      <c r="T220">
        <v>3.5548909140301199</v>
      </c>
      <c r="U220">
        <v>2.1218372351913199E-2</v>
      </c>
      <c r="V220" t="s">
        <v>32</v>
      </c>
    </row>
    <row r="221" spans="1:22" x14ac:dyDescent="0.3">
      <c r="A221">
        <v>82091</v>
      </c>
      <c r="B221">
        <v>2.8830542007219502</v>
      </c>
      <c r="C221" t="s">
        <v>21</v>
      </c>
      <c r="D221" t="s">
        <v>22</v>
      </c>
      <c r="E221" t="s">
        <v>22</v>
      </c>
      <c r="F221" t="s">
        <v>22</v>
      </c>
      <c r="G221">
        <v>5.5327836766450998E-2</v>
      </c>
      <c r="H221" t="s">
        <v>22</v>
      </c>
      <c r="I221" t="s">
        <v>22</v>
      </c>
      <c r="J221" t="s">
        <v>22</v>
      </c>
      <c r="K221" t="s">
        <v>22</v>
      </c>
      <c r="L221" t="s">
        <v>22</v>
      </c>
      <c r="M221" t="s">
        <v>22</v>
      </c>
      <c r="N221" t="s">
        <v>22</v>
      </c>
      <c r="O221" t="s">
        <v>22</v>
      </c>
      <c r="P221" t="s">
        <v>21</v>
      </c>
      <c r="Q221">
        <v>8</v>
      </c>
      <c r="R221">
        <v>-235.79203924752699</v>
      </c>
      <c r="S221">
        <v>488.45154837457102</v>
      </c>
      <c r="T221">
        <v>3.5548909140301199</v>
      </c>
      <c r="U221">
        <v>2.1218372351913199E-2</v>
      </c>
      <c r="V221" t="s">
        <v>32</v>
      </c>
    </row>
    <row r="222" spans="1:22" x14ac:dyDescent="0.3">
      <c r="A222">
        <v>73</v>
      </c>
      <c r="B222">
        <v>1.67135113274605</v>
      </c>
      <c r="C222" t="s">
        <v>21</v>
      </c>
      <c r="D222" t="s">
        <v>22</v>
      </c>
      <c r="E222" t="s">
        <v>22</v>
      </c>
      <c r="F222">
        <v>-0.175752579784241</v>
      </c>
      <c r="G222" t="s">
        <v>22</v>
      </c>
      <c r="H222" t="s">
        <v>22</v>
      </c>
      <c r="I222">
        <v>0.150299761343828</v>
      </c>
      <c r="J222" t="s">
        <v>22</v>
      </c>
      <c r="K222" t="s">
        <v>22</v>
      </c>
      <c r="L222" t="s">
        <v>22</v>
      </c>
      <c r="M222" t="s">
        <v>22</v>
      </c>
      <c r="N222" t="s">
        <v>22</v>
      </c>
      <c r="O222" t="s">
        <v>22</v>
      </c>
      <c r="P222" t="s">
        <v>22</v>
      </c>
      <c r="Q222">
        <v>9</v>
      </c>
      <c r="R222">
        <v>-234.68623806065401</v>
      </c>
      <c r="S222">
        <v>488.46338521221702</v>
      </c>
      <c r="T222">
        <v>3.5667277516759599</v>
      </c>
      <c r="U222">
        <v>2.1093164020745601E-2</v>
      </c>
      <c r="V222" t="s">
        <v>32</v>
      </c>
    </row>
    <row r="223" spans="1:22" x14ac:dyDescent="0.3">
      <c r="A223">
        <v>8265</v>
      </c>
      <c r="B223">
        <v>3.0576454938650501</v>
      </c>
      <c r="C223" t="s">
        <v>21</v>
      </c>
      <c r="D223" t="s">
        <v>22</v>
      </c>
      <c r="E223" t="s">
        <v>22</v>
      </c>
      <c r="F223">
        <v>-0.17575257978275699</v>
      </c>
      <c r="G223" t="s">
        <v>22</v>
      </c>
      <c r="H223" t="s">
        <v>22</v>
      </c>
      <c r="I223">
        <v>0.15029976133126399</v>
      </c>
      <c r="J223" t="s">
        <v>22</v>
      </c>
      <c r="K223" t="s">
        <v>22</v>
      </c>
      <c r="L223" t="s">
        <v>22</v>
      </c>
      <c r="M223" t="s">
        <v>22</v>
      </c>
      <c r="N223" t="s">
        <v>22</v>
      </c>
      <c r="O223" t="s">
        <v>22</v>
      </c>
      <c r="P223" t="s">
        <v>21</v>
      </c>
      <c r="Q223">
        <v>9</v>
      </c>
      <c r="R223">
        <v>-234.68623806065401</v>
      </c>
      <c r="S223">
        <v>488.46338521221702</v>
      </c>
      <c r="T223">
        <v>3.5667277516759599</v>
      </c>
      <c r="U223">
        <v>2.1093164020745601E-2</v>
      </c>
      <c r="V223" t="s">
        <v>32</v>
      </c>
    </row>
    <row r="224" spans="1:22" x14ac:dyDescent="0.3">
      <c r="A224">
        <v>331</v>
      </c>
      <c r="B224">
        <v>1.4965348306197499</v>
      </c>
      <c r="C224" t="s">
        <v>21</v>
      </c>
      <c r="D224" t="s">
        <v>22</v>
      </c>
      <c r="E224" t="s">
        <v>22</v>
      </c>
      <c r="F224" t="s">
        <v>22</v>
      </c>
      <c r="G224" t="s">
        <v>22</v>
      </c>
      <c r="H224">
        <v>-1.38695369707293E-3</v>
      </c>
      <c r="I224" t="s">
        <v>22</v>
      </c>
      <c r="J224" t="s">
        <v>22</v>
      </c>
      <c r="K224" t="s">
        <v>22</v>
      </c>
      <c r="L224" t="s">
        <v>22</v>
      </c>
      <c r="M224" t="s">
        <v>22</v>
      </c>
      <c r="N224" t="s">
        <v>22</v>
      </c>
      <c r="O224" t="s">
        <v>22</v>
      </c>
      <c r="P224" t="s">
        <v>22</v>
      </c>
      <c r="Q224">
        <v>8</v>
      </c>
      <c r="R224">
        <v>-235.87116356282499</v>
      </c>
      <c r="S224">
        <v>488.60979700516799</v>
      </c>
      <c r="T224">
        <v>3.7131395446268098</v>
      </c>
      <c r="U224">
        <v>1.9604185933195802E-2</v>
      </c>
      <c r="V224" t="s">
        <v>32</v>
      </c>
    </row>
    <row r="225" spans="1:22" x14ac:dyDescent="0.3">
      <c r="A225">
        <v>82251</v>
      </c>
      <c r="B225">
        <v>2.8828291917415698</v>
      </c>
      <c r="C225" t="s">
        <v>21</v>
      </c>
      <c r="D225" t="s">
        <v>22</v>
      </c>
      <c r="E225" t="s">
        <v>22</v>
      </c>
      <c r="F225" t="s">
        <v>22</v>
      </c>
      <c r="G225" t="s">
        <v>22</v>
      </c>
      <c r="H225">
        <v>-1.3869536954483001E-3</v>
      </c>
      <c r="I225" t="s">
        <v>22</v>
      </c>
      <c r="J225" t="s">
        <v>22</v>
      </c>
      <c r="K225" t="s">
        <v>22</v>
      </c>
      <c r="L225" t="s">
        <v>22</v>
      </c>
      <c r="M225" t="s">
        <v>22</v>
      </c>
      <c r="N225" t="s">
        <v>22</v>
      </c>
      <c r="O225" t="s">
        <v>22</v>
      </c>
      <c r="P225" t="s">
        <v>21</v>
      </c>
      <c r="Q225">
        <v>8</v>
      </c>
      <c r="R225">
        <v>-235.87116356282499</v>
      </c>
      <c r="S225">
        <v>488.60979700516799</v>
      </c>
      <c r="T225">
        <v>3.7131395446269302</v>
      </c>
      <c r="U225">
        <v>1.9604185933194698E-2</v>
      </c>
      <c r="V225" t="s">
        <v>32</v>
      </c>
    </row>
    <row r="226" spans="1:22" x14ac:dyDescent="0.3">
      <c r="A226">
        <v>4419</v>
      </c>
      <c r="B226">
        <v>0.73727724056661403</v>
      </c>
      <c r="C226" t="s">
        <v>21</v>
      </c>
      <c r="D226" t="s">
        <v>21</v>
      </c>
      <c r="E226" t="s">
        <v>22</v>
      </c>
      <c r="F226" t="s">
        <v>22</v>
      </c>
      <c r="G226" t="s">
        <v>22</v>
      </c>
      <c r="H226" t="s">
        <v>22</v>
      </c>
      <c r="I226">
        <v>0.18581974557991701</v>
      </c>
      <c r="J226" t="s">
        <v>22</v>
      </c>
      <c r="K226">
        <v>0.21626500634425899</v>
      </c>
      <c r="L226" t="s">
        <v>22</v>
      </c>
      <c r="M226" t="s">
        <v>22</v>
      </c>
      <c r="N226" t="s">
        <v>22</v>
      </c>
      <c r="O226">
        <v>0.21273563627195599</v>
      </c>
      <c r="P226" t="s">
        <v>22</v>
      </c>
      <c r="Q226">
        <v>12</v>
      </c>
      <c r="R226">
        <v>-158.946300252529</v>
      </c>
      <c r="S226">
        <v>343.80671093450599</v>
      </c>
      <c r="T226">
        <v>0</v>
      </c>
      <c r="U226">
        <v>0.38603766207301199</v>
      </c>
      <c r="V226" t="s">
        <v>33</v>
      </c>
    </row>
    <row r="227" spans="1:22" x14ac:dyDescent="0.3">
      <c r="A227">
        <v>12611</v>
      </c>
      <c r="B227">
        <v>2.12357160168653</v>
      </c>
      <c r="C227" t="s">
        <v>21</v>
      </c>
      <c r="D227" t="s">
        <v>21</v>
      </c>
      <c r="E227" t="s">
        <v>22</v>
      </c>
      <c r="F227" t="s">
        <v>22</v>
      </c>
      <c r="G227" t="s">
        <v>22</v>
      </c>
      <c r="H227" t="s">
        <v>22</v>
      </c>
      <c r="I227">
        <v>0.185819745579962</v>
      </c>
      <c r="J227" t="s">
        <v>22</v>
      </c>
      <c r="K227">
        <v>0.21626500634432699</v>
      </c>
      <c r="L227" t="s">
        <v>22</v>
      </c>
      <c r="M227" t="s">
        <v>22</v>
      </c>
      <c r="N227" t="s">
        <v>22</v>
      </c>
      <c r="O227">
        <v>0.212735636271942</v>
      </c>
      <c r="P227" t="s">
        <v>21</v>
      </c>
      <c r="Q227">
        <v>12</v>
      </c>
      <c r="R227">
        <v>-158.946300252529</v>
      </c>
      <c r="S227">
        <v>343.80671093450599</v>
      </c>
      <c r="T227">
        <v>0</v>
      </c>
      <c r="U227">
        <v>0.38603766207301199</v>
      </c>
      <c r="V227" t="s">
        <v>33</v>
      </c>
    </row>
    <row r="228" spans="1:22" x14ac:dyDescent="0.3">
      <c r="A228">
        <v>12627</v>
      </c>
      <c r="B228">
        <v>2.12587713593026</v>
      </c>
      <c r="C228" t="s">
        <v>21</v>
      </c>
      <c r="D228" t="s">
        <v>21</v>
      </c>
      <c r="E228" t="s">
        <v>22</v>
      </c>
      <c r="F228" t="s">
        <v>22</v>
      </c>
      <c r="G228">
        <v>-0.10262932309242701</v>
      </c>
      <c r="H228" t="s">
        <v>22</v>
      </c>
      <c r="I228">
        <v>0.186061123227139</v>
      </c>
      <c r="J228" t="s">
        <v>22</v>
      </c>
      <c r="K228">
        <v>0.232982035854433</v>
      </c>
      <c r="L228" t="s">
        <v>22</v>
      </c>
      <c r="M228" t="s">
        <v>22</v>
      </c>
      <c r="N228" t="s">
        <v>22</v>
      </c>
      <c r="O228">
        <v>0.208713624448258</v>
      </c>
      <c r="P228" t="s">
        <v>21</v>
      </c>
      <c r="Q228">
        <v>13</v>
      </c>
      <c r="R228">
        <v>-159.68428552578999</v>
      </c>
      <c r="S228">
        <v>347.61548463182601</v>
      </c>
      <c r="T228">
        <v>3.80877369732025</v>
      </c>
      <c r="U228">
        <v>5.7486382069643502E-2</v>
      </c>
      <c r="V228" t="s">
        <v>33</v>
      </c>
    </row>
    <row r="229" spans="1:22" x14ac:dyDescent="0.3">
      <c r="A229">
        <v>4435</v>
      </c>
      <c r="B229">
        <v>0.73958277498003699</v>
      </c>
      <c r="C229" t="s">
        <v>21</v>
      </c>
      <c r="D229" t="s">
        <v>21</v>
      </c>
      <c r="E229" t="s">
        <v>22</v>
      </c>
      <c r="F229" t="s">
        <v>22</v>
      </c>
      <c r="G229">
        <v>-0.1026293231522</v>
      </c>
      <c r="H229" t="s">
        <v>22</v>
      </c>
      <c r="I229">
        <v>0.18606112374667999</v>
      </c>
      <c r="J229" t="s">
        <v>22</v>
      </c>
      <c r="K229">
        <v>0.23298203636665399</v>
      </c>
      <c r="L229" t="s">
        <v>22</v>
      </c>
      <c r="M229" t="s">
        <v>22</v>
      </c>
      <c r="N229" t="s">
        <v>22</v>
      </c>
      <c r="O229">
        <v>0.20871362435572499</v>
      </c>
      <c r="P229" t="s">
        <v>22</v>
      </c>
      <c r="Q229">
        <v>13</v>
      </c>
      <c r="R229">
        <v>-159.68428552578999</v>
      </c>
      <c r="S229">
        <v>347.61548463182601</v>
      </c>
      <c r="T229">
        <v>3.8087736973203601</v>
      </c>
      <c r="U229">
        <v>5.7486382069640199E-2</v>
      </c>
      <c r="V229" t="s">
        <v>33</v>
      </c>
    </row>
    <row r="230" spans="1:22" x14ac:dyDescent="0.3">
      <c r="A230">
        <v>4547</v>
      </c>
      <c r="B230">
        <v>0.62538639608690905</v>
      </c>
      <c r="C230" t="s">
        <v>21</v>
      </c>
      <c r="D230" t="s">
        <v>21</v>
      </c>
      <c r="E230" t="s">
        <v>22</v>
      </c>
      <c r="F230" t="s">
        <v>22</v>
      </c>
      <c r="G230" t="s">
        <v>22</v>
      </c>
      <c r="H230" t="s">
        <v>22</v>
      </c>
      <c r="I230">
        <v>0.14133433634092801</v>
      </c>
      <c r="J230">
        <v>8.2253118387048296E-2</v>
      </c>
      <c r="K230">
        <v>0.24808174139854899</v>
      </c>
      <c r="L230" t="s">
        <v>22</v>
      </c>
      <c r="M230" t="s">
        <v>22</v>
      </c>
      <c r="N230" t="s">
        <v>22</v>
      </c>
      <c r="O230">
        <v>0.237612822266239</v>
      </c>
      <c r="P230" t="s">
        <v>22</v>
      </c>
      <c r="Q230">
        <v>13</v>
      </c>
      <c r="R230">
        <v>-159.70201862444301</v>
      </c>
      <c r="S230">
        <v>347.65095082913302</v>
      </c>
      <c r="T230">
        <v>3.8442398946268699</v>
      </c>
      <c r="U230">
        <v>5.6475955857347798E-2</v>
      </c>
      <c r="V230" t="s">
        <v>33</v>
      </c>
    </row>
    <row r="231" spans="1:22" x14ac:dyDescent="0.3">
      <c r="A231">
        <v>12739</v>
      </c>
      <c r="B231">
        <v>2.0116807571328099</v>
      </c>
      <c r="C231" t="s">
        <v>21</v>
      </c>
      <c r="D231" t="s">
        <v>21</v>
      </c>
      <c r="E231" t="s">
        <v>22</v>
      </c>
      <c r="F231" t="s">
        <v>22</v>
      </c>
      <c r="G231" t="s">
        <v>22</v>
      </c>
      <c r="H231" t="s">
        <v>22</v>
      </c>
      <c r="I231">
        <v>0.14133433653292399</v>
      </c>
      <c r="J231">
        <v>8.2253118520682206E-2</v>
      </c>
      <c r="K231">
        <v>0.24808174193214599</v>
      </c>
      <c r="L231" t="s">
        <v>22</v>
      </c>
      <c r="M231" t="s">
        <v>22</v>
      </c>
      <c r="N231" t="s">
        <v>22</v>
      </c>
      <c r="O231">
        <v>0.23761282223166799</v>
      </c>
      <c r="P231" t="s">
        <v>21</v>
      </c>
      <c r="Q231">
        <v>13</v>
      </c>
      <c r="R231">
        <v>-159.70201862444301</v>
      </c>
      <c r="S231">
        <v>347.65095082913302</v>
      </c>
      <c r="T231">
        <v>3.84423989462698</v>
      </c>
      <c r="U231">
        <v>5.6475955857344599E-2</v>
      </c>
      <c r="V231" t="s">
        <v>33</v>
      </c>
    </row>
    <row r="232" spans="1:22" x14ac:dyDescent="0.3">
      <c r="A232">
        <v>44191</v>
      </c>
      <c r="B232">
        <v>0.59060248864277398</v>
      </c>
      <c r="C232" t="s">
        <v>21</v>
      </c>
      <c r="D232" t="s">
        <v>21</v>
      </c>
      <c r="E232" t="s">
        <v>22</v>
      </c>
      <c r="F232" t="s">
        <v>22</v>
      </c>
      <c r="G232" t="s">
        <v>22</v>
      </c>
      <c r="H232" t="s">
        <v>22</v>
      </c>
      <c r="I232">
        <v>0.16541964952072899</v>
      </c>
      <c r="J232" t="s">
        <v>22</v>
      </c>
      <c r="K232">
        <v>0.20958116629925699</v>
      </c>
      <c r="L232" t="s">
        <v>22</v>
      </c>
      <c r="M232" t="s">
        <v>22</v>
      </c>
      <c r="N232" t="s">
        <v>22</v>
      </c>
      <c r="O232">
        <v>0.187957025082546</v>
      </c>
      <c r="P232" t="s">
        <v>22</v>
      </c>
      <c r="Q232">
        <v>12</v>
      </c>
      <c r="R232">
        <v>-150.01459829192399</v>
      </c>
      <c r="S232">
        <v>325.96708478260501</v>
      </c>
      <c r="T232">
        <v>0</v>
      </c>
      <c r="U232">
        <v>0.18469689387856</v>
      </c>
      <c r="V232" t="s">
        <v>34</v>
      </c>
    </row>
    <row r="233" spans="1:22" x14ac:dyDescent="0.3">
      <c r="A233">
        <v>126111</v>
      </c>
      <c r="B233">
        <v>1.9768968497649499</v>
      </c>
      <c r="C233" t="s">
        <v>21</v>
      </c>
      <c r="D233" t="s">
        <v>21</v>
      </c>
      <c r="E233" t="s">
        <v>22</v>
      </c>
      <c r="F233" t="s">
        <v>22</v>
      </c>
      <c r="G233" t="s">
        <v>22</v>
      </c>
      <c r="H233" t="s">
        <v>22</v>
      </c>
      <c r="I233">
        <v>0.16541964952537699</v>
      </c>
      <c r="J233" t="s">
        <v>22</v>
      </c>
      <c r="K233">
        <v>0.209581166308976</v>
      </c>
      <c r="L233" t="s">
        <v>22</v>
      </c>
      <c r="M233" t="s">
        <v>22</v>
      </c>
      <c r="N233" t="s">
        <v>22</v>
      </c>
      <c r="O233">
        <v>0.18795702508100801</v>
      </c>
      <c r="P233" t="s">
        <v>21</v>
      </c>
      <c r="Q233">
        <v>12</v>
      </c>
      <c r="R233">
        <v>-150.01459829192399</v>
      </c>
      <c r="S233">
        <v>325.96708478260501</v>
      </c>
      <c r="T233">
        <v>0</v>
      </c>
      <c r="U233">
        <v>0.18469689387856</v>
      </c>
      <c r="V233" t="s">
        <v>34</v>
      </c>
    </row>
    <row r="234" spans="1:22" x14ac:dyDescent="0.3">
      <c r="A234">
        <v>97352</v>
      </c>
      <c r="B234">
        <v>2.1891786413463401</v>
      </c>
      <c r="C234" t="s">
        <v>21</v>
      </c>
      <c r="D234" t="s">
        <v>21</v>
      </c>
      <c r="E234">
        <v>-0.51661520584396903</v>
      </c>
      <c r="F234" t="s">
        <v>22</v>
      </c>
      <c r="G234" t="s">
        <v>22</v>
      </c>
      <c r="H234" t="s">
        <v>22</v>
      </c>
      <c r="I234" t="s">
        <v>22</v>
      </c>
      <c r="J234" t="s">
        <v>22</v>
      </c>
      <c r="K234" t="s">
        <v>22</v>
      </c>
      <c r="L234">
        <v>0.23959305406117701</v>
      </c>
      <c r="M234" t="s">
        <v>21</v>
      </c>
      <c r="N234" t="s">
        <v>22</v>
      </c>
      <c r="O234" t="s">
        <v>22</v>
      </c>
      <c r="P234" t="s">
        <v>21</v>
      </c>
      <c r="Q234">
        <v>19</v>
      </c>
      <c r="R234">
        <v>-142.00218393370801</v>
      </c>
      <c r="S234">
        <v>326.93943280248101</v>
      </c>
      <c r="T234">
        <v>0.97234801987610797</v>
      </c>
      <c r="U234">
        <v>0.11358393283917299</v>
      </c>
      <c r="V234" t="s">
        <v>34</v>
      </c>
    </row>
    <row r="235" spans="1:22" x14ac:dyDescent="0.3">
      <c r="A235">
        <v>15432</v>
      </c>
      <c r="B235">
        <v>0.80288428083387398</v>
      </c>
      <c r="C235" t="s">
        <v>21</v>
      </c>
      <c r="D235" t="s">
        <v>21</v>
      </c>
      <c r="E235">
        <v>-0.51661520690432805</v>
      </c>
      <c r="F235" t="s">
        <v>22</v>
      </c>
      <c r="G235" t="s">
        <v>22</v>
      </c>
      <c r="H235" t="s">
        <v>22</v>
      </c>
      <c r="I235" t="s">
        <v>22</v>
      </c>
      <c r="J235" t="s">
        <v>22</v>
      </c>
      <c r="K235" t="s">
        <v>22</v>
      </c>
      <c r="L235">
        <v>0.23959305434249201</v>
      </c>
      <c r="M235" t="s">
        <v>21</v>
      </c>
      <c r="N235" t="s">
        <v>22</v>
      </c>
      <c r="O235" t="s">
        <v>22</v>
      </c>
      <c r="P235" t="s">
        <v>22</v>
      </c>
      <c r="Q235">
        <v>19</v>
      </c>
      <c r="R235">
        <v>-142.00218393370801</v>
      </c>
      <c r="S235">
        <v>326.93943280248101</v>
      </c>
      <c r="T235">
        <v>0.97234801987616504</v>
      </c>
      <c r="U235">
        <v>0.113583932839169</v>
      </c>
      <c r="V235" t="s">
        <v>34</v>
      </c>
    </row>
    <row r="236" spans="1:22" x14ac:dyDescent="0.3">
      <c r="A236">
        <v>54432</v>
      </c>
      <c r="B236">
        <v>0.61000550884350802</v>
      </c>
      <c r="C236" t="s">
        <v>21</v>
      </c>
      <c r="D236" t="s">
        <v>21</v>
      </c>
      <c r="E236" t="s">
        <v>22</v>
      </c>
      <c r="F236" t="s">
        <v>22</v>
      </c>
      <c r="G236" t="s">
        <v>22</v>
      </c>
      <c r="H236" t="s">
        <v>22</v>
      </c>
      <c r="I236">
        <v>0.207914389695356</v>
      </c>
      <c r="J236" t="s">
        <v>22</v>
      </c>
      <c r="K236">
        <v>0.19995002248213101</v>
      </c>
      <c r="L236" t="s">
        <v>22</v>
      </c>
      <c r="M236" t="s">
        <v>21</v>
      </c>
      <c r="N236" t="s">
        <v>22</v>
      </c>
      <c r="O236">
        <v>0.275550900049573</v>
      </c>
      <c r="P236" t="s">
        <v>22</v>
      </c>
      <c r="Q236">
        <v>20</v>
      </c>
      <c r="R236">
        <v>-141.513625449122</v>
      </c>
      <c r="S236">
        <v>328.51744697667601</v>
      </c>
      <c r="T236">
        <v>2.5503621940714001</v>
      </c>
      <c r="U236">
        <v>5.1600686306439797E-2</v>
      </c>
      <c r="V236" t="s">
        <v>34</v>
      </c>
    </row>
    <row r="237" spans="1:22" x14ac:dyDescent="0.3">
      <c r="A237">
        <v>136352</v>
      </c>
      <c r="B237">
        <v>1.9962998699541701</v>
      </c>
      <c r="C237" t="s">
        <v>21</v>
      </c>
      <c r="D237" t="s">
        <v>21</v>
      </c>
      <c r="E237" t="s">
        <v>22</v>
      </c>
      <c r="F237" t="s">
        <v>22</v>
      </c>
      <c r="G237" t="s">
        <v>22</v>
      </c>
      <c r="H237" t="s">
        <v>22</v>
      </c>
      <c r="I237">
        <v>0.20791438968290701</v>
      </c>
      <c r="J237" t="s">
        <v>22</v>
      </c>
      <c r="K237">
        <v>0.19995002246528101</v>
      </c>
      <c r="L237" t="s">
        <v>22</v>
      </c>
      <c r="M237" t="s">
        <v>21</v>
      </c>
      <c r="N237" t="s">
        <v>22</v>
      </c>
      <c r="O237">
        <v>0.27555090005354999</v>
      </c>
      <c r="P237" t="s">
        <v>21</v>
      </c>
      <c r="Q237">
        <v>20</v>
      </c>
      <c r="R237">
        <v>-141.513625449122</v>
      </c>
      <c r="S237">
        <v>328.51744697667601</v>
      </c>
      <c r="T237">
        <v>2.5503621940715102</v>
      </c>
      <c r="U237">
        <v>5.1600686306436799E-2</v>
      </c>
      <c r="V237" t="s">
        <v>34</v>
      </c>
    </row>
    <row r="238" spans="1:22" x14ac:dyDescent="0.3">
      <c r="A238">
        <v>97511</v>
      </c>
      <c r="B238">
        <v>2.2208543020187901</v>
      </c>
      <c r="C238" t="s">
        <v>21</v>
      </c>
      <c r="D238" t="s">
        <v>21</v>
      </c>
      <c r="E238">
        <v>-0.55510341083507697</v>
      </c>
      <c r="F238" t="s">
        <v>22</v>
      </c>
      <c r="G238">
        <v>0.23072501300081599</v>
      </c>
      <c r="H238" t="s">
        <v>22</v>
      </c>
      <c r="I238" t="s">
        <v>22</v>
      </c>
      <c r="J238" t="s">
        <v>22</v>
      </c>
      <c r="K238" t="s">
        <v>22</v>
      </c>
      <c r="L238">
        <v>0.25010608002193602</v>
      </c>
      <c r="M238" t="s">
        <v>21</v>
      </c>
      <c r="N238" t="s">
        <v>22</v>
      </c>
      <c r="O238" t="s">
        <v>22</v>
      </c>
      <c r="P238" t="s">
        <v>21</v>
      </c>
      <c r="Q238">
        <v>20</v>
      </c>
      <c r="R238">
        <v>-141.96685709305601</v>
      </c>
      <c r="S238">
        <v>329.42391026454402</v>
      </c>
      <c r="T238">
        <v>3.4568254819392301</v>
      </c>
      <c r="U238">
        <v>3.2795894142672401E-2</v>
      </c>
      <c r="V238" t="s">
        <v>34</v>
      </c>
    </row>
    <row r="239" spans="1:22" x14ac:dyDescent="0.3">
      <c r="A239">
        <v>15591</v>
      </c>
      <c r="B239">
        <v>0.83455994091974095</v>
      </c>
      <c r="C239" t="s">
        <v>21</v>
      </c>
      <c r="D239" t="s">
        <v>21</v>
      </c>
      <c r="E239">
        <v>-0.55510341086973602</v>
      </c>
      <c r="F239" t="s">
        <v>22</v>
      </c>
      <c r="G239">
        <v>0.23072501302003601</v>
      </c>
      <c r="H239" t="s">
        <v>22</v>
      </c>
      <c r="I239" t="s">
        <v>22</v>
      </c>
      <c r="J239" t="s">
        <v>22</v>
      </c>
      <c r="K239" t="s">
        <v>22</v>
      </c>
      <c r="L239">
        <v>0.250106080030914</v>
      </c>
      <c r="M239" t="s">
        <v>21</v>
      </c>
      <c r="N239" t="s">
        <v>22</v>
      </c>
      <c r="O239" t="s">
        <v>22</v>
      </c>
      <c r="P239" t="s">
        <v>22</v>
      </c>
      <c r="Q239">
        <v>20</v>
      </c>
      <c r="R239">
        <v>-141.96685709305601</v>
      </c>
      <c r="S239">
        <v>329.42391026454402</v>
      </c>
      <c r="T239">
        <v>3.4568254819394002</v>
      </c>
      <c r="U239">
        <v>3.2795894142669701E-2</v>
      </c>
      <c r="V239" t="s">
        <v>34</v>
      </c>
    </row>
    <row r="240" spans="1:22" x14ac:dyDescent="0.3">
      <c r="A240">
        <v>126271</v>
      </c>
      <c r="B240">
        <v>1.9792883581601699</v>
      </c>
      <c r="C240" t="s">
        <v>21</v>
      </c>
      <c r="D240" t="s">
        <v>21</v>
      </c>
      <c r="E240" t="s">
        <v>22</v>
      </c>
      <c r="F240" t="s">
        <v>22</v>
      </c>
      <c r="G240">
        <v>-0.13578216436139601</v>
      </c>
      <c r="H240" t="s">
        <v>22</v>
      </c>
      <c r="I240">
        <v>0.16501487036839199</v>
      </c>
      <c r="J240" t="s">
        <v>22</v>
      </c>
      <c r="K240">
        <v>0.230704369635165</v>
      </c>
      <c r="L240" t="s">
        <v>22</v>
      </c>
      <c r="M240" t="s">
        <v>22</v>
      </c>
      <c r="N240" t="s">
        <v>22</v>
      </c>
      <c r="O240">
        <v>0.18301637436616</v>
      </c>
      <c r="P240" t="s">
        <v>21</v>
      </c>
      <c r="Q240">
        <v>13</v>
      </c>
      <c r="R240">
        <v>-150.58839564223501</v>
      </c>
      <c r="S240">
        <v>329.45179128447</v>
      </c>
      <c r="T240">
        <v>3.4847065018653902</v>
      </c>
      <c r="U240">
        <v>3.2341874638081601E-2</v>
      </c>
      <c r="V240" t="s">
        <v>34</v>
      </c>
    </row>
    <row r="241" spans="1:22" x14ac:dyDescent="0.3">
      <c r="A241">
        <v>44351</v>
      </c>
      <c r="B241">
        <v>0.59299399704800104</v>
      </c>
      <c r="C241" t="s">
        <v>21</v>
      </c>
      <c r="D241" t="s">
        <v>21</v>
      </c>
      <c r="E241" t="s">
        <v>22</v>
      </c>
      <c r="F241" t="s">
        <v>22</v>
      </c>
      <c r="G241">
        <v>-0.13578216436853199</v>
      </c>
      <c r="H241" t="s">
        <v>22</v>
      </c>
      <c r="I241">
        <v>0.16501487039113899</v>
      </c>
      <c r="J241" t="s">
        <v>22</v>
      </c>
      <c r="K241">
        <v>0.23070436966606001</v>
      </c>
      <c r="L241" t="s">
        <v>22</v>
      </c>
      <c r="M241" t="s">
        <v>22</v>
      </c>
      <c r="N241" t="s">
        <v>22</v>
      </c>
      <c r="O241">
        <v>0.18301637436325399</v>
      </c>
      <c r="P241" t="s">
        <v>22</v>
      </c>
      <c r="Q241">
        <v>13</v>
      </c>
      <c r="R241">
        <v>-150.58839564223501</v>
      </c>
      <c r="S241">
        <v>329.45179128447</v>
      </c>
      <c r="T241">
        <v>3.4847065018654502</v>
      </c>
      <c r="U241">
        <v>3.2341874638080699E-2</v>
      </c>
      <c r="V241" t="s">
        <v>34</v>
      </c>
    </row>
    <row r="242" spans="1:22" x14ac:dyDescent="0.3">
      <c r="A242">
        <v>6499</v>
      </c>
      <c r="B242">
        <v>0.46885309743645298</v>
      </c>
      <c r="C242" t="s">
        <v>21</v>
      </c>
      <c r="D242" t="s">
        <v>21</v>
      </c>
      <c r="E242" t="s">
        <v>22</v>
      </c>
      <c r="F242" t="s">
        <v>22</v>
      </c>
      <c r="G242" t="s">
        <v>22</v>
      </c>
      <c r="H242">
        <v>-0.376944463283655</v>
      </c>
      <c r="I242">
        <v>0.20122225013748199</v>
      </c>
      <c r="J242" t="s">
        <v>22</v>
      </c>
      <c r="K242">
        <v>0.252995769661224</v>
      </c>
      <c r="L242" t="s">
        <v>22</v>
      </c>
      <c r="M242" t="s">
        <v>22</v>
      </c>
      <c r="N242">
        <v>0.28745441049946202</v>
      </c>
      <c r="O242">
        <v>0.23998591672252401</v>
      </c>
      <c r="P242" t="s">
        <v>22</v>
      </c>
      <c r="Q242">
        <v>14</v>
      </c>
      <c r="R242">
        <v>-149.47086365732099</v>
      </c>
      <c r="S242">
        <v>329.58323674860401</v>
      </c>
      <c r="T242">
        <v>3.6161519659987702</v>
      </c>
      <c r="U242">
        <v>3.0284622848551199E-2</v>
      </c>
      <c r="V242" t="s">
        <v>34</v>
      </c>
    </row>
    <row r="243" spans="1:22" x14ac:dyDescent="0.3">
      <c r="A243">
        <v>14691</v>
      </c>
      <c r="B243">
        <v>1.85514745854365</v>
      </c>
      <c r="C243" t="s">
        <v>21</v>
      </c>
      <c r="D243" t="s">
        <v>21</v>
      </c>
      <c r="E243" t="s">
        <v>22</v>
      </c>
      <c r="F243" t="s">
        <v>22</v>
      </c>
      <c r="G243" t="s">
        <v>22</v>
      </c>
      <c r="H243">
        <v>-0.376944463379429</v>
      </c>
      <c r="I243">
        <v>0.20122225018772999</v>
      </c>
      <c r="J243" t="s">
        <v>22</v>
      </c>
      <c r="K243">
        <v>0.25299576972180299</v>
      </c>
      <c r="L243" t="s">
        <v>22</v>
      </c>
      <c r="M243" t="s">
        <v>22</v>
      </c>
      <c r="N243">
        <v>0.287454410569078</v>
      </c>
      <c r="O243">
        <v>0.23998591672319999</v>
      </c>
      <c r="P243" t="s">
        <v>21</v>
      </c>
      <c r="Q243">
        <v>14</v>
      </c>
      <c r="R243">
        <v>-149.47086365732099</v>
      </c>
      <c r="S243">
        <v>329.58323674860401</v>
      </c>
      <c r="T243">
        <v>3.6161519659987702</v>
      </c>
      <c r="U243">
        <v>3.0284622848551199E-2</v>
      </c>
      <c r="V243" t="s">
        <v>34</v>
      </c>
    </row>
    <row r="244" spans="1:22" x14ac:dyDescent="0.3">
      <c r="A244">
        <v>4451</v>
      </c>
      <c r="B244">
        <v>0.59396577911370796</v>
      </c>
      <c r="C244" t="s">
        <v>21</v>
      </c>
      <c r="D244" t="s">
        <v>21</v>
      </c>
      <c r="E244" t="s">
        <v>22</v>
      </c>
      <c r="F244" t="s">
        <v>22</v>
      </c>
      <c r="G244" t="s">
        <v>22</v>
      </c>
      <c r="H244">
        <v>-0.114950431192108</v>
      </c>
      <c r="I244">
        <v>0.16871163090047001</v>
      </c>
      <c r="J244" t="s">
        <v>22</v>
      </c>
      <c r="K244">
        <v>0.22598435093243299</v>
      </c>
      <c r="L244" t="s">
        <v>22</v>
      </c>
      <c r="M244" t="s">
        <v>22</v>
      </c>
      <c r="N244" t="s">
        <v>22</v>
      </c>
      <c r="O244">
        <v>0.187478500391317</v>
      </c>
      <c r="P244" t="s">
        <v>22</v>
      </c>
      <c r="Q244">
        <v>13</v>
      </c>
      <c r="R244">
        <v>-150.726498465638</v>
      </c>
      <c r="S244">
        <v>329.72799693127598</v>
      </c>
      <c r="T244">
        <v>3.7609121486716499</v>
      </c>
      <c r="U244">
        <v>2.81700679946606E-2</v>
      </c>
      <c r="V244" t="s">
        <v>34</v>
      </c>
    </row>
    <row r="245" spans="1:22" x14ac:dyDescent="0.3">
      <c r="A245">
        <v>12643</v>
      </c>
      <c r="B245">
        <v>1.98026014061338</v>
      </c>
      <c r="C245" t="s">
        <v>21</v>
      </c>
      <c r="D245" t="s">
        <v>21</v>
      </c>
      <c r="E245" t="s">
        <v>22</v>
      </c>
      <c r="F245" t="s">
        <v>22</v>
      </c>
      <c r="G245" t="s">
        <v>22</v>
      </c>
      <c r="H245">
        <v>-0.114950432130188</v>
      </c>
      <c r="I245">
        <v>0.16871163182996701</v>
      </c>
      <c r="J245" t="s">
        <v>22</v>
      </c>
      <c r="K245">
        <v>0.225984352590134</v>
      </c>
      <c r="L245" t="s">
        <v>22</v>
      </c>
      <c r="M245" t="s">
        <v>22</v>
      </c>
      <c r="N245" t="s">
        <v>22</v>
      </c>
      <c r="O245">
        <v>0.18747850007694</v>
      </c>
      <c r="P245" t="s">
        <v>21</v>
      </c>
      <c r="Q245">
        <v>13</v>
      </c>
      <c r="R245">
        <v>-150.726498465638</v>
      </c>
      <c r="S245">
        <v>329.72799693127598</v>
      </c>
      <c r="T245">
        <v>3.7609121486716499</v>
      </c>
      <c r="U245">
        <v>2.81700679946606E-2</v>
      </c>
      <c r="V245" t="s">
        <v>34</v>
      </c>
    </row>
    <row r="246" spans="1:22" x14ac:dyDescent="0.3">
      <c r="A246">
        <v>12610</v>
      </c>
      <c r="B246">
        <v>1.8983750838509501</v>
      </c>
      <c r="C246" t="s">
        <v>22</v>
      </c>
      <c r="D246" t="s">
        <v>21</v>
      </c>
      <c r="E246" t="s">
        <v>22</v>
      </c>
      <c r="F246" t="s">
        <v>22</v>
      </c>
      <c r="G246" t="s">
        <v>22</v>
      </c>
      <c r="H246" t="s">
        <v>22</v>
      </c>
      <c r="I246">
        <v>0.16877991625835401</v>
      </c>
      <c r="J246" t="s">
        <v>22</v>
      </c>
      <c r="K246">
        <v>0.23293659508724901</v>
      </c>
      <c r="L246" t="s">
        <v>22</v>
      </c>
      <c r="M246" t="s">
        <v>22</v>
      </c>
      <c r="N246" t="s">
        <v>22</v>
      </c>
      <c r="O246">
        <v>0.18269016762698001</v>
      </c>
      <c r="P246" t="s">
        <v>21</v>
      </c>
      <c r="Q246">
        <v>8</v>
      </c>
      <c r="R246">
        <v>-156.48776840968</v>
      </c>
      <c r="S246">
        <v>329.84826409208699</v>
      </c>
      <c r="T246">
        <v>3.8811793094825502</v>
      </c>
      <c r="U246">
        <v>2.65260273518674E-2</v>
      </c>
      <c r="V246" t="s">
        <v>34</v>
      </c>
    </row>
    <row r="247" spans="1:22" x14ac:dyDescent="0.3">
      <c r="A247">
        <v>4418</v>
      </c>
      <c r="B247">
        <v>0.51208072282696604</v>
      </c>
      <c r="C247" t="s">
        <v>22</v>
      </c>
      <c r="D247" t="s">
        <v>21</v>
      </c>
      <c r="E247" t="s">
        <v>22</v>
      </c>
      <c r="F247" t="s">
        <v>22</v>
      </c>
      <c r="G247" t="s">
        <v>22</v>
      </c>
      <c r="H247" t="s">
        <v>22</v>
      </c>
      <c r="I247">
        <v>0.168779916495332</v>
      </c>
      <c r="J247" t="s">
        <v>22</v>
      </c>
      <c r="K247">
        <v>0.23293659543672299</v>
      </c>
      <c r="L247" t="s">
        <v>22</v>
      </c>
      <c r="M247" t="s">
        <v>22</v>
      </c>
      <c r="N247" t="s">
        <v>22</v>
      </c>
      <c r="O247">
        <v>0.18269016760545301</v>
      </c>
      <c r="P247" t="s">
        <v>22</v>
      </c>
      <c r="Q247">
        <v>8</v>
      </c>
      <c r="R247">
        <v>-156.48776840968</v>
      </c>
      <c r="S247">
        <v>329.84826409208699</v>
      </c>
      <c r="T247">
        <v>3.8811793094826599</v>
      </c>
      <c r="U247">
        <v>2.6526027351865902E-2</v>
      </c>
      <c r="V247" t="s">
        <v>34</v>
      </c>
    </row>
    <row r="248" spans="1:22" x14ac:dyDescent="0.3">
      <c r="A248">
        <v>515</v>
      </c>
      <c r="B248">
        <v>1.60038300794979</v>
      </c>
      <c r="C248" t="s">
        <v>21</v>
      </c>
      <c r="D248" t="s">
        <v>21</v>
      </c>
      <c r="E248" t="s">
        <v>22</v>
      </c>
      <c r="F248" t="s">
        <v>22</v>
      </c>
      <c r="G248" t="s">
        <v>22</v>
      </c>
      <c r="H248" t="s">
        <v>22</v>
      </c>
      <c r="I248" t="s">
        <v>22</v>
      </c>
      <c r="J248" t="s">
        <v>22</v>
      </c>
      <c r="K248" t="s">
        <v>22</v>
      </c>
      <c r="L248">
        <v>0.20475978850656201</v>
      </c>
      <c r="M248" t="s">
        <v>22</v>
      </c>
      <c r="N248" t="s">
        <v>22</v>
      </c>
      <c r="O248" t="s">
        <v>22</v>
      </c>
      <c r="P248" t="s">
        <v>22</v>
      </c>
      <c r="Q248">
        <v>10</v>
      </c>
      <c r="R248">
        <v>-210.66533788174999</v>
      </c>
      <c r="S248">
        <v>442.67213917813399</v>
      </c>
      <c r="T248">
        <v>0</v>
      </c>
      <c r="U248">
        <v>8.9979458822781494E-2</v>
      </c>
      <c r="V248" t="s">
        <v>35</v>
      </c>
    </row>
    <row r="249" spans="1:22" x14ac:dyDescent="0.3">
      <c r="A249">
        <v>8707</v>
      </c>
      <c r="B249">
        <v>2.9866773690337598</v>
      </c>
      <c r="C249" t="s">
        <v>21</v>
      </c>
      <c r="D249" t="s">
        <v>21</v>
      </c>
      <c r="E249" t="s">
        <v>22</v>
      </c>
      <c r="F249" t="s">
        <v>22</v>
      </c>
      <c r="G249" t="s">
        <v>22</v>
      </c>
      <c r="H249" t="s">
        <v>22</v>
      </c>
      <c r="I249" t="s">
        <v>22</v>
      </c>
      <c r="J249" t="s">
        <v>22</v>
      </c>
      <c r="K249" t="s">
        <v>22</v>
      </c>
      <c r="L249">
        <v>0.20475978856430099</v>
      </c>
      <c r="M249" t="s">
        <v>22</v>
      </c>
      <c r="N249" t="s">
        <v>22</v>
      </c>
      <c r="O249" t="s">
        <v>22</v>
      </c>
      <c r="P249" t="s">
        <v>21</v>
      </c>
      <c r="Q249">
        <v>10</v>
      </c>
      <c r="R249">
        <v>-210.66533788174999</v>
      </c>
      <c r="S249">
        <v>442.67213917813399</v>
      </c>
      <c r="T249" s="1">
        <v>1.13686837721616E-13</v>
      </c>
      <c r="U249">
        <v>8.9979458822776401E-2</v>
      </c>
      <c r="V249" t="s">
        <v>35</v>
      </c>
    </row>
    <row r="250" spans="1:22" x14ac:dyDescent="0.3">
      <c r="A250">
        <v>32</v>
      </c>
      <c r="B250">
        <v>1.73484666861379</v>
      </c>
      <c r="C250" t="s">
        <v>21</v>
      </c>
      <c r="D250" t="s">
        <v>21</v>
      </c>
      <c r="E250" t="s">
        <v>22</v>
      </c>
      <c r="F250" t="s">
        <v>22</v>
      </c>
      <c r="G250" t="s">
        <v>22</v>
      </c>
      <c r="H250" t="s">
        <v>22</v>
      </c>
      <c r="I250" t="s">
        <v>22</v>
      </c>
      <c r="J250" t="s">
        <v>22</v>
      </c>
      <c r="K250" t="s">
        <v>22</v>
      </c>
      <c r="L250" t="s">
        <v>22</v>
      </c>
      <c r="M250" t="s">
        <v>22</v>
      </c>
      <c r="N250" t="s">
        <v>22</v>
      </c>
      <c r="O250" t="s">
        <v>22</v>
      </c>
      <c r="P250" t="s">
        <v>22</v>
      </c>
      <c r="Q250">
        <v>9</v>
      </c>
      <c r="R250">
        <v>-211.92756179060299</v>
      </c>
      <c r="S250">
        <v>442.946032672115</v>
      </c>
      <c r="T250">
        <v>0.27389349398117702</v>
      </c>
      <c r="U250">
        <v>7.8463587367847407E-2</v>
      </c>
      <c r="V250" t="s">
        <v>35</v>
      </c>
    </row>
    <row r="251" spans="1:22" x14ac:dyDescent="0.3">
      <c r="A251">
        <v>81951</v>
      </c>
      <c r="B251">
        <v>3.1211410297437601</v>
      </c>
      <c r="C251" t="s">
        <v>21</v>
      </c>
      <c r="D251" t="s">
        <v>21</v>
      </c>
      <c r="E251" t="s">
        <v>22</v>
      </c>
      <c r="F251" t="s">
        <v>22</v>
      </c>
      <c r="G251" t="s">
        <v>22</v>
      </c>
      <c r="H251" t="s">
        <v>22</v>
      </c>
      <c r="I251" t="s">
        <v>22</v>
      </c>
      <c r="J251" t="s">
        <v>22</v>
      </c>
      <c r="K251" t="s">
        <v>22</v>
      </c>
      <c r="L251" t="s">
        <v>22</v>
      </c>
      <c r="M251" t="s">
        <v>22</v>
      </c>
      <c r="N251" t="s">
        <v>22</v>
      </c>
      <c r="O251" t="s">
        <v>22</v>
      </c>
      <c r="P251" t="s">
        <v>21</v>
      </c>
      <c r="Q251">
        <v>9</v>
      </c>
      <c r="R251">
        <v>-211.92756179060299</v>
      </c>
      <c r="S251">
        <v>442.946032672115</v>
      </c>
      <c r="T251">
        <v>0.27389349398134799</v>
      </c>
      <c r="U251">
        <v>7.8463587367840704E-2</v>
      </c>
      <c r="V251" t="s">
        <v>35</v>
      </c>
    </row>
    <row r="252" spans="1:22" x14ac:dyDescent="0.3">
      <c r="A252">
        <v>82032</v>
      </c>
      <c r="B252">
        <v>3.3215632474399799</v>
      </c>
      <c r="C252" t="s">
        <v>21</v>
      </c>
      <c r="D252" t="s">
        <v>21</v>
      </c>
      <c r="E252" t="s">
        <v>22</v>
      </c>
      <c r="F252">
        <v>-0.18818946035824</v>
      </c>
      <c r="G252" t="s">
        <v>22</v>
      </c>
      <c r="H252" t="s">
        <v>22</v>
      </c>
      <c r="I252" t="s">
        <v>22</v>
      </c>
      <c r="J252" t="s">
        <v>22</v>
      </c>
      <c r="K252" t="s">
        <v>22</v>
      </c>
      <c r="L252" t="s">
        <v>22</v>
      </c>
      <c r="M252" t="s">
        <v>22</v>
      </c>
      <c r="N252" t="s">
        <v>22</v>
      </c>
      <c r="O252" t="s">
        <v>22</v>
      </c>
      <c r="P252" t="s">
        <v>21</v>
      </c>
      <c r="Q252">
        <v>10</v>
      </c>
      <c r="R252">
        <v>-210.976155951046</v>
      </c>
      <c r="S252">
        <v>443.29377531672498</v>
      </c>
      <c r="T252">
        <v>0.62163613859149802</v>
      </c>
      <c r="U252">
        <v>6.5941193659246403E-2</v>
      </c>
      <c r="V252" t="s">
        <v>35</v>
      </c>
    </row>
    <row r="253" spans="1:22" x14ac:dyDescent="0.3">
      <c r="A253">
        <v>112</v>
      </c>
      <c r="B253">
        <v>1.9352688859318601</v>
      </c>
      <c r="C253" t="s">
        <v>21</v>
      </c>
      <c r="D253" t="s">
        <v>21</v>
      </c>
      <c r="E253" t="s">
        <v>22</v>
      </c>
      <c r="F253">
        <v>-0.18818946004074699</v>
      </c>
      <c r="G253" t="s">
        <v>22</v>
      </c>
      <c r="H253" t="s">
        <v>22</v>
      </c>
      <c r="I253" t="s">
        <v>22</v>
      </c>
      <c r="J253" t="s">
        <v>22</v>
      </c>
      <c r="K253" t="s">
        <v>22</v>
      </c>
      <c r="L253" t="s">
        <v>22</v>
      </c>
      <c r="M253" t="s">
        <v>22</v>
      </c>
      <c r="N253" t="s">
        <v>22</v>
      </c>
      <c r="O253" t="s">
        <v>22</v>
      </c>
      <c r="P253" t="s">
        <v>22</v>
      </c>
      <c r="Q253">
        <v>10</v>
      </c>
      <c r="R253">
        <v>-210.976155951046</v>
      </c>
      <c r="S253">
        <v>443.293775316726</v>
      </c>
      <c r="T253">
        <v>0.62163613859161204</v>
      </c>
      <c r="U253">
        <v>6.5941193659242697E-2</v>
      </c>
      <c r="V253" t="s">
        <v>35</v>
      </c>
    </row>
    <row r="254" spans="1:22" x14ac:dyDescent="0.3">
      <c r="A254">
        <v>131</v>
      </c>
      <c r="B254">
        <v>2.19070161044321</v>
      </c>
      <c r="C254" t="s">
        <v>21</v>
      </c>
      <c r="D254" t="s">
        <v>22</v>
      </c>
      <c r="E254">
        <v>-0.18876275638355999</v>
      </c>
      <c r="F254">
        <v>-0.183672595913217</v>
      </c>
      <c r="G254" t="s">
        <v>22</v>
      </c>
      <c r="H254" t="s">
        <v>22</v>
      </c>
      <c r="I254" t="s">
        <v>22</v>
      </c>
      <c r="J254" t="s">
        <v>22</v>
      </c>
      <c r="K254" t="s">
        <v>22</v>
      </c>
      <c r="L254" t="s">
        <v>22</v>
      </c>
      <c r="M254" t="s">
        <v>22</v>
      </c>
      <c r="N254" t="s">
        <v>22</v>
      </c>
      <c r="O254" t="s">
        <v>22</v>
      </c>
      <c r="P254" t="s">
        <v>22</v>
      </c>
      <c r="Q254">
        <v>9</v>
      </c>
      <c r="R254">
        <v>-212.23378806874101</v>
      </c>
      <c r="S254">
        <v>443.55848522839</v>
      </c>
      <c r="T254">
        <v>0.88634605025612201</v>
      </c>
      <c r="U254">
        <v>5.7766463085547198E-2</v>
      </c>
      <c r="V254" t="s">
        <v>35</v>
      </c>
    </row>
    <row r="255" spans="1:22" x14ac:dyDescent="0.3">
      <c r="A255">
        <v>82051</v>
      </c>
      <c r="B255">
        <v>3.5769959715598598</v>
      </c>
      <c r="C255" t="s">
        <v>21</v>
      </c>
      <c r="D255" t="s">
        <v>22</v>
      </c>
      <c r="E255">
        <v>-0.18876275638147499</v>
      </c>
      <c r="F255">
        <v>-0.183672595909395</v>
      </c>
      <c r="G255" t="s">
        <v>22</v>
      </c>
      <c r="H255" t="s">
        <v>22</v>
      </c>
      <c r="I255" t="s">
        <v>22</v>
      </c>
      <c r="J255" t="s">
        <v>22</v>
      </c>
      <c r="K255" t="s">
        <v>22</v>
      </c>
      <c r="L255" t="s">
        <v>22</v>
      </c>
      <c r="M255" t="s">
        <v>22</v>
      </c>
      <c r="N255" t="s">
        <v>22</v>
      </c>
      <c r="O255" t="s">
        <v>22</v>
      </c>
      <c r="P255" t="s">
        <v>21</v>
      </c>
      <c r="Q255">
        <v>9</v>
      </c>
      <c r="R255">
        <v>-212.23378806874101</v>
      </c>
      <c r="S255">
        <v>443.55848522839</v>
      </c>
      <c r="T255">
        <v>0.88634605025629298</v>
      </c>
      <c r="U255">
        <v>5.7766463085542299E-2</v>
      </c>
      <c r="V255" t="s">
        <v>35</v>
      </c>
    </row>
    <row r="256" spans="1:22" x14ac:dyDescent="0.3">
      <c r="A256">
        <v>14</v>
      </c>
      <c r="B256">
        <v>2.0040911202685101</v>
      </c>
      <c r="C256" t="s">
        <v>21</v>
      </c>
      <c r="D256" t="s">
        <v>22</v>
      </c>
      <c r="E256" t="s">
        <v>22</v>
      </c>
      <c r="F256" t="s">
        <v>22</v>
      </c>
      <c r="G256" t="s">
        <v>22</v>
      </c>
      <c r="H256" t="s">
        <v>22</v>
      </c>
      <c r="I256" t="s">
        <v>22</v>
      </c>
      <c r="J256" t="s">
        <v>22</v>
      </c>
      <c r="K256" t="s">
        <v>22</v>
      </c>
      <c r="L256" t="s">
        <v>22</v>
      </c>
      <c r="M256" t="s">
        <v>22</v>
      </c>
      <c r="N256" t="s">
        <v>22</v>
      </c>
      <c r="O256" t="s">
        <v>22</v>
      </c>
      <c r="P256" t="s">
        <v>22</v>
      </c>
      <c r="Q256">
        <v>7</v>
      </c>
      <c r="R256">
        <v>-214.82293931720901</v>
      </c>
      <c r="S256">
        <v>444.31653731705302</v>
      </c>
      <c r="T256">
        <v>1.64439813891909</v>
      </c>
      <c r="U256">
        <v>3.9542748986586398E-2</v>
      </c>
      <c r="V256" t="s">
        <v>35</v>
      </c>
    </row>
    <row r="257" spans="1:22" x14ac:dyDescent="0.3">
      <c r="A257">
        <v>81932</v>
      </c>
      <c r="B257">
        <v>3.3903854813162799</v>
      </c>
      <c r="C257" t="s">
        <v>21</v>
      </c>
      <c r="D257" t="s">
        <v>22</v>
      </c>
      <c r="E257" t="s">
        <v>22</v>
      </c>
      <c r="F257" t="s">
        <v>22</v>
      </c>
      <c r="G257" t="s">
        <v>22</v>
      </c>
      <c r="H257" t="s">
        <v>22</v>
      </c>
      <c r="I257" t="s">
        <v>22</v>
      </c>
      <c r="J257" t="s">
        <v>22</v>
      </c>
      <c r="K257" t="s">
        <v>22</v>
      </c>
      <c r="L257" t="s">
        <v>22</v>
      </c>
      <c r="M257" t="s">
        <v>22</v>
      </c>
      <c r="N257" t="s">
        <v>22</v>
      </c>
      <c r="O257" t="s">
        <v>22</v>
      </c>
      <c r="P257" t="s">
        <v>21</v>
      </c>
      <c r="Q257">
        <v>7</v>
      </c>
      <c r="R257">
        <v>-214.82293931720901</v>
      </c>
      <c r="S257">
        <v>444.31653731705302</v>
      </c>
      <c r="T257">
        <v>1.64439813891914</v>
      </c>
      <c r="U257">
        <v>3.9542748986585198E-2</v>
      </c>
      <c r="V257" t="s">
        <v>35</v>
      </c>
    </row>
    <row r="258" spans="1:22" x14ac:dyDescent="0.3">
      <c r="A258">
        <v>81972</v>
      </c>
      <c r="B258">
        <v>3.3931265372919999</v>
      </c>
      <c r="C258" t="s">
        <v>21</v>
      </c>
      <c r="D258" t="s">
        <v>22</v>
      </c>
      <c r="E258">
        <v>-0.149608068787317</v>
      </c>
      <c r="F258" t="s">
        <v>22</v>
      </c>
      <c r="G258" t="s">
        <v>22</v>
      </c>
      <c r="H258" t="s">
        <v>22</v>
      </c>
      <c r="I258" t="s">
        <v>22</v>
      </c>
      <c r="J258" t="s">
        <v>22</v>
      </c>
      <c r="K258" t="s">
        <v>22</v>
      </c>
      <c r="L258" t="s">
        <v>22</v>
      </c>
      <c r="M258" t="s">
        <v>22</v>
      </c>
      <c r="N258" t="s">
        <v>22</v>
      </c>
      <c r="O258" t="s">
        <v>22</v>
      </c>
      <c r="P258" t="s">
        <v>21</v>
      </c>
      <c r="Q258">
        <v>8</v>
      </c>
      <c r="R258">
        <v>-213.79955831721401</v>
      </c>
      <c r="S258">
        <v>444.466586513945</v>
      </c>
      <c r="T258">
        <v>1.79444733581136</v>
      </c>
      <c r="U258">
        <v>3.66846254079497E-2</v>
      </c>
      <c r="V258" t="s">
        <v>35</v>
      </c>
    </row>
    <row r="259" spans="1:22" x14ac:dyDescent="0.3">
      <c r="A259">
        <v>52</v>
      </c>
      <c r="B259">
        <v>2.0068321761717098</v>
      </c>
      <c r="C259" t="s">
        <v>21</v>
      </c>
      <c r="D259" t="s">
        <v>22</v>
      </c>
      <c r="E259">
        <v>-0.14960806878721</v>
      </c>
      <c r="F259" t="s">
        <v>22</v>
      </c>
      <c r="G259" t="s">
        <v>22</v>
      </c>
      <c r="H259" t="s">
        <v>22</v>
      </c>
      <c r="I259" t="s">
        <v>22</v>
      </c>
      <c r="J259" t="s">
        <v>22</v>
      </c>
      <c r="K259" t="s">
        <v>22</v>
      </c>
      <c r="L259" t="s">
        <v>22</v>
      </c>
      <c r="M259" t="s">
        <v>22</v>
      </c>
      <c r="N259" t="s">
        <v>22</v>
      </c>
      <c r="O259" t="s">
        <v>22</v>
      </c>
      <c r="P259" t="s">
        <v>22</v>
      </c>
      <c r="Q259">
        <v>8</v>
      </c>
      <c r="R259">
        <v>-213.79955831721401</v>
      </c>
      <c r="S259">
        <v>444.466586513945</v>
      </c>
      <c r="T259">
        <v>1.7944473358114701</v>
      </c>
      <c r="U259">
        <v>3.6684625407947598E-2</v>
      </c>
      <c r="V259" t="s">
        <v>35</v>
      </c>
    </row>
    <row r="260" spans="1:22" x14ac:dyDescent="0.3">
      <c r="A260">
        <v>7</v>
      </c>
      <c r="B260">
        <v>1.90337947949898</v>
      </c>
      <c r="C260" t="s">
        <v>21</v>
      </c>
      <c r="D260" t="s">
        <v>21</v>
      </c>
      <c r="E260">
        <v>-0.218274108530677</v>
      </c>
      <c r="F260" t="s">
        <v>22</v>
      </c>
      <c r="G260" t="s">
        <v>22</v>
      </c>
      <c r="H260" t="s">
        <v>22</v>
      </c>
      <c r="I260" t="s">
        <v>22</v>
      </c>
      <c r="J260" t="s">
        <v>22</v>
      </c>
      <c r="K260" t="s">
        <v>22</v>
      </c>
      <c r="L260" t="s">
        <v>22</v>
      </c>
      <c r="M260" t="s">
        <v>22</v>
      </c>
      <c r="N260" t="s">
        <v>22</v>
      </c>
      <c r="O260" t="s">
        <v>22</v>
      </c>
      <c r="P260" t="s">
        <v>22</v>
      </c>
      <c r="Q260">
        <v>10</v>
      </c>
      <c r="R260">
        <v>-211.863231971121</v>
      </c>
      <c r="S260">
        <v>445.06792735687702</v>
      </c>
      <c r="T260">
        <v>2.3957881787428099</v>
      </c>
      <c r="U260">
        <v>2.7158425225102301E-2</v>
      </c>
      <c r="V260" t="s">
        <v>35</v>
      </c>
    </row>
    <row r="261" spans="1:22" x14ac:dyDescent="0.3">
      <c r="A261">
        <v>8199</v>
      </c>
      <c r="B261">
        <v>3.2896738407902202</v>
      </c>
      <c r="C261" t="s">
        <v>21</v>
      </c>
      <c r="D261" t="s">
        <v>21</v>
      </c>
      <c r="E261">
        <v>-0.21827410876044201</v>
      </c>
      <c r="F261" t="s">
        <v>22</v>
      </c>
      <c r="G261" t="s">
        <v>22</v>
      </c>
      <c r="H261" t="s">
        <v>22</v>
      </c>
      <c r="I261" t="s">
        <v>22</v>
      </c>
      <c r="J261" t="s">
        <v>22</v>
      </c>
      <c r="K261" t="s">
        <v>22</v>
      </c>
      <c r="L261" t="s">
        <v>22</v>
      </c>
      <c r="M261" t="s">
        <v>22</v>
      </c>
      <c r="N261" t="s">
        <v>22</v>
      </c>
      <c r="O261" t="s">
        <v>22</v>
      </c>
      <c r="P261" t="s">
        <v>21</v>
      </c>
      <c r="Q261">
        <v>10</v>
      </c>
      <c r="R261">
        <v>-211.863231971121</v>
      </c>
      <c r="S261">
        <v>445.06792735687702</v>
      </c>
      <c r="T261">
        <v>2.3957881787428099</v>
      </c>
      <c r="U261">
        <v>2.7158425225102301E-2</v>
      </c>
      <c r="V261" t="s">
        <v>35</v>
      </c>
    </row>
    <row r="262" spans="1:22" x14ac:dyDescent="0.3">
      <c r="A262">
        <v>519</v>
      </c>
      <c r="B262">
        <v>1.7568788780967399</v>
      </c>
      <c r="C262" t="s">
        <v>21</v>
      </c>
      <c r="D262" t="s">
        <v>21</v>
      </c>
      <c r="E262">
        <v>-0.19847052098168599</v>
      </c>
      <c r="F262" t="s">
        <v>22</v>
      </c>
      <c r="G262" t="s">
        <v>22</v>
      </c>
      <c r="H262" t="s">
        <v>22</v>
      </c>
      <c r="I262" t="s">
        <v>22</v>
      </c>
      <c r="J262" t="s">
        <v>22</v>
      </c>
      <c r="K262" t="s">
        <v>22</v>
      </c>
      <c r="L262">
        <v>0.19935950546987</v>
      </c>
      <c r="M262" t="s">
        <v>22</v>
      </c>
      <c r="N262" t="s">
        <v>22</v>
      </c>
      <c r="O262" t="s">
        <v>22</v>
      </c>
      <c r="P262" t="s">
        <v>22</v>
      </c>
      <c r="Q262">
        <v>11</v>
      </c>
      <c r="R262">
        <v>-210.79533433909401</v>
      </c>
      <c r="S262">
        <v>445.21030058002901</v>
      </c>
      <c r="T262">
        <v>2.53816140189531</v>
      </c>
      <c r="U262">
        <v>2.5292317867659401E-2</v>
      </c>
      <c r="V262" t="s">
        <v>35</v>
      </c>
    </row>
    <row r="263" spans="1:22" x14ac:dyDescent="0.3">
      <c r="A263">
        <v>8711</v>
      </c>
      <c r="B263">
        <v>3.1431732392052298</v>
      </c>
      <c r="C263" t="s">
        <v>21</v>
      </c>
      <c r="D263" t="s">
        <v>21</v>
      </c>
      <c r="E263">
        <v>-0.198470520903336</v>
      </c>
      <c r="F263" t="s">
        <v>22</v>
      </c>
      <c r="G263" t="s">
        <v>22</v>
      </c>
      <c r="H263" t="s">
        <v>22</v>
      </c>
      <c r="I263" t="s">
        <v>22</v>
      </c>
      <c r="J263" t="s">
        <v>22</v>
      </c>
      <c r="K263" t="s">
        <v>22</v>
      </c>
      <c r="L263">
        <v>0.19935950539590799</v>
      </c>
      <c r="M263" t="s">
        <v>22</v>
      </c>
      <c r="N263" t="s">
        <v>22</v>
      </c>
      <c r="O263" t="s">
        <v>22</v>
      </c>
      <c r="P263" t="s">
        <v>21</v>
      </c>
      <c r="Q263">
        <v>11</v>
      </c>
      <c r="R263">
        <v>-210.79533433909401</v>
      </c>
      <c r="S263">
        <v>445.21030058002901</v>
      </c>
      <c r="T263">
        <v>2.53816140189537</v>
      </c>
      <c r="U263">
        <v>2.52923178676587E-2</v>
      </c>
      <c r="V263" t="s">
        <v>35</v>
      </c>
    </row>
    <row r="264" spans="1:22" x14ac:dyDescent="0.3">
      <c r="A264">
        <v>87151</v>
      </c>
      <c r="B264">
        <v>3.1655863831169202</v>
      </c>
      <c r="C264" t="s">
        <v>21</v>
      </c>
      <c r="D264" t="s">
        <v>21</v>
      </c>
      <c r="E264" t="s">
        <v>22</v>
      </c>
      <c r="F264">
        <v>-0.13798657567233599</v>
      </c>
      <c r="G264" t="s">
        <v>22</v>
      </c>
      <c r="H264" t="s">
        <v>22</v>
      </c>
      <c r="I264" t="s">
        <v>22</v>
      </c>
      <c r="J264" t="s">
        <v>22</v>
      </c>
      <c r="K264" t="s">
        <v>22</v>
      </c>
      <c r="L264">
        <v>0.156281186277377</v>
      </c>
      <c r="M264" t="s">
        <v>22</v>
      </c>
      <c r="N264" t="s">
        <v>22</v>
      </c>
      <c r="O264" t="s">
        <v>22</v>
      </c>
      <c r="P264" t="s">
        <v>21</v>
      </c>
      <c r="Q264">
        <v>11</v>
      </c>
      <c r="R264">
        <v>-210.969912112711</v>
      </c>
      <c r="S264">
        <v>445.55945612726299</v>
      </c>
      <c r="T264">
        <v>2.8873169491287198</v>
      </c>
      <c r="U264">
        <v>2.1240780330305499E-2</v>
      </c>
      <c r="V264" t="s">
        <v>35</v>
      </c>
    </row>
    <row r="265" spans="1:22" x14ac:dyDescent="0.3">
      <c r="A265">
        <v>5231</v>
      </c>
      <c r="B265">
        <v>1.7792920225178399</v>
      </c>
      <c r="C265" t="s">
        <v>21</v>
      </c>
      <c r="D265" t="s">
        <v>21</v>
      </c>
      <c r="E265" t="s">
        <v>22</v>
      </c>
      <c r="F265">
        <v>-0.13798657577972201</v>
      </c>
      <c r="G265" t="s">
        <v>22</v>
      </c>
      <c r="H265" t="s">
        <v>22</v>
      </c>
      <c r="I265" t="s">
        <v>22</v>
      </c>
      <c r="J265" t="s">
        <v>22</v>
      </c>
      <c r="K265" t="s">
        <v>22</v>
      </c>
      <c r="L265">
        <v>0.15628118556773701</v>
      </c>
      <c r="M265" t="s">
        <v>22</v>
      </c>
      <c r="N265" t="s">
        <v>22</v>
      </c>
      <c r="O265" t="s">
        <v>22</v>
      </c>
      <c r="P265" t="s">
        <v>22</v>
      </c>
      <c r="Q265">
        <v>11</v>
      </c>
      <c r="R265">
        <v>-210.969912112711</v>
      </c>
      <c r="S265">
        <v>445.55945612726299</v>
      </c>
      <c r="T265">
        <v>2.88731694912877</v>
      </c>
      <c r="U265">
        <v>2.1240780330304899E-2</v>
      </c>
      <c r="V265" t="s">
        <v>35</v>
      </c>
    </row>
    <row r="266" spans="1:22" x14ac:dyDescent="0.3">
      <c r="A266">
        <v>84492</v>
      </c>
      <c r="B266">
        <v>3.39080111105531</v>
      </c>
      <c r="C266" t="s">
        <v>21</v>
      </c>
      <c r="D266" t="s">
        <v>22</v>
      </c>
      <c r="E266" t="s">
        <v>22</v>
      </c>
      <c r="F266" t="s">
        <v>22</v>
      </c>
      <c r="G266" t="s">
        <v>22</v>
      </c>
      <c r="H266" t="s">
        <v>22</v>
      </c>
      <c r="I266" t="s">
        <v>22</v>
      </c>
      <c r="J266" t="s">
        <v>22</v>
      </c>
      <c r="K266">
        <v>0.160352474285262</v>
      </c>
      <c r="L266" t="s">
        <v>22</v>
      </c>
      <c r="M266" t="s">
        <v>22</v>
      </c>
      <c r="N266" t="s">
        <v>22</v>
      </c>
      <c r="O266" t="s">
        <v>22</v>
      </c>
      <c r="P266" t="s">
        <v>21</v>
      </c>
      <c r="Q266">
        <v>8</v>
      </c>
      <c r="R266">
        <v>-214.596423036381</v>
      </c>
      <c r="S266">
        <v>446.06031595228001</v>
      </c>
      <c r="T266">
        <v>3.3881767741463</v>
      </c>
      <c r="U266">
        <v>1.6535226125464E-2</v>
      </c>
      <c r="V266" t="s">
        <v>35</v>
      </c>
    </row>
    <row r="267" spans="1:22" x14ac:dyDescent="0.3">
      <c r="A267">
        <v>2572</v>
      </c>
      <c r="B267">
        <v>2.0045067498500599</v>
      </c>
      <c r="C267" t="s">
        <v>21</v>
      </c>
      <c r="D267" t="s">
        <v>22</v>
      </c>
      <c r="E267" t="s">
        <v>22</v>
      </c>
      <c r="F267" t="s">
        <v>22</v>
      </c>
      <c r="G267" t="s">
        <v>22</v>
      </c>
      <c r="H267" t="s">
        <v>22</v>
      </c>
      <c r="I267" t="s">
        <v>22</v>
      </c>
      <c r="J267" t="s">
        <v>22</v>
      </c>
      <c r="K267">
        <v>0.16035247543804901</v>
      </c>
      <c r="L267" t="s">
        <v>22</v>
      </c>
      <c r="M267" t="s">
        <v>22</v>
      </c>
      <c r="N267" t="s">
        <v>22</v>
      </c>
      <c r="O267" t="s">
        <v>22</v>
      </c>
      <c r="P267" t="s">
        <v>22</v>
      </c>
      <c r="Q267">
        <v>8</v>
      </c>
      <c r="R267">
        <v>-214.596423036381</v>
      </c>
      <c r="S267">
        <v>446.06031595228001</v>
      </c>
      <c r="T267">
        <v>3.3881767741464199</v>
      </c>
      <c r="U267">
        <v>1.6535226125463001E-2</v>
      </c>
      <c r="V267" t="s">
        <v>35</v>
      </c>
    </row>
    <row r="268" spans="1:22" x14ac:dyDescent="0.3">
      <c r="A268">
        <v>259</v>
      </c>
      <c r="B268">
        <v>1.7577601559482601</v>
      </c>
      <c r="C268" t="s">
        <v>21</v>
      </c>
      <c r="D268" t="s">
        <v>21</v>
      </c>
      <c r="E268" t="s">
        <v>22</v>
      </c>
      <c r="F268" t="s">
        <v>22</v>
      </c>
      <c r="G268" t="s">
        <v>22</v>
      </c>
      <c r="H268" t="s">
        <v>22</v>
      </c>
      <c r="I268" t="s">
        <v>22</v>
      </c>
      <c r="J268" t="s">
        <v>22</v>
      </c>
      <c r="K268">
        <v>0.122735596033465</v>
      </c>
      <c r="L268" t="s">
        <v>22</v>
      </c>
      <c r="M268" t="s">
        <v>22</v>
      </c>
      <c r="N268" t="s">
        <v>22</v>
      </c>
      <c r="O268" t="s">
        <v>22</v>
      </c>
      <c r="P268" t="s">
        <v>22</v>
      </c>
      <c r="Q268">
        <v>10</v>
      </c>
      <c r="R268">
        <v>-212.47822787420401</v>
      </c>
      <c r="S268">
        <v>446.29791916304202</v>
      </c>
      <c r="T268">
        <v>3.6257799849076902</v>
      </c>
      <c r="U268">
        <v>1.46830154838711E-2</v>
      </c>
      <c r="V268" t="s">
        <v>35</v>
      </c>
    </row>
    <row r="269" spans="1:22" x14ac:dyDescent="0.3">
      <c r="A269">
        <v>8451</v>
      </c>
      <c r="B269">
        <v>3.1440545187143698</v>
      </c>
      <c r="C269" t="s">
        <v>21</v>
      </c>
      <c r="D269" t="s">
        <v>21</v>
      </c>
      <c r="E269" t="s">
        <v>22</v>
      </c>
      <c r="F269" t="s">
        <v>22</v>
      </c>
      <c r="G269" t="s">
        <v>22</v>
      </c>
      <c r="H269" t="s">
        <v>22</v>
      </c>
      <c r="I269" t="s">
        <v>22</v>
      </c>
      <c r="J269" t="s">
        <v>22</v>
      </c>
      <c r="K269">
        <v>0.122735606279694</v>
      </c>
      <c r="L269" t="s">
        <v>22</v>
      </c>
      <c r="M269" t="s">
        <v>22</v>
      </c>
      <c r="N269" t="s">
        <v>22</v>
      </c>
      <c r="O269" t="s">
        <v>22</v>
      </c>
      <c r="P269" t="s">
        <v>21</v>
      </c>
      <c r="Q269">
        <v>10</v>
      </c>
      <c r="R269">
        <v>-212.47822787420401</v>
      </c>
      <c r="S269">
        <v>446.29791916304202</v>
      </c>
      <c r="T269">
        <v>3.6257799849076902</v>
      </c>
      <c r="U269">
        <v>1.46830154838711E-2</v>
      </c>
      <c r="V269" t="s">
        <v>35</v>
      </c>
    </row>
    <row r="270" spans="1:22" x14ac:dyDescent="0.3">
      <c r="A270">
        <v>82012</v>
      </c>
      <c r="B270">
        <v>3.5222902214629599</v>
      </c>
      <c r="C270" t="s">
        <v>21</v>
      </c>
      <c r="D270" t="s">
        <v>22</v>
      </c>
      <c r="E270" t="s">
        <v>22</v>
      </c>
      <c r="F270">
        <v>-0.13198676804557399</v>
      </c>
      <c r="G270" t="s">
        <v>22</v>
      </c>
      <c r="H270" t="s">
        <v>22</v>
      </c>
      <c r="I270" t="s">
        <v>22</v>
      </c>
      <c r="J270" t="s">
        <v>22</v>
      </c>
      <c r="K270" t="s">
        <v>22</v>
      </c>
      <c r="L270" t="s">
        <v>22</v>
      </c>
      <c r="M270" t="s">
        <v>22</v>
      </c>
      <c r="N270" t="s">
        <v>22</v>
      </c>
      <c r="O270" t="s">
        <v>22</v>
      </c>
      <c r="P270" t="s">
        <v>21</v>
      </c>
      <c r="Q270">
        <v>8</v>
      </c>
      <c r="R270">
        <v>-214.79409300138499</v>
      </c>
      <c r="S270">
        <v>446.455655882288</v>
      </c>
      <c r="T270">
        <v>3.7835167041537798</v>
      </c>
      <c r="U270">
        <v>1.35694786920635E-2</v>
      </c>
      <c r="V270" t="s">
        <v>35</v>
      </c>
    </row>
    <row r="271" spans="1:22" x14ac:dyDescent="0.3">
      <c r="A271">
        <v>93</v>
      </c>
      <c r="B271">
        <v>2.1359958603452398</v>
      </c>
      <c r="C271" t="s">
        <v>21</v>
      </c>
      <c r="D271" t="s">
        <v>22</v>
      </c>
      <c r="E271" t="s">
        <v>22</v>
      </c>
      <c r="F271">
        <v>-0.131986768040814</v>
      </c>
      <c r="G271" t="s">
        <v>22</v>
      </c>
      <c r="H271" t="s">
        <v>22</v>
      </c>
      <c r="I271" t="s">
        <v>22</v>
      </c>
      <c r="J271" t="s">
        <v>22</v>
      </c>
      <c r="K271" t="s">
        <v>22</v>
      </c>
      <c r="L271" t="s">
        <v>22</v>
      </c>
      <c r="M271" t="s">
        <v>22</v>
      </c>
      <c r="N271" t="s">
        <v>22</v>
      </c>
      <c r="O271" t="s">
        <v>22</v>
      </c>
      <c r="P271" t="s">
        <v>22</v>
      </c>
      <c r="Q271">
        <v>8</v>
      </c>
      <c r="R271">
        <v>-214.79409300138499</v>
      </c>
      <c r="S271">
        <v>446.455655882288</v>
      </c>
      <c r="T271">
        <v>3.7835167041538398</v>
      </c>
      <c r="U271">
        <v>1.3569478692063101E-2</v>
      </c>
      <c r="V271" t="s">
        <v>35</v>
      </c>
    </row>
    <row r="272" spans="1:22" x14ac:dyDescent="0.3">
      <c r="A272">
        <v>652</v>
      </c>
      <c r="B272">
        <v>2.0049936254963199</v>
      </c>
      <c r="C272" t="s">
        <v>21</v>
      </c>
      <c r="D272" t="s">
        <v>22</v>
      </c>
      <c r="E272" t="s">
        <v>22</v>
      </c>
      <c r="F272" t="s">
        <v>22</v>
      </c>
      <c r="G272" t="s">
        <v>22</v>
      </c>
      <c r="H272" t="s">
        <v>22</v>
      </c>
      <c r="I272">
        <v>0.13492734622732599</v>
      </c>
      <c r="J272" t="s">
        <v>22</v>
      </c>
      <c r="K272" t="s">
        <v>22</v>
      </c>
      <c r="L272" t="s">
        <v>22</v>
      </c>
      <c r="M272" t="s">
        <v>22</v>
      </c>
      <c r="N272" t="s">
        <v>22</v>
      </c>
      <c r="O272" t="s">
        <v>22</v>
      </c>
      <c r="P272" t="s">
        <v>22</v>
      </c>
      <c r="Q272">
        <v>8</v>
      </c>
      <c r="R272">
        <v>-214.82605118887199</v>
      </c>
      <c r="S272">
        <v>446.51957225726198</v>
      </c>
      <c r="T272">
        <v>3.84743307912828</v>
      </c>
      <c r="U272">
        <v>1.31426789455895E-2</v>
      </c>
      <c r="V272" t="s">
        <v>35</v>
      </c>
    </row>
    <row r="273" spans="1:22" x14ac:dyDescent="0.3">
      <c r="A273">
        <v>82572</v>
      </c>
      <c r="B273">
        <v>3.3912879865625798</v>
      </c>
      <c r="C273" t="s">
        <v>21</v>
      </c>
      <c r="D273" t="s">
        <v>22</v>
      </c>
      <c r="E273" t="s">
        <v>22</v>
      </c>
      <c r="F273" t="s">
        <v>22</v>
      </c>
      <c r="G273" t="s">
        <v>22</v>
      </c>
      <c r="H273" t="s">
        <v>22</v>
      </c>
      <c r="I273">
        <v>0.13492734646254301</v>
      </c>
      <c r="J273" t="s">
        <v>22</v>
      </c>
      <c r="K273" t="s">
        <v>22</v>
      </c>
      <c r="L273" t="s">
        <v>22</v>
      </c>
      <c r="M273" t="s">
        <v>22</v>
      </c>
      <c r="N273" t="s">
        <v>22</v>
      </c>
      <c r="O273" t="s">
        <v>22</v>
      </c>
      <c r="P273" t="s">
        <v>21</v>
      </c>
      <c r="Q273">
        <v>8</v>
      </c>
      <c r="R273">
        <v>-214.82605118887199</v>
      </c>
      <c r="S273">
        <v>446.51957225726198</v>
      </c>
      <c r="T273">
        <v>3.8474330791285101</v>
      </c>
      <c r="U273">
        <v>1.3142678945588E-2</v>
      </c>
      <c r="V273" t="s">
        <v>35</v>
      </c>
    </row>
    <row r="274" spans="1:22" x14ac:dyDescent="0.3">
      <c r="A274">
        <v>8194</v>
      </c>
      <c r="B274">
        <v>1.74730162069646</v>
      </c>
      <c r="C274" t="s">
        <v>22</v>
      </c>
      <c r="D274" t="s">
        <v>21</v>
      </c>
      <c r="E274" t="s">
        <v>22</v>
      </c>
      <c r="F274" t="s">
        <v>22</v>
      </c>
      <c r="G274" t="s">
        <v>22</v>
      </c>
      <c r="H274" t="s">
        <v>22</v>
      </c>
      <c r="I274" t="s">
        <v>22</v>
      </c>
      <c r="J274" t="s">
        <v>22</v>
      </c>
      <c r="K274" t="s">
        <v>22</v>
      </c>
      <c r="L274" t="s">
        <v>22</v>
      </c>
      <c r="M274" t="s">
        <v>22</v>
      </c>
      <c r="N274" t="s">
        <v>22</v>
      </c>
      <c r="O274" t="s">
        <v>22</v>
      </c>
      <c r="P274" t="s">
        <v>21</v>
      </c>
      <c r="Q274">
        <v>5</v>
      </c>
      <c r="R274">
        <v>-91.918276924001404</v>
      </c>
      <c r="S274">
        <v>194.19583528512899</v>
      </c>
      <c r="T274">
        <v>0</v>
      </c>
      <c r="U274">
        <v>0.50000000000002498</v>
      </c>
      <c r="V274" t="s">
        <v>36</v>
      </c>
    </row>
    <row r="275" spans="1:22" x14ac:dyDescent="0.3">
      <c r="A275">
        <v>2</v>
      </c>
      <c r="B275">
        <v>0.361007259579191</v>
      </c>
      <c r="C275" t="s">
        <v>22</v>
      </c>
      <c r="D275" t="s">
        <v>21</v>
      </c>
      <c r="E275" t="s">
        <v>22</v>
      </c>
      <c r="F275" t="s">
        <v>22</v>
      </c>
      <c r="G275" t="s">
        <v>22</v>
      </c>
      <c r="H275" t="s">
        <v>22</v>
      </c>
      <c r="I275" t="s">
        <v>22</v>
      </c>
      <c r="J275" t="s">
        <v>22</v>
      </c>
      <c r="K275" t="s">
        <v>22</v>
      </c>
      <c r="L275" t="s">
        <v>22</v>
      </c>
      <c r="M275" t="s">
        <v>22</v>
      </c>
      <c r="N275" t="s">
        <v>22</v>
      </c>
      <c r="O275" t="s">
        <v>22</v>
      </c>
      <c r="P275" t="s">
        <v>22</v>
      </c>
      <c r="Q275">
        <v>5</v>
      </c>
      <c r="R275">
        <v>-91.918276924001503</v>
      </c>
      <c r="S275">
        <v>194.19583528512899</v>
      </c>
      <c r="T275" s="1">
        <v>1.98951966012828E-13</v>
      </c>
      <c r="U275">
        <v>0.49999999999997502</v>
      </c>
      <c r="V275" t="s">
        <v>36</v>
      </c>
    </row>
    <row r="276" spans="1:22" x14ac:dyDescent="0.3">
      <c r="A276">
        <v>44181</v>
      </c>
      <c r="B276">
        <v>0.17768572716335099</v>
      </c>
      <c r="C276" t="s">
        <v>22</v>
      </c>
      <c r="D276" t="s">
        <v>21</v>
      </c>
      <c r="E276" t="s">
        <v>22</v>
      </c>
      <c r="F276" t="s">
        <v>22</v>
      </c>
      <c r="G276" t="s">
        <v>22</v>
      </c>
      <c r="H276" t="s">
        <v>22</v>
      </c>
      <c r="I276">
        <v>0.15888526658595001</v>
      </c>
      <c r="J276" t="s">
        <v>22</v>
      </c>
      <c r="K276">
        <v>0.179965901673421</v>
      </c>
      <c r="L276" t="s">
        <v>22</v>
      </c>
      <c r="M276" t="s">
        <v>22</v>
      </c>
      <c r="N276" t="s">
        <v>22</v>
      </c>
      <c r="O276">
        <v>0.110998663234071</v>
      </c>
      <c r="P276" t="s">
        <v>22</v>
      </c>
      <c r="Q276">
        <v>8</v>
      </c>
      <c r="R276">
        <v>-71.214564611285795</v>
      </c>
      <c r="S276">
        <v>159.30185649529901</v>
      </c>
      <c r="T276">
        <v>0</v>
      </c>
      <c r="U276">
        <v>0.268833995767292</v>
      </c>
      <c r="V276" t="s">
        <v>37</v>
      </c>
    </row>
    <row r="277" spans="1:22" x14ac:dyDescent="0.3">
      <c r="A277">
        <v>126101</v>
      </c>
      <c r="B277">
        <v>1.5639800882842201</v>
      </c>
      <c r="C277" t="s">
        <v>22</v>
      </c>
      <c r="D277" t="s">
        <v>21</v>
      </c>
      <c r="E277" t="s">
        <v>22</v>
      </c>
      <c r="F277" t="s">
        <v>22</v>
      </c>
      <c r="G277" t="s">
        <v>22</v>
      </c>
      <c r="H277" t="s">
        <v>22</v>
      </c>
      <c r="I277">
        <v>0.15888526658902</v>
      </c>
      <c r="J277" t="s">
        <v>22</v>
      </c>
      <c r="K277">
        <v>0.179965901677233</v>
      </c>
      <c r="L277" t="s">
        <v>22</v>
      </c>
      <c r="M277" t="s">
        <v>22</v>
      </c>
      <c r="N277" t="s">
        <v>22</v>
      </c>
      <c r="O277">
        <v>0.11099866323371101</v>
      </c>
      <c r="P277" t="s">
        <v>21</v>
      </c>
      <c r="Q277">
        <v>8</v>
      </c>
      <c r="R277">
        <v>-71.214564611285894</v>
      </c>
      <c r="S277">
        <v>159.30185649529901</v>
      </c>
      <c r="T277" s="1">
        <v>1.4210854715202001E-13</v>
      </c>
      <c r="U277">
        <v>0.26883399576727302</v>
      </c>
      <c r="V277" t="s">
        <v>37</v>
      </c>
    </row>
    <row r="278" spans="1:22" x14ac:dyDescent="0.3">
      <c r="A278">
        <v>54433</v>
      </c>
      <c r="B278">
        <v>0.24283803849430399</v>
      </c>
      <c r="C278" t="s">
        <v>21</v>
      </c>
      <c r="D278" t="s">
        <v>21</v>
      </c>
      <c r="E278" t="s">
        <v>22</v>
      </c>
      <c r="F278" t="s">
        <v>22</v>
      </c>
      <c r="G278" t="s">
        <v>22</v>
      </c>
      <c r="H278" t="s">
        <v>22</v>
      </c>
      <c r="I278">
        <v>0.20686394469060901</v>
      </c>
      <c r="J278" t="s">
        <v>22</v>
      </c>
      <c r="K278">
        <v>0.196175216934834</v>
      </c>
      <c r="L278" t="s">
        <v>22</v>
      </c>
      <c r="M278" t="s">
        <v>21</v>
      </c>
      <c r="N278" t="s">
        <v>22</v>
      </c>
      <c r="O278">
        <v>0.14835847496854701</v>
      </c>
      <c r="P278" t="s">
        <v>22</v>
      </c>
      <c r="Q278">
        <v>20</v>
      </c>
      <c r="R278">
        <v>-57.288554573636503</v>
      </c>
      <c r="S278">
        <v>160.06730522570399</v>
      </c>
      <c r="T278">
        <v>0.76544873040555195</v>
      </c>
      <c r="U278">
        <v>0.18334501538273501</v>
      </c>
      <c r="V278" t="s">
        <v>37</v>
      </c>
    </row>
    <row r="279" spans="1:22" x14ac:dyDescent="0.3">
      <c r="A279">
        <v>136353</v>
      </c>
      <c r="B279">
        <v>1.6291323992236899</v>
      </c>
      <c r="C279" t="s">
        <v>21</v>
      </c>
      <c r="D279" t="s">
        <v>21</v>
      </c>
      <c r="E279" t="s">
        <v>22</v>
      </c>
      <c r="F279" t="s">
        <v>22</v>
      </c>
      <c r="G279" t="s">
        <v>22</v>
      </c>
      <c r="H279" t="s">
        <v>22</v>
      </c>
      <c r="I279">
        <v>0.206863944086565</v>
      </c>
      <c r="J279" t="s">
        <v>22</v>
      </c>
      <c r="K279">
        <v>0.19617521654672099</v>
      </c>
      <c r="L279" t="s">
        <v>22</v>
      </c>
      <c r="M279" t="s">
        <v>21</v>
      </c>
      <c r="N279" t="s">
        <v>22</v>
      </c>
      <c r="O279">
        <v>0.14835847522892101</v>
      </c>
      <c r="P279" t="s">
        <v>21</v>
      </c>
      <c r="Q279">
        <v>20</v>
      </c>
      <c r="R279">
        <v>-57.288554573636603</v>
      </c>
      <c r="S279">
        <v>160.06730522570501</v>
      </c>
      <c r="T279">
        <v>0.76544873040566597</v>
      </c>
      <c r="U279">
        <v>0.18334501538272499</v>
      </c>
      <c r="V279" t="s">
        <v>37</v>
      </c>
    </row>
    <row r="280" spans="1:22" x14ac:dyDescent="0.3">
      <c r="A280">
        <v>8514</v>
      </c>
      <c r="B280">
        <v>1.59850077040789</v>
      </c>
      <c r="C280" t="s">
        <v>22</v>
      </c>
      <c r="D280" t="s">
        <v>21</v>
      </c>
      <c r="E280" t="s">
        <v>22</v>
      </c>
      <c r="F280" t="s">
        <v>22</v>
      </c>
      <c r="G280" t="s">
        <v>22</v>
      </c>
      <c r="H280" t="s">
        <v>22</v>
      </c>
      <c r="I280">
        <v>0.14491146143831701</v>
      </c>
      <c r="J280" t="s">
        <v>22</v>
      </c>
      <c r="K280">
        <v>0.19698450710471399</v>
      </c>
      <c r="L280" t="s">
        <v>22</v>
      </c>
      <c r="M280" t="s">
        <v>22</v>
      </c>
      <c r="N280" t="s">
        <v>22</v>
      </c>
      <c r="O280" t="s">
        <v>22</v>
      </c>
      <c r="P280" t="s">
        <v>21</v>
      </c>
      <c r="Q280">
        <v>7</v>
      </c>
      <c r="R280">
        <v>-74.040208282657204</v>
      </c>
      <c r="S280">
        <v>162.75511536049501</v>
      </c>
      <c r="T280">
        <v>3.4532588651962302</v>
      </c>
      <c r="U280">
        <v>4.7820988849987402E-2</v>
      </c>
      <c r="V280" t="s">
        <v>37</v>
      </c>
    </row>
    <row r="281" spans="1:22" x14ac:dyDescent="0.3">
      <c r="A281">
        <v>322</v>
      </c>
      <c r="B281">
        <v>0.21220640933430901</v>
      </c>
      <c r="C281" t="s">
        <v>22</v>
      </c>
      <c r="D281" t="s">
        <v>21</v>
      </c>
      <c r="E281" t="s">
        <v>22</v>
      </c>
      <c r="F281" t="s">
        <v>22</v>
      </c>
      <c r="G281" t="s">
        <v>22</v>
      </c>
      <c r="H281" t="s">
        <v>22</v>
      </c>
      <c r="I281">
        <v>0.14491146158850601</v>
      </c>
      <c r="J281" t="s">
        <v>22</v>
      </c>
      <c r="K281">
        <v>0.19698450726566399</v>
      </c>
      <c r="L281" t="s">
        <v>22</v>
      </c>
      <c r="M281" t="s">
        <v>22</v>
      </c>
      <c r="N281" t="s">
        <v>22</v>
      </c>
      <c r="O281" t="s">
        <v>22</v>
      </c>
      <c r="P281" t="s">
        <v>22</v>
      </c>
      <c r="Q281">
        <v>7</v>
      </c>
      <c r="R281">
        <v>-74.040208282657204</v>
      </c>
      <c r="S281">
        <v>162.75511536049501</v>
      </c>
      <c r="T281">
        <v>3.4532588651962599</v>
      </c>
      <c r="U281">
        <v>4.7820988849986701E-2</v>
      </c>
      <c r="V281" t="s">
        <v>37</v>
      </c>
    </row>
    <row r="282" spans="1:22" x14ac:dyDescent="0.3">
      <c r="A282">
        <v>8512</v>
      </c>
      <c r="B282">
        <v>1.8939351776372999</v>
      </c>
      <c r="C282" t="s">
        <v>22</v>
      </c>
      <c r="D282" t="s">
        <v>22</v>
      </c>
      <c r="E282" t="s">
        <v>22</v>
      </c>
      <c r="F282" t="s">
        <v>22</v>
      </c>
      <c r="G282" t="s">
        <v>22</v>
      </c>
      <c r="H282" t="s">
        <v>22</v>
      </c>
      <c r="I282">
        <v>0.178356946206326</v>
      </c>
      <c r="J282" t="s">
        <v>22</v>
      </c>
      <c r="K282">
        <v>0.174349155088696</v>
      </c>
      <c r="L282" t="s">
        <v>22</v>
      </c>
      <c r="M282" t="s">
        <v>22</v>
      </c>
      <c r="N282" t="s">
        <v>22</v>
      </c>
      <c r="O282" t="s">
        <v>22</v>
      </c>
      <c r="P282" t="s">
        <v>21</v>
      </c>
      <c r="Q282">
        <v>5</v>
      </c>
      <c r="R282">
        <v>-123.732448337517</v>
      </c>
      <c r="S282">
        <v>257.822039532178</v>
      </c>
      <c r="T282">
        <v>0</v>
      </c>
      <c r="U282">
        <v>0.19396098382468099</v>
      </c>
      <c r="V282" t="s">
        <v>38</v>
      </c>
    </row>
    <row r="283" spans="1:22" x14ac:dyDescent="0.3">
      <c r="A283">
        <v>320</v>
      </c>
      <c r="B283">
        <v>0.50764081662971605</v>
      </c>
      <c r="C283" t="s">
        <v>22</v>
      </c>
      <c r="D283" t="s">
        <v>22</v>
      </c>
      <c r="E283" t="s">
        <v>22</v>
      </c>
      <c r="F283" t="s">
        <v>22</v>
      </c>
      <c r="G283" t="s">
        <v>22</v>
      </c>
      <c r="H283" t="s">
        <v>22</v>
      </c>
      <c r="I283">
        <v>0.178356945885012</v>
      </c>
      <c r="J283" t="s">
        <v>22</v>
      </c>
      <c r="K283">
        <v>0.174349154826374</v>
      </c>
      <c r="L283" t="s">
        <v>22</v>
      </c>
      <c r="M283" t="s">
        <v>22</v>
      </c>
      <c r="N283" t="s">
        <v>22</v>
      </c>
      <c r="O283" t="s">
        <v>22</v>
      </c>
      <c r="P283" t="s">
        <v>22</v>
      </c>
      <c r="Q283">
        <v>5</v>
      </c>
      <c r="R283">
        <v>-123.732448337517</v>
      </c>
      <c r="S283">
        <v>257.822039532178</v>
      </c>
      <c r="T283" s="1">
        <v>5.6843418860808002E-14</v>
      </c>
      <c r="U283">
        <v>0.193960983824675</v>
      </c>
      <c r="V283" t="s">
        <v>38</v>
      </c>
    </row>
    <row r="284" spans="1:22" x14ac:dyDescent="0.3">
      <c r="A284">
        <v>321</v>
      </c>
      <c r="B284">
        <v>0.56398654382928903</v>
      </c>
      <c r="C284" t="s">
        <v>21</v>
      </c>
      <c r="D284" t="s">
        <v>22</v>
      </c>
      <c r="E284" t="s">
        <v>22</v>
      </c>
      <c r="F284" t="s">
        <v>22</v>
      </c>
      <c r="G284" t="s">
        <v>22</v>
      </c>
      <c r="H284" t="s">
        <v>22</v>
      </c>
      <c r="I284">
        <v>0.17962260141584199</v>
      </c>
      <c r="J284" t="s">
        <v>22</v>
      </c>
      <c r="K284">
        <v>0.17498101007958999</v>
      </c>
      <c r="L284" t="s">
        <v>22</v>
      </c>
      <c r="M284" t="s">
        <v>22</v>
      </c>
      <c r="N284" t="s">
        <v>22</v>
      </c>
      <c r="O284" t="s">
        <v>22</v>
      </c>
      <c r="P284" t="s">
        <v>22</v>
      </c>
      <c r="Q284">
        <v>9</v>
      </c>
      <c r="R284">
        <v>-119.598213910892</v>
      </c>
      <c r="S284">
        <v>258.29398879739301</v>
      </c>
      <c r="T284">
        <v>0.471949265215244</v>
      </c>
      <c r="U284">
        <v>0.15319052251653001</v>
      </c>
      <c r="V284" t="s">
        <v>38</v>
      </c>
    </row>
    <row r="285" spans="1:22" x14ac:dyDescent="0.3">
      <c r="A285">
        <v>8513</v>
      </c>
      <c r="B285">
        <v>1.95028090494919</v>
      </c>
      <c r="C285" t="s">
        <v>21</v>
      </c>
      <c r="D285" t="s">
        <v>22</v>
      </c>
      <c r="E285" t="s">
        <v>22</v>
      </c>
      <c r="F285" t="s">
        <v>22</v>
      </c>
      <c r="G285" t="s">
        <v>22</v>
      </c>
      <c r="H285" t="s">
        <v>22</v>
      </c>
      <c r="I285">
        <v>0.17962260141581901</v>
      </c>
      <c r="J285" t="s">
        <v>22</v>
      </c>
      <c r="K285">
        <v>0.17498101007957201</v>
      </c>
      <c r="L285" t="s">
        <v>22</v>
      </c>
      <c r="M285" t="s">
        <v>22</v>
      </c>
      <c r="N285" t="s">
        <v>22</v>
      </c>
      <c r="O285" t="s">
        <v>22</v>
      </c>
      <c r="P285" t="s">
        <v>21</v>
      </c>
      <c r="Q285">
        <v>9</v>
      </c>
      <c r="R285">
        <v>-119.598213910892</v>
      </c>
      <c r="S285">
        <v>258.29398879739301</v>
      </c>
      <c r="T285">
        <v>0.471949265215244</v>
      </c>
      <c r="U285">
        <v>0.15319052251653001</v>
      </c>
      <c r="V285" t="s">
        <v>38</v>
      </c>
    </row>
    <row r="286" spans="1:22" x14ac:dyDescent="0.3">
      <c r="A286">
        <v>8529</v>
      </c>
      <c r="B286">
        <v>1.94917752947781</v>
      </c>
      <c r="C286" t="s">
        <v>21</v>
      </c>
      <c r="D286" t="s">
        <v>22</v>
      </c>
      <c r="E286" t="s">
        <v>22</v>
      </c>
      <c r="F286" t="s">
        <v>22</v>
      </c>
      <c r="G286">
        <v>-0.19901283941127501</v>
      </c>
      <c r="H286" t="s">
        <v>22</v>
      </c>
      <c r="I286">
        <v>0.174051783358359</v>
      </c>
      <c r="J286" t="s">
        <v>22</v>
      </c>
      <c r="K286">
        <v>0.199439492217445</v>
      </c>
      <c r="L286" t="s">
        <v>22</v>
      </c>
      <c r="M286" t="s">
        <v>22</v>
      </c>
      <c r="N286" t="s">
        <v>22</v>
      </c>
      <c r="O286" t="s">
        <v>22</v>
      </c>
      <c r="P286" t="s">
        <v>21</v>
      </c>
      <c r="Q286">
        <v>10</v>
      </c>
      <c r="R286">
        <v>-119.508423823689</v>
      </c>
      <c r="S286">
        <v>260.36654089891101</v>
      </c>
      <c r="T286">
        <v>2.5445013667335799</v>
      </c>
      <c r="U286">
        <v>5.4347919934721003E-2</v>
      </c>
      <c r="V286" t="s">
        <v>38</v>
      </c>
    </row>
    <row r="287" spans="1:22" x14ac:dyDescent="0.3">
      <c r="A287">
        <v>337</v>
      </c>
      <c r="B287">
        <v>0.56288316835778995</v>
      </c>
      <c r="C287" t="s">
        <v>21</v>
      </c>
      <c r="D287" t="s">
        <v>22</v>
      </c>
      <c r="E287" t="s">
        <v>22</v>
      </c>
      <c r="F287" t="s">
        <v>22</v>
      </c>
      <c r="G287">
        <v>-0.199012839418376</v>
      </c>
      <c r="H287" t="s">
        <v>22</v>
      </c>
      <c r="I287">
        <v>0.17405178335191901</v>
      </c>
      <c r="J287" t="s">
        <v>22</v>
      </c>
      <c r="K287">
        <v>0.199439492221135</v>
      </c>
      <c r="L287" t="s">
        <v>22</v>
      </c>
      <c r="M287" t="s">
        <v>22</v>
      </c>
      <c r="N287" t="s">
        <v>22</v>
      </c>
      <c r="O287" t="s">
        <v>22</v>
      </c>
      <c r="P287" t="s">
        <v>22</v>
      </c>
      <c r="Q287">
        <v>10</v>
      </c>
      <c r="R287">
        <v>-119.508423823689</v>
      </c>
      <c r="S287">
        <v>260.36654089891101</v>
      </c>
      <c r="T287">
        <v>2.5445013667336398</v>
      </c>
      <c r="U287">
        <v>5.4347919934719401E-2</v>
      </c>
      <c r="V287" t="s">
        <v>38</v>
      </c>
    </row>
    <row r="288" spans="1:22" x14ac:dyDescent="0.3">
      <c r="A288">
        <v>4416</v>
      </c>
      <c r="B288">
        <v>0.50790455593731798</v>
      </c>
      <c r="C288" t="s">
        <v>22</v>
      </c>
      <c r="D288" t="s">
        <v>22</v>
      </c>
      <c r="E288" t="s">
        <v>22</v>
      </c>
      <c r="F288" t="s">
        <v>22</v>
      </c>
      <c r="G288" t="s">
        <v>22</v>
      </c>
      <c r="H288" t="s">
        <v>22</v>
      </c>
      <c r="I288">
        <v>0.19813193369871601</v>
      </c>
      <c r="J288" t="s">
        <v>22</v>
      </c>
      <c r="K288">
        <v>0.17425051117669299</v>
      </c>
      <c r="L288" t="s">
        <v>22</v>
      </c>
      <c r="M288" t="s">
        <v>22</v>
      </c>
      <c r="N288" t="s">
        <v>22</v>
      </c>
      <c r="O288">
        <v>7.8306944414151106E-2</v>
      </c>
      <c r="P288" t="s">
        <v>22</v>
      </c>
      <c r="Q288">
        <v>6</v>
      </c>
      <c r="R288">
        <v>-124.38283703773899</v>
      </c>
      <c r="S288">
        <v>261.26866808745501</v>
      </c>
      <c r="T288">
        <v>3.4466285552772402</v>
      </c>
      <c r="U288">
        <v>3.4616925781650501E-2</v>
      </c>
      <c r="V288" t="s">
        <v>38</v>
      </c>
    </row>
    <row r="289" spans="1:22" x14ac:dyDescent="0.3">
      <c r="A289">
        <v>12608</v>
      </c>
      <c r="B289">
        <v>1.894198917088</v>
      </c>
      <c r="C289" t="s">
        <v>22</v>
      </c>
      <c r="D289" t="s">
        <v>22</v>
      </c>
      <c r="E289" t="s">
        <v>22</v>
      </c>
      <c r="F289" t="s">
        <v>22</v>
      </c>
      <c r="G289" t="s">
        <v>22</v>
      </c>
      <c r="H289" t="s">
        <v>22</v>
      </c>
      <c r="I289">
        <v>0.19813193360947501</v>
      </c>
      <c r="J289" t="s">
        <v>22</v>
      </c>
      <c r="K289">
        <v>0.17425051109380801</v>
      </c>
      <c r="L289" t="s">
        <v>22</v>
      </c>
      <c r="M289" t="s">
        <v>22</v>
      </c>
      <c r="N289" t="s">
        <v>22</v>
      </c>
      <c r="O289">
        <v>7.8306944414487295E-2</v>
      </c>
      <c r="P289" t="s">
        <v>21</v>
      </c>
      <c r="Q289">
        <v>6</v>
      </c>
      <c r="R289">
        <v>-124.38283703773899</v>
      </c>
      <c r="S289">
        <v>261.26866808745501</v>
      </c>
      <c r="T289">
        <v>3.4466285552773002</v>
      </c>
      <c r="U289">
        <v>3.4616925781649502E-2</v>
      </c>
      <c r="V289" t="s">
        <v>38</v>
      </c>
    </row>
    <row r="290" spans="1:22" x14ac:dyDescent="0.3">
      <c r="A290">
        <v>12609</v>
      </c>
      <c r="B290">
        <v>1.94987676835587</v>
      </c>
      <c r="C290" t="s">
        <v>21</v>
      </c>
      <c r="D290" t="s">
        <v>22</v>
      </c>
      <c r="E290" t="s">
        <v>22</v>
      </c>
      <c r="F290" t="s">
        <v>22</v>
      </c>
      <c r="G290" t="s">
        <v>22</v>
      </c>
      <c r="H290" t="s">
        <v>22</v>
      </c>
      <c r="I290">
        <v>0.20010671626517401</v>
      </c>
      <c r="J290" t="s">
        <v>22</v>
      </c>
      <c r="K290">
        <v>0.174300745402548</v>
      </c>
      <c r="L290" t="s">
        <v>22</v>
      </c>
      <c r="M290" t="s">
        <v>22</v>
      </c>
      <c r="N290" t="s">
        <v>22</v>
      </c>
      <c r="O290">
        <v>8.3047939703946E-2</v>
      </c>
      <c r="P290" t="s">
        <v>21</v>
      </c>
      <c r="Q290">
        <v>10</v>
      </c>
      <c r="R290">
        <v>-120.026302276694</v>
      </c>
      <c r="S290">
        <v>261.402297804922</v>
      </c>
      <c r="T290">
        <v>3.5802582727446302</v>
      </c>
      <c r="U290">
        <v>3.2379577117033001E-2</v>
      </c>
      <c r="V290" t="s">
        <v>38</v>
      </c>
    </row>
    <row r="291" spans="1:22" x14ac:dyDescent="0.3">
      <c r="A291">
        <v>4417</v>
      </c>
      <c r="B291">
        <v>0.56358240724894104</v>
      </c>
      <c r="C291" t="s">
        <v>21</v>
      </c>
      <c r="D291" t="s">
        <v>22</v>
      </c>
      <c r="E291" t="s">
        <v>22</v>
      </c>
      <c r="F291" t="s">
        <v>22</v>
      </c>
      <c r="G291" t="s">
        <v>22</v>
      </c>
      <c r="H291" t="s">
        <v>22</v>
      </c>
      <c r="I291">
        <v>0.200106716434687</v>
      </c>
      <c r="J291" t="s">
        <v>22</v>
      </c>
      <c r="K291">
        <v>0.17430074557470801</v>
      </c>
      <c r="L291" t="s">
        <v>22</v>
      </c>
      <c r="M291" t="s">
        <v>22</v>
      </c>
      <c r="N291" t="s">
        <v>22</v>
      </c>
      <c r="O291">
        <v>8.3047939645756394E-2</v>
      </c>
      <c r="P291" t="s">
        <v>22</v>
      </c>
      <c r="Q291">
        <v>10</v>
      </c>
      <c r="R291">
        <v>-120.026302276694</v>
      </c>
      <c r="S291">
        <v>261.402297804922</v>
      </c>
      <c r="T291">
        <v>3.5802582727447398</v>
      </c>
      <c r="U291">
        <v>3.2379577117031197E-2</v>
      </c>
      <c r="V291" t="s">
        <v>38</v>
      </c>
    </row>
    <row r="292" spans="1:22" x14ac:dyDescent="0.3">
      <c r="A292">
        <v>8256</v>
      </c>
      <c r="B292">
        <v>1.8883361624180199</v>
      </c>
      <c r="C292" t="s">
        <v>22</v>
      </c>
      <c r="D292" t="s">
        <v>22</v>
      </c>
      <c r="E292" t="s">
        <v>22</v>
      </c>
      <c r="F292" t="s">
        <v>22</v>
      </c>
      <c r="G292" t="s">
        <v>22</v>
      </c>
      <c r="H292" t="s">
        <v>22</v>
      </c>
      <c r="I292">
        <v>0.180257005364579</v>
      </c>
      <c r="J292" t="s">
        <v>22</v>
      </c>
      <c r="K292" t="s">
        <v>22</v>
      </c>
      <c r="L292" t="s">
        <v>22</v>
      </c>
      <c r="M292" t="s">
        <v>22</v>
      </c>
      <c r="N292" t="s">
        <v>22</v>
      </c>
      <c r="O292" t="s">
        <v>22</v>
      </c>
      <c r="P292" t="s">
        <v>21</v>
      </c>
      <c r="Q292">
        <v>4</v>
      </c>
      <c r="R292">
        <v>-126.61021682531999</v>
      </c>
      <c r="S292">
        <v>261.45712004117303</v>
      </c>
      <c r="T292">
        <v>3.63508050899497</v>
      </c>
      <c r="U292">
        <v>3.1504070825391001E-2</v>
      </c>
      <c r="V292" t="s">
        <v>38</v>
      </c>
    </row>
    <row r="293" spans="1:22" x14ac:dyDescent="0.3">
      <c r="A293">
        <v>64</v>
      </c>
      <c r="B293">
        <v>0.50204180134450604</v>
      </c>
      <c r="C293" t="s">
        <v>22</v>
      </c>
      <c r="D293" t="s">
        <v>22</v>
      </c>
      <c r="E293" t="s">
        <v>22</v>
      </c>
      <c r="F293" t="s">
        <v>22</v>
      </c>
      <c r="G293" t="s">
        <v>22</v>
      </c>
      <c r="H293" t="s">
        <v>22</v>
      </c>
      <c r="I293">
        <v>0.18025700525945099</v>
      </c>
      <c r="J293" t="s">
        <v>22</v>
      </c>
      <c r="K293" t="s">
        <v>22</v>
      </c>
      <c r="L293" t="s">
        <v>22</v>
      </c>
      <c r="M293" t="s">
        <v>22</v>
      </c>
      <c r="N293" t="s">
        <v>22</v>
      </c>
      <c r="O293" t="s">
        <v>22</v>
      </c>
      <c r="P293" t="s">
        <v>22</v>
      </c>
      <c r="Q293">
        <v>4</v>
      </c>
      <c r="R293">
        <v>-126.61021682531999</v>
      </c>
      <c r="S293">
        <v>261.45712004117303</v>
      </c>
      <c r="T293">
        <v>3.6350805089951499</v>
      </c>
      <c r="U293">
        <v>3.1504070825388399E-2</v>
      </c>
      <c r="V293" t="s">
        <v>38</v>
      </c>
    </row>
    <row r="294" spans="1:22" x14ac:dyDescent="0.3">
      <c r="A294">
        <v>45471</v>
      </c>
      <c r="B294">
        <v>1.4956979195956801</v>
      </c>
      <c r="C294" t="s">
        <v>21</v>
      </c>
      <c r="D294" t="s">
        <v>21</v>
      </c>
      <c r="E294" t="s">
        <v>22</v>
      </c>
      <c r="F294" t="s">
        <v>22</v>
      </c>
      <c r="G294" t="s">
        <v>22</v>
      </c>
      <c r="H294" t="s">
        <v>22</v>
      </c>
      <c r="I294">
        <v>0.17274691110345899</v>
      </c>
      <c r="J294">
        <v>0.23205341314175501</v>
      </c>
      <c r="K294">
        <v>0.25640380709974098</v>
      </c>
      <c r="L294" t="s">
        <v>22</v>
      </c>
      <c r="M294" t="s">
        <v>22</v>
      </c>
      <c r="N294" t="s">
        <v>22</v>
      </c>
      <c r="O294">
        <v>0.449751156135966</v>
      </c>
      <c r="P294" t="s">
        <v>22</v>
      </c>
      <c r="Q294">
        <v>13</v>
      </c>
      <c r="R294">
        <v>-242.41129651365901</v>
      </c>
      <c r="S294">
        <v>513.08346259253506</v>
      </c>
      <c r="T294">
        <v>0</v>
      </c>
      <c r="U294">
        <v>0.27010130042354202</v>
      </c>
      <c r="V294" t="s">
        <v>39</v>
      </c>
    </row>
    <row r="295" spans="1:22" x14ac:dyDescent="0.3">
      <c r="A295">
        <v>127391</v>
      </c>
      <c r="B295">
        <v>2.8819922799067701</v>
      </c>
      <c r="C295" t="s">
        <v>21</v>
      </c>
      <c r="D295" t="s">
        <v>21</v>
      </c>
      <c r="E295" t="s">
        <v>22</v>
      </c>
      <c r="F295" t="s">
        <v>22</v>
      </c>
      <c r="G295" t="s">
        <v>22</v>
      </c>
      <c r="H295" t="s">
        <v>22</v>
      </c>
      <c r="I295">
        <v>0.17274690888868599</v>
      </c>
      <c r="J295">
        <v>0.23205341361324999</v>
      </c>
      <c r="K295">
        <v>0.25640380660915102</v>
      </c>
      <c r="L295" t="s">
        <v>22</v>
      </c>
      <c r="M295" t="s">
        <v>22</v>
      </c>
      <c r="N295" t="s">
        <v>22</v>
      </c>
      <c r="O295">
        <v>0.44975115617108902</v>
      </c>
      <c r="P295" t="s">
        <v>21</v>
      </c>
      <c r="Q295">
        <v>13</v>
      </c>
      <c r="R295">
        <v>-242.41129651365901</v>
      </c>
      <c r="S295">
        <v>513.08346259253506</v>
      </c>
      <c r="T295">
        <v>0</v>
      </c>
      <c r="U295">
        <v>0.27010130042354202</v>
      </c>
      <c r="V295" t="s">
        <v>39</v>
      </c>
    </row>
    <row r="296" spans="1:22" x14ac:dyDescent="0.3">
      <c r="A296">
        <v>126112</v>
      </c>
      <c r="B296">
        <v>3.18028247095519</v>
      </c>
      <c r="C296" t="s">
        <v>21</v>
      </c>
      <c r="D296" t="s">
        <v>21</v>
      </c>
      <c r="E296" t="s">
        <v>22</v>
      </c>
      <c r="F296" t="s">
        <v>22</v>
      </c>
      <c r="G296" t="s">
        <v>22</v>
      </c>
      <c r="H296" t="s">
        <v>22</v>
      </c>
      <c r="I296">
        <v>0.29617369665776799</v>
      </c>
      <c r="J296" t="s">
        <v>22</v>
      </c>
      <c r="K296">
        <v>0.17169501986477601</v>
      </c>
      <c r="L296" t="s">
        <v>22</v>
      </c>
      <c r="M296" t="s">
        <v>22</v>
      </c>
      <c r="N296" t="s">
        <v>22</v>
      </c>
      <c r="O296">
        <v>0.37981482202815903</v>
      </c>
      <c r="P296" t="s">
        <v>21</v>
      </c>
      <c r="Q296">
        <v>12</v>
      </c>
      <c r="R296">
        <v>-244.54950178747899</v>
      </c>
      <c r="S296">
        <v>515.02492950088401</v>
      </c>
      <c r="T296">
        <v>1.94146690834941</v>
      </c>
      <c r="U296">
        <v>0.102315750118807</v>
      </c>
      <c r="V296" t="s">
        <v>39</v>
      </c>
    </row>
    <row r="297" spans="1:22" x14ac:dyDescent="0.3">
      <c r="A297">
        <v>44192</v>
      </c>
      <c r="B297">
        <v>1.7939881098344199</v>
      </c>
      <c r="C297" t="s">
        <v>21</v>
      </c>
      <c r="D297" t="s">
        <v>21</v>
      </c>
      <c r="E297" t="s">
        <v>22</v>
      </c>
      <c r="F297" t="s">
        <v>22</v>
      </c>
      <c r="G297" t="s">
        <v>22</v>
      </c>
      <c r="H297" t="s">
        <v>22</v>
      </c>
      <c r="I297">
        <v>0.29617369665319598</v>
      </c>
      <c r="J297" t="s">
        <v>22</v>
      </c>
      <c r="K297">
        <v>0.17169501986464</v>
      </c>
      <c r="L297" t="s">
        <v>22</v>
      </c>
      <c r="M297" t="s">
        <v>22</v>
      </c>
      <c r="N297" t="s">
        <v>22</v>
      </c>
      <c r="O297">
        <v>0.37981482202821298</v>
      </c>
      <c r="P297" t="s">
        <v>22</v>
      </c>
      <c r="Q297">
        <v>12</v>
      </c>
      <c r="R297">
        <v>-244.54950178747899</v>
      </c>
      <c r="S297">
        <v>515.02492950088401</v>
      </c>
      <c r="T297">
        <v>1.94146690834975</v>
      </c>
      <c r="U297">
        <v>0.102315750118789</v>
      </c>
      <c r="V297" t="s">
        <v>39</v>
      </c>
    </row>
    <row r="298" spans="1:22" x14ac:dyDescent="0.3">
      <c r="A298">
        <v>4563</v>
      </c>
      <c r="B298">
        <v>1.4896547616025599</v>
      </c>
      <c r="C298" t="s">
        <v>21</v>
      </c>
      <c r="D298" t="s">
        <v>21</v>
      </c>
      <c r="E298" t="s">
        <v>22</v>
      </c>
      <c r="F298" t="s">
        <v>22</v>
      </c>
      <c r="G298">
        <v>-0.202649755527294</v>
      </c>
      <c r="H298" t="s">
        <v>22</v>
      </c>
      <c r="I298">
        <v>0.167013766967927</v>
      </c>
      <c r="J298">
        <v>0.239862543110997</v>
      </c>
      <c r="K298">
        <v>0.29157502682679198</v>
      </c>
      <c r="L298" t="s">
        <v>22</v>
      </c>
      <c r="M298" t="s">
        <v>22</v>
      </c>
      <c r="N298" t="s">
        <v>22</v>
      </c>
      <c r="O298">
        <v>0.44414994388453999</v>
      </c>
      <c r="P298" t="s">
        <v>22</v>
      </c>
      <c r="Q298">
        <v>14</v>
      </c>
      <c r="R298">
        <v>-242.55426224157301</v>
      </c>
      <c r="S298">
        <v>515.73352448314597</v>
      </c>
      <c r="T298">
        <v>2.6500618906108002</v>
      </c>
      <c r="U298">
        <v>7.1791503261976503E-2</v>
      </c>
      <c r="V298" t="s">
        <v>39</v>
      </c>
    </row>
    <row r="299" spans="1:22" x14ac:dyDescent="0.3">
      <c r="A299">
        <v>12755</v>
      </c>
      <c r="B299">
        <v>2.8759491235610199</v>
      </c>
      <c r="C299" t="s">
        <v>21</v>
      </c>
      <c r="D299" t="s">
        <v>21</v>
      </c>
      <c r="E299" t="s">
        <v>22</v>
      </c>
      <c r="F299" t="s">
        <v>22</v>
      </c>
      <c r="G299">
        <v>-0.20264975442414099</v>
      </c>
      <c r="H299" t="s">
        <v>22</v>
      </c>
      <c r="I299">
        <v>0.16701376925366099</v>
      </c>
      <c r="J299">
        <v>0.23986254241600699</v>
      </c>
      <c r="K299">
        <v>0.29157502600862001</v>
      </c>
      <c r="L299" t="s">
        <v>22</v>
      </c>
      <c r="M299" t="s">
        <v>22</v>
      </c>
      <c r="N299" t="s">
        <v>22</v>
      </c>
      <c r="O299">
        <v>0.44414994412846698</v>
      </c>
      <c r="P299" t="s">
        <v>21</v>
      </c>
      <c r="Q299">
        <v>14</v>
      </c>
      <c r="R299">
        <v>-242.55426224157301</v>
      </c>
      <c r="S299">
        <v>515.73352448314597</v>
      </c>
      <c r="T299">
        <v>2.6500618906109099</v>
      </c>
      <c r="U299">
        <v>7.1791503261972506E-2</v>
      </c>
      <c r="V299" t="s">
        <v>39</v>
      </c>
    </row>
    <row r="300" spans="1:22" x14ac:dyDescent="0.3">
      <c r="A300">
        <v>4579</v>
      </c>
      <c r="B300">
        <v>1.50344930222694</v>
      </c>
      <c r="C300" t="s">
        <v>21</v>
      </c>
      <c r="D300" t="s">
        <v>21</v>
      </c>
      <c r="E300" t="s">
        <v>22</v>
      </c>
      <c r="F300" t="s">
        <v>22</v>
      </c>
      <c r="G300" t="s">
        <v>22</v>
      </c>
      <c r="H300">
        <v>-0.11636798872369</v>
      </c>
      <c r="I300">
        <v>0.17963281440366399</v>
      </c>
      <c r="J300">
        <v>0.22911102763574701</v>
      </c>
      <c r="K300">
        <v>0.27141328041405799</v>
      </c>
      <c r="L300" t="s">
        <v>22</v>
      </c>
      <c r="M300" t="s">
        <v>22</v>
      </c>
      <c r="N300" t="s">
        <v>22</v>
      </c>
      <c r="O300">
        <v>0.44894894064278601</v>
      </c>
      <c r="P300" t="s">
        <v>22</v>
      </c>
      <c r="Q300">
        <v>14</v>
      </c>
      <c r="R300">
        <v>-242.80640780800201</v>
      </c>
      <c r="S300">
        <v>516.23781561600401</v>
      </c>
      <c r="T300">
        <v>3.1543530234697501</v>
      </c>
      <c r="U300">
        <v>5.5791446195685303E-2</v>
      </c>
      <c r="V300" t="s">
        <v>39</v>
      </c>
    </row>
    <row r="301" spans="1:22" x14ac:dyDescent="0.3">
      <c r="A301">
        <v>12771</v>
      </c>
      <c r="B301">
        <v>2.88974366342</v>
      </c>
      <c r="C301" t="s">
        <v>21</v>
      </c>
      <c r="D301" t="s">
        <v>21</v>
      </c>
      <c r="E301" t="s">
        <v>22</v>
      </c>
      <c r="F301" t="s">
        <v>22</v>
      </c>
      <c r="G301" t="s">
        <v>22</v>
      </c>
      <c r="H301">
        <v>-0.116367988770342</v>
      </c>
      <c r="I301">
        <v>0.17963281469813699</v>
      </c>
      <c r="J301">
        <v>0.229111027584566</v>
      </c>
      <c r="K301">
        <v>0.271413280416826</v>
      </c>
      <c r="L301" t="s">
        <v>22</v>
      </c>
      <c r="M301" t="s">
        <v>22</v>
      </c>
      <c r="N301" t="s">
        <v>22</v>
      </c>
      <c r="O301">
        <v>0.448948940643003</v>
      </c>
      <c r="P301" t="s">
        <v>21</v>
      </c>
      <c r="Q301">
        <v>14</v>
      </c>
      <c r="R301">
        <v>-242.80640780800201</v>
      </c>
      <c r="S301">
        <v>516.23781561600401</v>
      </c>
      <c r="T301">
        <v>3.1543530234697501</v>
      </c>
      <c r="U301">
        <v>5.5791446195685303E-2</v>
      </c>
      <c r="V301" t="s">
        <v>39</v>
      </c>
    </row>
    <row r="302" spans="1:22" x14ac:dyDescent="0.3">
      <c r="A302">
        <v>81933</v>
      </c>
      <c r="B302">
        <v>1.9372957959441199</v>
      </c>
      <c r="C302" t="s">
        <v>21</v>
      </c>
      <c r="D302" t="s">
        <v>22</v>
      </c>
      <c r="E302" t="s">
        <v>22</v>
      </c>
      <c r="F302" t="s">
        <v>22</v>
      </c>
      <c r="G302" t="s">
        <v>22</v>
      </c>
      <c r="H302" t="s">
        <v>22</v>
      </c>
      <c r="I302" t="s">
        <v>22</v>
      </c>
      <c r="J302" t="s">
        <v>22</v>
      </c>
      <c r="K302" t="s">
        <v>22</v>
      </c>
      <c r="L302" t="s">
        <v>22</v>
      </c>
      <c r="M302" t="s">
        <v>22</v>
      </c>
      <c r="N302" t="s">
        <v>22</v>
      </c>
      <c r="O302" t="s">
        <v>22</v>
      </c>
      <c r="P302" t="s">
        <v>21</v>
      </c>
      <c r="Q302">
        <v>7</v>
      </c>
      <c r="R302">
        <v>-67.464224809693903</v>
      </c>
      <c r="S302">
        <v>149.60314841456901</v>
      </c>
      <c r="T302">
        <v>0</v>
      </c>
      <c r="U302">
        <v>0.11579432821119801</v>
      </c>
      <c r="V302" t="s">
        <v>40</v>
      </c>
    </row>
    <row r="303" spans="1:22" x14ac:dyDescent="0.3">
      <c r="A303">
        <v>16</v>
      </c>
      <c r="B303">
        <v>0.55100143467865703</v>
      </c>
      <c r="C303" t="s">
        <v>21</v>
      </c>
      <c r="D303" t="s">
        <v>22</v>
      </c>
      <c r="E303" t="s">
        <v>22</v>
      </c>
      <c r="F303" t="s">
        <v>22</v>
      </c>
      <c r="G303" t="s">
        <v>22</v>
      </c>
      <c r="H303" t="s">
        <v>22</v>
      </c>
      <c r="I303" t="s">
        <v>22</v>
      </c>
      <c r="J303" t="s">
        <v>22</v>
      </c>
      <c r="K303" t="s">
        <v>22</v>
      </c>
      <c r="L303" t="s">
        <v>22</v>
      </c>
      <c r="M303" t="s">
        <v>22</v>
      </c>
      <c r="N303" t="s">
        <v>22</v>
      </c>
      <c r="O303" t="s">
        <v>22</v>
      </c>
      <c r="P303" t="s">
        <v>22</v>
      </c>
      <c r="Q303">
        <v>7</v>
      </c>
      <c r="R303">
        <v>-67.464224809694002</v>
      </c>
      <c r="S303">
        <v>149.60314841456901</v>
      </c>
      <c r="T303" s="1">
        <v>1.13686837721616E-13</v>
      </c>
      <c r="U303">
        <v>0.115794328211191</v>
      </c>
      <c r="V303" t="s">
        <v>40</v>
      </c>
    </row>
    <row r="304" spans="1:22" x14ac:dyDescent="0.3">
      <c r="A304">
        <v>34</v>
      </c>
      <c r="B304">
        <v>0.43444198048868099</v>
      </c>
      <c r="C304" t="s">
        <v>21</v>
      </c>
      <c r="D304" t="s">
        <v>21</v>
      </c>
      <c r="E304" t="s">
        <v>22</v>
      </c>
      <c r="F304" t="s">
        <v>22</v>
      </c>
      <c r="G304" t="s">
        <v>22</v>
      </c>
      <c r="H304" t="s">
        <v>22</v>
      </c>
      <c r="I304" t="s">
        <v>22</v>
      </c>
      <c r="J304" t="s">
        <v>22</v>
      </c>
      <c r="K304" t="s">
        <v>22</v>
      </c>
      <c r="L304" t="s">
        <v>22</v>
      </c>
      <c r="M304" t="s">
        <v>22</v>
      </c>
      <c r="N304" t="s">
        <v>22</v>
      </c>
      <c r="O304" t="s">
        <v>22</v>
      </c>
      <c r="P304" t="s">
        <v>22</v>
      </c>
      <c r="Q304">
        <v>9</v>
      </c>
      <c r="R304">
        <v>-65.413123933008904</v>
      </c>
      <c r="S304">
        <v>149.92380884162799</v>
      </c>
      <c r="T304">
        <v>0.320660427058925</v>
      </c>
      <c r="U304">
        <v>9.8640839664333596E-2</v>
      </c>
      <c r="V304" t="s">
        <v>40</v>
      </c>
    </row>
    <row r="305" spans="1:22" x14ac:dyDescent="0.3">
      <c r="A305">
        <v>81952</v>
      </c>
      <c r="B305">
        <v>1.8207363416015001</v>
      </c>
      <c r="C305" t="s">
        <v>21</v>
      </c>
      <c r="D305" t="s">
        <v>21</v>
      </c>
      <c r="E305" t="s">
        <v>22</v>
      </c>
      <c r="F305" t="s">
        <v>22</v>
      </c>
      <c r="G305" t="s">
        <v>22</v>
      </c>
      <c r="H305" t="s">
        <v>22</v>
      </c>
      <c r="I305" t="s">
        <v>22</v>
      </c>
      <c r="J305" t="s">
        <v>22</v>
      </c>
      <c r="K305" t="s">
        <v>22</v>
      </c>
      <c r="L305" t="s">
        <v>22</v>
      </c>
      <c r="M305" t="s">
        <v>22</v>
      </c>
      <c r="N305" t="s">
        <v>22</v>
      </c>
      <c r="O305" t="s">
        <v>22</v>
      </c>
      <c r="P305" t="s">
        <v>21</v>
      </c>
      <c r="Q305">
        <v>9</v>
      </c>
      <c r="R305">
        <v>-65.413123933008904</v>
      </c>
      <c r="S305">
        <v>149.92380884162799</v>
      </c>
      <c r="T305">
        <v>0.320660427059067</v>
      </c>
      <c r="U305">
        <v>9.8640839664326602E-2</v>
      </c>
      <c r="V305" t="s">
        <v>40</v>
      </c>
    </row>
    <row r="306" spans="1:22" x14ac:dyDescent="0.3">
      <c r="A306">
        <v>81941</v>
      </c>
      <c r="B306">
        <v>1.75460653275695</v>
      </c>
      <c r="C306" t="s">
        <v>22</v>
      </c>
      <c r="D306" t="s">
        <v>21</v>
      </c>
      <c r="E306" t="s">
        <v>22</v>
      </c>
      <c r="F306" t="s">
        <v>22</v>
      </c>
      <c r="G306" t="s">
        <v>22</v>
      </c>
      <c r="H306" t="s">
        <v>22</v>
      </c>
      <c r="I306" t="s">
        <v>22</v>
      </c>
      <c r="J306" t="s">
        <v>22</v>
      </c>
      <c r="K306" t="s">
        <v>22</v>
      </c>
      <c r="L306" t="s">
        <v>22</v>
      </c>
      <c r="M306" t="s">
        <v>22</v>
      </c>
      <c r="N306" t="s">
        <v>22</v>
      </c>
      <c r="O306" t="s">
        <v>22</v>
      </c>
      <c r="P306" t="s">
        <v>21</v>
      </c>
      <c r="Q306">
        <v>5</v>
      </c>
      <c r="R306">
        <v>-70.226400159053696</v>
      </c>
      <c r="S306">
        <v>150.80994317525</v>
      </c>
      <c r="T306">
        <v>1.20679476068167</v>
      </c>
      <c r="U306">
        <v>6.3333739993428007E-2</v>
      </c>
      <c r="V306" t="s">
        <v>40</v>
      </c>
    </row>
    <row r="307" spans="1:22" x14ac:dyDescent="0.3">
      <c r="A307">
        <v>21</v>
      </c>
      <c r="B307">
        <v>0.36831217171389202</v>
      </c>
      <c r="C307" t="s">
        <v>22</v>
      </c>
      <c r="D307" t="s">
        <v>21</v>
      </c>
      <c r="E307" t="s">
        <v>22</v>
      </c>
      <c r="F307" t="s">
        <v>22</v>
      </c>
      <c r="G307" t="s">
        <v>22</v>
      </c>
      <c r="H307" t="s">
        <v>22</v>
      </c>
      <c r="I307" t="s">
        <v>22</v>
      </c>
      <c r="J307" t="s">
        <v>22</v>
      </c>
      <c r="K307" t="s">
        <v>22</v>
      </c>
      <c r="L307" t="s">
        <v>22</v>
      </c>
      <c r="M307" t="s">
        <v>22</v>
      </c>
      <c r="N307" t="s">
        <v>22</v>
      </c>
      <c r="O307" t="s">
        <v>22</v>
      </c>
      <c r="P307" t="s">
        <v>22</v>
      </c>
      <c r="Q307">
        <v>5</v>
      </c>
      <c r="R307">
        <v>-70.226400159053796</v>
      </c>
      <c r="S307">
        <v>150.80994317525</v>
      </c>
      <c r="T307">
        <v>1.2067947606818701</v>
      </c>
      <c r="U307">
        <v>6.3333739993421706E-2</v>
      </c>
      <c r="V307" t="s">
        <v>40</v>
      </c>
    </row>
    <row r="308" spans="1:22" x14ac:dyDescent="0.3">
      <c r="A308">
        <v>8192</v>
      </c>
      <c r="B308" t="s">
        <v>22</v>
      </c>
      <c r="C308" t="s">
        <v>22</v>
      </c>
      <c r="D308" t="s">
        <v>22</v>
      </c>
      <c r="E308" t="s">
        <v>22</v>
      </c>
      <c r="F308" t="s">
        <v>22</v>
      </c>
      <c r="G308" t="s">
        <v>22</v>
      </c>
      <c r="H308" t="s">
        <v>22</v>
      </c>
      <c r="I308" t="s">
        <v>22</v>
      </c>
      <c r="J308" t="s">
        <v>22</v>
      </c>
      <c r="K308" t="s">
        <v>22</v>
      </c>
      <c r="L308" t="s">
        <v>22</v>
      </c>
      <c r="M308" t="s">
        <v>22</v>
      </c>
      <c r="N308" t="s">
        <v>22</v>
      </c>
      <c r="O308" t="s">
        <v>22</v>
      </c>
      <c r="P308" t="s">
        <v>21</v>
      </c>
      <c r="Q308">
        <v>3</v>
      </c>
      <c r="R308">
        <v>-72.368638163048701</v>
      </c>
      <c r="S308">
        <v>150.87845279668599</v>
      </c>
      <c r="T308">
        <v>1.2753043821171</v>
      </c>
      <c r="U308">
        <v>6.1200991704134303E-2</v>
      </c>
      <c r="V308" t="s">
        <v>40</v>
      </c>
    </row>
    <row r="309" spans="1:22" x14ac:dyDescent="0.3">
      <c r="A309">
        <v>0</v>
      </c>
      <c r="B309" t="s">
        <v>22</v>
      </c>
      <c r="C309" t="s">
        <v>22</v>
      </c>
      <c r="D309" t="s">
        <v>22</v>
      </c>
      <c r="E309" t="s">
        <v>22</v>
      </c>
      <c r="F309" t="s">
        <v>22</v>
      </c>
      <c r="G309" t="s">
        <v>22</v>
      </c>
      <c r="H309" t="s">
        <v>22</v>
      </c>
      <c r="I309" t="s">
        <v>22</v>
      </c>
      <c r="J309" t="s">
        <v>22</v>
      </c>
      <c r="K309" t="s">
        <v>22</v>
      </c>
      <c r="L309" t="s">
        <v>22</v>
      </c>
      <c r="M309" t="s">
        <v>22</v>
      </c>
      <c r="N309" t="s">
        <v>22</v>
      </c>
      <c r="O309" t="s">
        <v>22</v>
      </c>
      <c r="P309" t="s">
        <v>22</v>
      </c>
      <c r="Q309">
        <v>3</v>
      </c>
      <c r="R309">
        <v>-72.3686381630488</v>
      </c>
      <c r="S309">
        <v>150.87845279668599</v>
      </c>
      <c r="T309">
        <v>1.2753043821171599</v>
      </c>
      <c r="U309">
        <v>6.1200991704132603E-2</v>
      </c>
      <c r="V309" t="s">
        <v>40</v>
      </c>
    </row>
    <row r="310" spans="1:22" x14ac:dyDescent="0.3">
      <c r="A310">
        <v>53</v>
      </c>
      <c r="B310">
        <v>0.55298645408295299</v>
      </c>
      <c r="C310" t="s">
        <v>21</v>
      </c>
      <c r="D310" t="s">
        <v>22</v>
      </c>
      <c r="E310">
        <v>-6.5796459985401803E-2</v>
      </c>
      <c r="F310" t="s">
        <v>22</v>
      </c>
      <c r="G310" t="s">
        <v>22</v>
      </c>
      <c r="H310" t="s">
        <v>22</v>
      </c>
      <c r="I310" t="s">
        <v>22</v>
      </c>
      <c r="J310" t="s">
        <v>22</v>
      </c>
      <c r="K310" t="s">
        <v>22</v>
      </c>
      <c r="L310" t="s">
        <v>22</v>
      </c>
      <c r="M310" t="s">
        <v>22</v>
      </c>
      <c r="N310" t="s">
        <v>22</v>
      </c>
      <c r="O310" t="s">
        <v>22</v>
      </c>
      <c r="P310" t="s">
        <v>22</v>
      </c>
      <c r="Q310">
        <v>8</v>
      </c>
      <c r="R310">
        <v>-67.080913648418601</v>
      </c>
      <c r="S310">
        <v>151.03455456956499</v>
      </c>
      <c r="T310">
        <v>1.43140615499595</v>
      </c>
      <c r="U310">
        <v>5.6605859651572402E-2</v>
      </c>
      <c r="V310" t="s">
        <v>40</v>
      </c>
    </row>
    <row r="311" spans="1:22" x14ac:dyDescent="0.3">
      <c r="A311">
        <v>81973</v>
      </c>
      <c r="B311">
        <v>1.9392808152185399</v>
      </c>
      <c r="C311" t="s">
        <v>21</v>
      </c>
      <c r="D311" t="s">
        <v>22</v>
      </c>
      <c r="E311">
        <v>-6.5796459935028806E-2</v>
      </c>
      <c r="F311" t="s">
        <v>22</v>
      </c>
      <c r="G311" t="s">
        <v>22</v>
      </c>
      <c r="H311" t="s">
        <v>22</v>
      </c>
      <c r="I311" t="s">
        <v>22</v>
      </c>
      <c r="J311" t="s">
        <v>22</v>
      </c>
      <c r="K311" t="s">
        <v>22</v>
      </c>
      <c r="L311" t="s">
        <v>22</v>
      </c>
      <c r="M311" t="s">
        <v>22</v>
      </c>
      <c r="N311" t="s">
        <v>22</v>
      </c>
      <c r="O311" t="s">
        <v>22</v>
      </c>
      <c r="P311" t="s">
        <v>21</v>
      </c>
      <c r="Q311">
        <v>8</v>
      </c>
      <c r="R311">
        <v>-67.080913648418701</v>
      </c>
      <c r="S311">
        <v>151.03455456956499</v>
      </c>
      <c r="T311">
        <v>1.43140615499601</v>
      </c>
      <c r="U311">
        <v>5.6605859651570799E-2</v>
      </c>
      <c r="V311" t="s">
        <v>40</v>
      </c>
    </row>
    <row r="312" spans="1:22" x14ac:dyDescent="0.3">
      <c r="A312">
        <v>653</v>
      </c>
      <c r="B312">
        <v>0.55136379156582205</v>
      </c>
      <c r="C312" t="s">
        <v>21</v>
      </c>
      <c r="D312" t="s">
        <v>22</v>
      </c>
      <c r="E312" t="s">
        <v>22</v>
      </c>
      <c r="F312" t="s">
        <v>22</v>
      </c>
      <c r="G312" t="s">
        <v>22</v>
      </c>
      <c r="H312" t="s">
        <v>22</v>
      </c>
      <c r="I312">
        <v>7.0647919707786694E-2</v>
      </c>
      <c r="J312" t="s">
        <v>22</v>
      </c>
      <c r="K312" t="s">
        <v>22</v>
      </c>
      <c r="L312" t="s">
        <v>22</v>
      </c>
      <c r="M312" t="s">
        <v>22</v>
      </c>
      <c r="N312" t="s">
        <v>22</v>
      </c>
      <c r="O312" t="s">
        <v>22</v>
      </c>
      <c r="P312" t="s">
        <v>22</v>
      </c>
      <c r="Q312">
        <v>8</v>
      </c>
      <c r="R312">
        <v>-67.6057107129472</v>
      </c>
      <c r="S312">
        <v>152.08414869862199</v>
      </c>
      <c r="T312">
        <v>2.4810002840530401</v>
      </c>
      <c r="U312">
        <v>3.3492296016758398E-2</v>
      </c>
      <c r="V312" t="s">
        <v>40</v>
      </c>
    </row>
    <row r="313" spans="1:22" x14ac:dyDescent="0.3">
      <c r="A313">
        <v>82573</v>
      </c>
      <c r="B313">
        <v>1.93765815266569</v>
      </c>
      <c r="C313" t="s">
        <v>21</v>
      </c>
      <c r="D313" t="s">
        <v>22</v>
      </c>
      <c r="E313" t="s">
        <v>22</v>
      </c>
      <c r="F313" t="s">
        <v>22</v>
      </c>
      <c r="G313" t="s">
        <v>22</v>
      </c>
      <c r="H313" t="s">
        <v>22</v>
      </c>
      <c r="I313">
        <v>7.0647919922972993E-2</v>
      </c>
      <c r="J313" t="s">
        <v>22</v>
      </c>
      <c r="K313" t="s">
        <v>22</v>
      </c>
      <c r="L313" t="s">
        <v>22</v>
      </c>
      <c r="M313" t="s">
        <v>22</v>
      </c>
      <c r="N313" t="s">
        <v>22</v>
      </c>
      <c r="O313" t="s">
        <v>22</v>
      </c>
      <c r="P313" t="s">
        <v>21</v>
      </c>
      <c r="Q313">
        <v>8</v>
      </c>
      <c r="R313">
        <v>-67.6057107129472</v>
      </c>
      <c r="S313">
        <v>152.08414869862199</v>
      </c>
      <c r="T313">
        <v>2.4810002840531</v>
      </c>
      <c r="U313">
        <v>3.3492296016757399E-2</v>
      </c>
      <c r="V313" t="s">
        <v>40</v>
      </c>
    </row>
    <row r="314" spans="1:22" x14ac:dyDescent="0.3">
      <c r="A314">
        <v>8196</v>
      </c>
      <c r="B314">
        <v>1.87152904566253</v>
      </c>
      <c r="C314" t="s">
        <v>22</v>
      </c>
      <c r="D314" t="s">
        <v>22</v>
      </c>
      <c r="E314">
        <v>-6.4315407625048698E-2</v>
      </c>
      <c r="F314" t="s">
        <v>22</v>
      </c>
      <c r="G314" t="s">
        <v>22</v>
      </c>
      <c r="H314" t="s">
        <v>22</v>
      </c>
      <c r="I314" t="s">
        <v>22</v>
      </c>
      <c r="J314" t="s">
        <v>22</v>
      </c>
      <c r="K314" t="s">
        <v>22</v>
      </c>
      <c r="L314" t="s">
        <v>22</v>
      </c>
      <c r="M314" t="s">
        <v>22</v>
      </c>
      <c r="N314" t="s">
        <v>22</v>
      </c>
      <c r="O314" t="s">
        <v>22</v>
      </c>
      <c r="P314" t="s">
        <v>21</v>
      </c>
      <c r="Q314">
        <v>4</v>
      </c>
      <c r="R314">
        <v>-72.199765173015393</v>
      </c>
      <c r="S314">
        <v>152.636216736563</v>
      </c>
      <c r="T314">
        <v>3.03306832199485</v>
      </c>
      <c r="U314">
        <v>2.54135227418032E-2</v>
      </c>
      <c r="V314" t="s">
        <v>40</v>
      </c>
    </row>
    <row r="315" spans="1:22" x14ac:dyDescent="0.3">
      <c r="A315">
        <v>4</v>
      </c>
      <c r="B315">
        <v>0.48523468454730101</v>
      </c>
      <c r="C315" t="s">
        <v>22</v>
      </c>
      <c r="D315" t="s">
        <v>22</v>
      </c>
      <c r="E315">
        <v>-6.4315407622723295E-2</v>
      </c>
      <c r="F315" t="s">
        <v>22</v>
      </c>
      <c r="G315" t="s">
        <v>22</v>
      </c>
      <c r="H315" t="s">
        <v>22</v>
      </c>
      <c r="I315" t="s">
        <v>22</v>
      </c>
      <c r="J315" t="s">
        <v>22</v>
      </c>
      <c r="K315" t="s">
        <v>22</v>
      </c>
      <c r="L315" t="s">
        <v>22</v>
      </c>
      <c r="M315" t="s">
        <v>22</v>
      </c>
      <c r="N315" t="s">
        <v>22</v>
      </c>
      <c r="O315" t="s">
        <v>22</v>
      </c>
      <c r="P315" t="s">
        <v>22</v>
      </c>
      <c r="Q315">
        <v>4</v>
      </c>
      <c r="R315">
        <v>-72.199765173015507</v>
      </c>
      <c r="S315">
        <v>152.636216736563</v>
      </c>
      <c r="T315">
        <v>3.0330683219948802</v>
      </c>
      <c r="U315">
        <v>2.5413522741802801E-2</v>
      </c>
      <c r="V315" t="s">
        <v>40</v>
      </c>
    </row>
    <row r="316" spans="1:22" x14ac:dyDescent="0.3">
      <c r="A316">
        <v>84493</v>
      </c>
      <c r="B316">
        <v>1.9384496303140799</v>
      </c>
      <c r="C316" t="s">
        <v>21</v>
      </c>
      <c r="D316" t="s">
        <v>22</v>
      </c>
      <c r="E316" t="s">
        <v>22</v>
      </c>
      <c r="F316" t="s">
        <v>22</v>
      </c>
      <c r="G316" t="s">
        <v>22</v>
      </c>
      <c r="H316" t="s">
        <v>22</v>
      </c>
      <c r="I316" t="s">
        <v>22</v>
      </c>
      <c r="J316" t="s">
        <v>22</v>
      </c>
      <c r="K316">
        <v>7.5018463621786297E-2</v>
      </c>
      <c r="L316" t="s">
        <v>22</v>
      </c>
      <c r="M316" t="s">
        <v>22</v>
      </c>
      <c r="N316" t="s">
        <v>22</v>
      </c>
      <c r="O316" t="s">
        <v>22</v>
      </c>
      <c r="P316" t="s">
        <v>21</v>
      </c>
      <c r="Q316">
        <v>8</v>
      </c>
      <c r="R316">
        <v>-67.985581629783596</v>
      </c>
      <c r="S316">
        <v>152.84389053229401</v>
      </c>
      <c r="T316">
        <v>3.24074211772583</v>
      </c>
      <c r="U316">
        <v>2.29070454748408E-2</v>
      </c>
      <c r="V316" t="s">
        <v>40</v>
      </c>
    </row>
    <row r="317" spans="1:22" x14ac:dyDescent="0.3">
      <c r="A317">
        <v>2573</v>
      </c>
      <c r="B317">
        <v>0.55215526917819702</v>
      </c>
      <c r="C317" t="s">
        <v>21</v>
      </c>
      <c r="D317" t="s">
        <v>22</v>
      </c>
      <c r="E317" t="s">
        <v>22</v>
      </c>
      <c r="F317" t="s">
        <v>22</v>
      </c>
      <c r="G317" t="s">
        <v>22</v>
      </c>
      <c r="H317" t="s">
        <v>22</v>
      </c>
      <c r="I317" t="s">
        <v>22</v>
      </c>
      <c r="J317" t="s">
        <v>22</v>
      </c>
      <c r="K317">
        <v>7.5018463465530302E-2</v>
      </c>
      <c r="L317" t="s">
        <v>22</v>
      </c>
      <c r="M317" t="s">
        <v>22</v>
      </c>
      <c r="N317" t="s">
        <v>22</v>
      </c>
      <c r="O317" t="s">
        <v>22</v>
      </c>
      <c r="P317" t="s">
        <v>22</v>
      </c>
      <c r="Q317">
        <v>8</v>
      </c>
      <c r="R317">
        <v>-67.985581629783596</v>
      </c>
      <c r="S317">
        <v>152.84389053229401</v>
      </c>
      <c r="T317">
        <v>3.2407421177258602</v>
      </c>
      <c r="U317">
        <v>2.2907045474840501E-2</v>
      </c>
      <c r="V317" t="s">
        <v>40</v>
      </c>
    </row>
    <row r="318" spans="1:22" x14ac:dyDescent="0.3">
      <c r="A318">
        <v>641</v>
      </c>
      <c r="B318">
        <v>0.48334444884146799</v>
      </c>
      <c r="C318" t="s">
        <v>22</v>
      </c>
      <c r="D318" t="s">
        <v>22</v>
      </c>
      <c r="E318" t="s">
        <v>22</v>
      </c>
      <c r="F318" t="s">
        <v>22</v>
      </c>
      <c r="G318" t="s">
        <v>22</v>
      </c>
      <c r="H318" t="s">
        <v>22</v>
      </c>
      <c r="I318">
        <v>7.4095961256227597E-2</v>
      </c>
      <c r="J318" t="s">
        <v>22</v>
      </c>
      <c r="K318" t="s">
        <v>22</v>
      </c>
      <c r="L318" t="s">
        <v>22</v>
      </c>
      <c r="M318" t="s">
        <v>22</v>
      </c>
      <c r="N318" t="s">
        <v>22</v>
      </c>
      <c r="O318" t="s">
        <v>22</v>
      </c>
      <c r="P318" t="s">
        <v>22</v>
      </c>
      <c r="Q318">
        <v>4</v>
      </c>
      <c r="R318">
        <v>-72.316593430346202</v>
      </c>
      <c r="S318">
        <v>152.86987325122499</v>
      </c>
      <c r="T318">
        <v>3.2667248366563202</v>
      </c>
      <c r="U318">
        <v>2.2611376541944402E-2</v>
      </c>
      <c r="V318" t="s">
        <v>40</v>
      </c>
    </row>
    <row r="319" spans="1:22" x14ac:dyDescent="0.3">
      <c r="A319">
        <v>82561</v>
      </c>
      <c r="B319">
        <v>1.86963880993345</v>
      </c>
      <c r="C319" t="s">
        <v>22</v>
      </c>
      <c r="D319" t="s">
        <v>22</v>
      </c>
      <c r="E319" t="s">
        <v>22</v>
      </c>
      <c r="F319" t="s">
        <v>22</v>
      </c>
      <c r="G319" t="s">
        <v>22</v>
      </c>
      <c r="H319" t="s">
        <v>22</v>
      </c>
      <c r="I319">
        <v>7.4095961290825699E-2</v>
      </c>
      <c r="J319" t="s">
        <v>22</v>
      </c>
      <c r="K319" t="s">
        <v>22</v>
      </c>
      <c r="L319" t="s">
        <v>22</v>
      </c>
      <c r="M319" t="s">
        <v>22</v>
      </c>
      <c r="N319" t="s">
        <v>22</v>
      </c>
      <c r="O319" t="s">
        <v>22</v>
      </c>
      <c r="P319" t="s">
        <v>21</v>
      </c>
      <c r="Q319">
        <v>4</v>
      </c>
      <c r="R319">
        <v>-72.316593430346202</v>
      </c>
      <c r="S319">
        <v>152.86987325122499</v>
      </c>
      <c r="T319">
        <v>3.2667248366563499</v>
      </c>
      <c r="U319">
        <v>2.26113765419441E-2</v>
      </c>
      <c r="V319" t="s">
        <v>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19"/>
  <sheetViews>
    <sheetView tabSelected="1" topLeftCell="P190" workbookViewId="0">
      <selection activeCell="Q232" sqref="Q232:V247"/>
    </sheetView>
  </sheetViews>
  <sheetFormatPr baseColWidth="10" defaultRowHeight="16.5" x14ac:dyDescent="0.3"/>
  <cols>
    <col min="17" max="17" width="48.42578125" bestFit="1" customWidth="1"/>
  </cols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3">
      <c r="A2">
        <v>1115</v>
      </c>
      <c r="B2">
        <v>0.65178401241904604</v>
      </c>
      <c r="C2" t="str">
        <f>IF(ComponentModels!C2 = "NA"," ","AC")</f>
        <v>AC</v>
      </c>
      <c r="D2" t="str">
        <f>IF(ComponentModels!D2 = "NA"," ","SC")</f>
        <v>SC</v>
      </c>
      <c r="E2" t="str">
        <f>IF(ComponentModels!E2 = "NA"," ","T30")</f>
        <v xml:space="preserve"> </v>
      </c>
      <c r="F2" t="str">
        <f>IF(ComponentModels!F2 = "NA"," ","T30²")</f>
        <v>T30²</v>
      </c>
      <c r="G2" t="str">
        <f>IF(ComponentModels!G2 = "NA"," ","Clay")</f>
        <v>Clay</v>
      </c>
      <c r="H2" t="str">
        <f>IF(ComponentModels!H2 = "NA"," ","CN")</f>
        <v xml:space="preserve"> </v>
      </c>
      <c r="I2" t="str">
        <f>IF(ComponentModels!I2 = "NA"," ","GWC")</f>
        <v>GWC</v>
      </c>
      <c r="J2" t="str">
        <f>IF(ComponentModels!J2 = "NA"," ","GWC²")</f>
        <v xml:space="preserve"> </v>
      </c>
      <c r="K2" t="str">
        <f>IF(ComponentModels!K2 = "NA"," ","pH")</f>
        <v xml:space="preserve"> </v>
      </c>
      <c r="L2" t="str">
        <f>IF(ComponentModels!L2 = "NA"," ","Pr")</f>
        <v xml:space="preserve"> </v>
      </c>
      <c r="M2" t="str">
        <f>IF(ComponentModels!M2 = "NA"," ","ACxSC")</f>
        <v>ACxSC</v>
      </c>
      <c r="N2" t="str">
        <f>IF(ComponentModels!N2 = "NA"," ","CNxpH")</f>
        <v xml:space="preserve"> </v>
      </c>
      <c r="O2" t="str">
        <f>IF(ComponentModels!O2 = "NA"," ","GWCxpH")</f>
        <v xml:space="preserve"> </v>
      </c>
      <c r="P2" t="str">
        <f>IF(ComponentModels!P2 = "NA"," ","+")</f>
        <v xml:space="preserve"> </v>
      </c>
      <c r="Q2" s="2" t="str">
        <f>CONCATENATE(C2," + ",D2," + ",E2, " + ", F2, " + ",G2, " + ",H2, " + ", I2," + ", J2," + ",K2," + ",L2," + ",M2," + ",N2," + ",O2)</f>
        <v xml:space="preserve">AC + SC +   + T30² + Clay +   + GWC +   +   +   + ACxSC +   +  </v>
      </c>
      <c r="R2">
        <v>19</v>
      </c>
      <c r="S2">
        <v>-344.17277466893302</v>
      </c>
      <c r="T2">
        <v>731.15567592014304</v>
      </c>
      <c r="U2">
        <v>0</v>
      </c>
      <c r="V2">
        <v>8.42566254183163E-2</v>
      </c>
      <c r="W2" t="s">
        <v>23</v>
      </c>
    </row>
    <row r="3" spans="1:23" hidden="1" x14ac:dyDescent="0.3">
      <c r="A3">
        <v>9307</v>
      </c>
      <c r="B3">
        <v>2.0380797938493602</v>
      </c>
      <c r="C3" t="str">
        <f>IF(ComponentModels!C3 = "NA"," ","AC")</f>
        <v>AC</v>
      </c>
      <c r="D3" t="str">
        <f>IF(ComponentModels!D3 = "NA"," ","SC")</f>
        <v>SC</v>
      </c>
      <c r="E3" t="str">
        <f>IF(ComponentModels!E3 = "NA"," ","T30")</f>
        <v xml:space="preserve"> </v>
      </c>
      <c r="F3" t="str">
        <f>IF(ComponentModels!F3 = "NA"," ","(T30)²")</f>
        <v>(T30)²</v>
      </c>
      <c r="G3" t="str">
        <f>IF(ComponentModels!G3 = "NA"," ","Clay")</f>
        <v>Clay</v>
      </c>
      <c r="H3" t="str">
        <f>IF(ComponentModels!H3 = "NA"," ","CN")</f>
        <v xml:space="preserve"> </v>
      </c>
      <c r="I3" t="str">
        <f>IF(ComponentModels!I3 = "NA"," ","GWC")</f>
        <v>GWC</v>
      </c>
      <c r="J3" t="str">
        <f>IF(ComponentModels!J3 = "NA"," ","(GWC)²")</f>
        <v xml:space="preserve"> </v>
      </c>
      <c r="K3" t="str">
        <f>IF(ComponentModels!K3 = "NA"," ","pH")</f>
        <v xml:space="preserve"> </v>
      </c>
      <c r="L3" t="str">
        <f>IF(ComponentModels!L3 = "NA"," ","Pr")</f>
        <v xml:space="preserve"> </v>
      </c>
      <c r="M3" t="str">
        <f>IF(ComponentModels!M3 = "NA"," ","ACxSC")</f>
        <v>ACxSC</v>
      </c>
      <c r="N3" t="str">
        <f>IF(ComponentModels!N3 = "NA"," ","CNxpH")</f>
        <v xml:space="preserve"> </v>
      </c>
      <c r="O3" t="str">
        <f>IF(ComponentModels!O3 = "NA"," ","GWCxpH")</f>
        <v xml:space="preserve"> </v>
      </c>
      <c r="P3" t="str">
        <f>IF(ComponentModels!P3 = "NA"," ","+")</f>
        <v>+</v>
      </c>
      <c r="R3">
        <v>19</v>
      </c>
      <c r="S3">
        <v>-344.17277466898997</v>
      </c>
      <c r="T3">
        <v>731.15567592025798</v>
      </c>
      <c r="U3" s="1">
        <v>1.14937392936554E-10</v>
      </c>
      <c r="V3">
        <v>8.4256625413474201E-2</v>
      </c>
      <c r="W3" t="s">
        <v>23</v>
      </c>
    </row>
    <row r="4" spans="1:23" x14ac:dyDescent="0.3">
      <c r="A4">
        <v>1363</v>
      </c>
      <c r="B4">
        <v>0.45240979535567399</v>
      </c>
      <c r="C4" t="str">
        <f>IF(ComponentModels!C4 = "NA"," ","AC")</f>
        <v>AC</v>
      </c>
      <c r="D4" t="str">
        <f>IF(ComponentModels!D4 = "NA"," ","SC")</f>
        <v>SC</v>
      </c>
      <c r="E4" t="str">
        <f>IF(ComponentModels!E4 = "NA"," ","T30")</f>
        <v xml:space="preserve"> </v>
      </c>
      <c r="F4" t="str">
        <f>IF(ComponentModels!F4 = "NA"," ","T30²")</f>
        <v xml:space="preserve"> </v>
      </c>
      <c r="G4" t="str">
        <f>IF(ComponentModels!G4 = "NA"," ","Clay")</f>
        <v>Clay</v>
      </c>
      <c r="H4" t="str">
        <f>IF(ComponentModels!H4 = "NA"," ","CN")</f>
        <v xml:space="preserve"> </v>
      </c>
      <c r="I4" t="str">
        <f>IF(ComponentModels!I4 = "NA"," ","GWC")</f>
        <v>GWC</v>
      </c>
      <c r="J4" t="str">
        <f>IF(ComponentModels!J4 = "NA"," ","GWC²")</f>
        <v xml:space="preserve"> </v>
      </c>
      <c r="K4" t="str">
        <f>IF(ComponentModels!K4 = "NA"," ","pH")</f>
        <v>pH</v>
      </c>
      <c r="L4" t="str">
        <f>IF(ComponentModels!L4 = "NA"," ","Pr")</f>
        <v xml:space="preserve"> </v>
      </c>
      <c r="M4" t="str">
        <f>IF(ComponentModels!M4 = "NA"," ","ACxSC")</f>
        <v>ACxSC</v>
      </c>
      <c r="N4" t="str">
        <f>IF(ComponentModels!N4 = "NA"," ","CNxpH")</f>
        <v xml:space="preserve"> </v>
      </c>
      <c r="O4" t="str">
        <f>IF(ComponentModels!O4 = "NA"," ","GWCxpH")</f>
        <v xml:space="preserve"> </v>
      </c>
      <c r="P4" t="str">
        <f>IF(ComponentModels!P4 = "NA"," ","+")</f>
        <v xml:space="preserve"> </v>
      </c>
      <c r="Q4" s="2" t="str">
        <f>CONCATENATE(C4," + ",D4," + ",E4, " + ", F4, " + ",G4, " + ",H4, " + ", I4," + ", J4," + ",K4," + ",L4," + ",M4," + ",N4," + ",O4)</f>
        <v xml:space="preserve">AC + SC +   +   + Clay +   + GWC +   + pH +   + ACxSC +   +  </v>
      </c>
      <c r="R4">
        <v>19</v>
      </c>
      <c r="S4">
        <v>-344.41516096632199</v>
      </c>
      <c r="T4">
        <v>731.64044851492201</v>
      </c>
      <c r="U4">
        <v>0.48477259477863299</v>
      </c>
      <c r="V4">
        <v>6.6120637120736403E-2</v>
      </c>
      <c r="W4" t="s">
        <v>23</v>
      </c>
    </row>
    <row r="5" spans="1:23" hidden="1" x14ac:dyDescent="0.3">
      <c r="A5">
        <v>9555</v>
      </c>
      <c r="B5">
        <v>1.8387053526975801</v>
      </c>
      <c r="C5" t="str">
        <f>IF(ComponentModels!C5 = "NA"," ","AC")</f>
        <v>AC</v>
      </c>
      <c r="D5" t="str">
        <f>IF(ComponentModels!D5 = "NA"," ","SC")</f>
        <v>SC</v>
      </c>
      <c r="E5" t="str">
        <f>IF(ComponentModels!E5 = "NA"," ","T30")</f>
        <v xml:space="preserve"> </v>
      </c>
      <c r="F5" t="str">
        <f>IF(ComponentModels!F5 = "NA"," ","(T30)²")</f>
        <v xml:space="preserve"> </v>
      </c>
      <c r="G5" t="str">
        <f>IF(ComponentModels!G5 = "NA"," ","Clay")</f>
        <v>Clay</v>
      </c>
      <c r="H5" t="str">
        <f>IF(ComponentModels!H5 = "NA"," ","CN")</f>
        <v xml:space="preserve"> </v>
      </c>
      <c r="I5" t="str">
        <f>IF(ComponentModels!I5 = "NA"," ","GWC")</f>
        <v>GWC</v>
      </c>
      <c r="J5" t="str">
        <f>IF(ComponentModels!J5 = "NA"," ","(GWC)²")</f>
        <v xml:space="preserve"> </v>
      </c>
      <c r="K5" t="str">
        <f>IF(ComponentModels!K5 = "NA"," ","pH")</f>
        <v>pH</v>
      </c>
      <c r="L5" t="str">
        <f>IF(ComponentModels!L5 = "NA"," ","Pr")</f>
        <v xml:space="preserve"> </v>
      </c>
      <c r="M5" t="str">
        <f>IF(ComponentModels!M5 = "NA"," ","ACxSC")</f>
        <v>ACxSC</v>
      </c>
      <c r="N5" t="str">
        <f>IF(ComponentModels!N5 = "NA"," ","CNxpH")</f>
        <v xml:space="preserve"> </v>
      </c>
      <c r="O5" t="str">
        <f>IF(ComponentModels!O5 = "NA"," ","GWCxpH")</f>
        <v xml:space="preserve"> </v>
      </c>
      <c r="P5" t="str">
        <f>IF(ComponentModels!P5 = "NA"," ","+")</f>
        <v>+</v>
      </c>
      <c r="R5">
        <v>19</v>
      </c>
      <c r="S5">
        <v>-344.41516096637201</v>
      </c>
      <c r="T5">
        <v>731.64044851502297</v>
      </c>
      <c r="U5">
        <v>0.48477259487958702</v>
      </c>
      <c r="V5">
        <v>6.6120637117398906E-2</v>
      </c>
      <c r="W5" t="s">
        <v>23</v>
      </c>
    </row>
    <row r="6" spans="1:23" x14ac:dyDescent="0.3">
      <c r="A6">
        <v>1099</v>
      </c>
      <c r="B6">
        <v>0.68720515565457596</v>
      </c>
      <c r="C6" t="str">
        <f>IF(ComponentModels!C6 = "NA"," ","AC")</f>
        <v>AC</v>
      </c>
      <c r="D6" t="str">
        <f>IF(ComponentModels!D6 = "NA"," ","SC")</f>
        <v>SC</v>
      </c>
      <c r="E6" t="str">
        <f>IF(ComponentModels!E6 = "NA"," ","T30")</f>
        <v xml:space="preserve"> </v>
      </c>
      <c r="F6" t="str">
        <f>IF(ComponentModels!F6 = "NA"," ","T30²")</f>
        <v>T30²</v>
      </c>
      <c r="G6" t="str">
        <f>IF(ComponentModels!G6 = "NA"," ","Clay")</f>
        <v xml:space="preserve"> </v>
      </c>
      <c r="H6" t="str">
        <f>IF(ComponentModels!H6 = "NA"," ","CN")</f>
        <v xml:space="preserve"> </v>
      </c>
      <c r="I6" t="str">
        <f>IF(ComponentModels!I6 = "NA"," ","GWC")</f>
        <v>GWC</v>
      </c>
      <c r="J6" t="str">
        <f>IF(ComponentModels!J6 = "NA"," ","GWC²")</f>
        <v xml:space="preserve"> </v>
      </c>
      <c r="K6" t="str">
        <f>IF(ComponentModels!K6 = "NA"," ","pH")</f>
        <v xml:space="preserve"> </v>
      </c>
      <c r="L6" t="str">
        <f>IF(ComponentModels!L6 = "NA"," ","Pr")</f>
        <v xml:space="preserve"> </v>
      </c>
      <c r="M6" t="str">
        <f>IF(ComponentModels!M6 = "NA"," ","ACxSC")</f>
        <v>ACxSC</v>
      </c>
      <c r="N6" t="str">
        <f>IF(ComponentModels!N6 = "NA"," ","CNxpH")</f>
        <v xml:space="preserve"> </v>
      </c>
      <c r="O6" t="str">
        <f>IF(ComponentModels!O6 = "NA"," ","GWCxpH")</f>
        <v xml:space="preserve"> </v>
      </c>
      <c r="P6" t="str">
        <f>IF(ComponentModels!P6 = "NA"," ","+")</f>
        <v xml:space="preserve"> </v>
      </c>
      <c r="Q6" s="2" t="str">
        <f>CONCATENATE(C6," + ",D6," + ",E6, " + ", F6, " + ",G6, " + ",H6, " + ", I6," + ", J6," + ",K6," + ",L6," + ",M6," + ",N6," + ",O6)</f>
        <v xml:space="preserve">AC + SC +   + T30² +   +   + GWC +   +   +   + ACxSC +   +  </v>
      </c>
      <c r="R6">
        <v>18</v>
      </c>
      <c r="S6">
        <v>-346.23938718620599</v>
      </c>
      <c r="T6">
        <v>732.78066116486605</v>
      </c>
      <c r="U6">
        <v>1.6249852447221</v>
      </c>
      <c r="V6">
        <v>3.7388926726871601E-2</v>
      </c>
      <c r="W6" t="s">
        <v>23</v>
      </c>
    </row>
    <row r="7" spans="1:23" hidden="1" x14ac:dyDescent="0.3">
      <c r="A7">
        <v>9291</v>
      </c>
      <c r="B7">
        <v>2.0734979863459002</v>
      </c>
      <c r="C7" t="str">
        <f>IF(ComponentModels!C7 = "NA"," ","AC")</f>
        <v>AC</v>
      </c>
      <c r="D7" t="str">
        <f>IF(ComponentModels!D7 = "NA"," ","SC")</f>
        <v>SC</v>
      </c>
      <c r="E7" t="str">
        <f>IF(ComponentModels!E7 = "NA"," ","T30")</f>
        <v xml:space="preserve"> </v>
      </c>
      <c r="F7" t="str">
        <f>IF(ComponentModels!F7 = "NA"," ","(T30)²")</f>
        <v>(T30)²</v>
      </c>
      <c r="G7" t="str">
        <f>IF(ComponentModels!G7 = "NA"," ","Clay")</f>
        <v xml:space="preserve"> </v>
      </c>
      <c r="H7" t="str">
        <f>IF(ComponentModels!H7 = "NA"," ","CN")</f>
        <v xml:space="preserve"> </v>
      </c>
      <c r="I7" t="str">
        <f>IF(ComponentModels!I7 = "NA"," ","GWC")</f>
        <v>GWC</v>
      </c>
      <c r="J7" t="str">
        <f>IF(ComponentModels!J7 = "NA"," ","(GWC)²")</f>
        <v xml:space="preserve"> </v>
      </c>
      <c r="K7" t="str">
        <f>IF(ComponentModels!K7 = "NA"," ","pH")</f>
        <v xml:space="preserve"> </v>
      </c>
      <c r="L7" t="str">
        <f>IF(ComponentModels!L7 = "NA"," ","Pr")</f>
        <v xml:space="preserve"> </v>
      </c>
      <c r="M7" t="str">
        <f>IF(ComponentModels!M7 = "NA"," ","ACxSC")</f>
        <v>ACxSC</v>
      </c>
      <c r="N7" t="str">
        <f>IF(ComponentModels!N7 = "NA"," ","CNxpH")</f>
        <v xml:space="preserve"> </v>
      </c>
      <c r="O7" t="str">
        <f>IF(ComponentModels!O7 = "NA"," ","GWCxpH")</f>
        <v xml:space="preserve"> </v>
      </c>
      <c r="P7" t="str">
        <f>IF(ComponentModels!P7 = "NA"," ","+")</f>
        <v>+</v>
      </c>
      <c r="R7">
        <v>18</v>
      </c>
      <c r="S7">
        <v>-346.23938718630399</v>
      </c>
      <c r="T7">
        <v>732.78066116506102</v>
      </c>
      <c r="U7">
        <v>1.62498524491718</v>
      </c>
      <c r="V7">
        <v>3.7388926723224601E-2</v>
      </c>
      <c r="W7" t="s">
        <v>23</v>
      </c>
    </row>
    <row r="8" spans="1:23" hidden="1" x14ac:dyDescent="0.3">
      <c r="A8">
        <v>9735</v>
      </c>
      <c r="B8">
        <v>1.9679141305971699</v>
      </c>
      <c r="C8" t="str">
        <f>IF(ComponentModels!C8 = "NA"," ","AC")</f>
        <v>AC</v>
      </c>
      <c r="D8" t="str">
        <f>IF(ComponentModels!D8 = "NA"," ","SC")</f>
        <v>SC</v>
      </c>
      <c r="E8" t="str">
        <f>IF(ComponentModels!E8 = "NA"," ","T30")</f>
        <v>T30</v>
      </c>
      <c r="F8" t="str">
        <f>IF(ComponentModels!F8 = "NA"," ","(T30)²")</f>
        <v xml:space="preserve"> </v>
      </c>
      <c r="G8" t="str">
        <f>IF(ComponentModels!G8 = "NA"," ","Clay")</f>
        <v xml:space="preserve"> </v>
      </c>
      <c r="H8" t="str">
        <f>IF(ComponentModels!H8 = "NA"," ","CN")</f>
        <v xml:space="preserve"> </v>
      </c>
      <c r="I8" t="str">
        <f>IF(ComponentModels!I8 = "NA"," ","GWC")</f>
        <v xml:space="preserve"> </v>
      </c>
      <c r="J8" t="str">
        <f>IF(ComponentModels!J8 = "NA"," ","(GWC)²")</f>
        <v xml:space="preserve"> </v>
      </c>
      <c r="K8" t="str">
        <f>IF(ComponentModels!K8 = "NA"," ","pH")</f>
        <v xml:space="preserve"> </v>
      </c>
      <c r="L8" t="str">
        <f>IF(ComponentModels!L8 = "NA"," ","Pr")</f>
        <v>Pr</v>
      </c>
      <c r="M8" t="str">
        <f>IF(ComponentModels!M8 = "NA"," ","ACxSC")</f>
        <v>ACxSC</v>
      </c>
      <c r="N8" t="str">
        <f>IF(ComponentModels!N8 = "NA"," ","CNxpH")</f>
        <v xml:space="preserve"> </v>
      </c>
      <c r="O8" t="str">
        <f>IF(ComponentModels!O8 = "NA"," ","GWCxpH")</f>
        <v xml:space="preserve"> </v>
      </c>
      <c r="P8" t="str">
        <f>IF(ComponentModels!P8 = "NA"," ","+")</f>
        <v>+</v>
      </c>
      <c r="R8">
        <v>18</v>
      </c>
      <c r="S8">
        <v>-346.46610591047698</v>
      </c>
      <c r="T8">
        <v>733.23409861340701</v>
      </c>
      <c r="U8">
        <v>2.0784226932630601</v>
      </c>
      <c r="V8">
        <v>2.9804394810168E-2</v>
      </c>
      <c r="W8" t="s">
        <v>23</v>
      </c>
    </row>
    <row r="9" spans="1:23" x14ac:dyDescent="0.3">
      <c r="A9">
        <v>1543</v>
      </c>
      <c r="B9">
        <v>0.58161832315232997</v>
      </c>
      <c r="C9" t="str">
        <f>IF(ComponentModels!C9 = "NA"," ","AC")</f>
        <v>AC</v>
      </c>
      <c r="D9" t="str">
        <f>IF(ComponentModels!D9 = "NA"," ","SC")</f>
        <v>SC</v>
      </c>
      <c r="E9" t="str">
        <f>IF(ComponentModels!E9 = "NA"," ","T30")</f>
        <v>T30</v>
      </c>
      <c r="F9" t="str">
        <f>IF(ComponentModels!F9 = "NA"," ","T30²")</f>
        <v xml:space="preserve"> </v>
      </c>
      <c r="G9" t="str">
        <f>IF(ComponentModels!G9 = "NA"," ","Clay")</f>
        <v xml:space="preserve"> </v>
      </c>
      <c r="H9" t="str">
        <f>IF(ComponentModels!H9 = "NA"," ","CN")</f>
        <v xml:space="preserve"> </v>
      </c>
      <c r="I9" t="str">
        <f>IF(ComponentModels!I9 = "NA"," ","GWC")</f>
        <v xml:space="preserve"> </v>
      </c>
      <c r="J9" t="str">
        <f>IF(ComponentModels!J9 = "NA"," ","GWC²")</f>
        <v xml:space="preserve"> </v>
      </c>
      <c r="K9" t="str">
        <f>IF(ComponentModels!K9 = "NA"," ","pH")</f>
        <v xml:space="preserve"> </v>
      </c>
      <c r="L9" t="str">
        <f>IF(ComponentModels!L9 = "NA"," ","Pr")</f>
        <v>Pr</v>
      </c>
      <c r="M9" t="str">
        <f>IF(ComponentModels!M9 = "NA"," ","ACxSC")</f>
        <v>ACxSC</v>
      </c>
      <c r="N9" t="str">
        <f>IF(ComponentModels!N9 = "NA"," ","CNxpH")</f>
        <v xml:space="preserve"> </v>
      </c>
      <c r="O9" t="str">
        <f>IF(ComponentModels!O9 = "NA"," ","GWCxpH")</f>
        <v xml:space="preserve"> </v>
      </c>
      <c r="P9" t="str">
        <f>IF(ComponentModels!P9 = "NA"," ","+")</f>
        <v xml:space="preserve"> </v>
      </c>
      <c r="Q9" s="2" t="str">
        <f>CONCATENATE(C9," + ",D9," + ",E9, " + ", F9, " + ",G9, " + ",H9, " + ", I9," + ", J9," + ",K9," + ",L9," + ",M9," + ",N9," + ",O9)</f>
        <v xml:space="preserve">AC + SC + T30 +   +   +   +   +   +   + Pr + ACxSC +   +  </v>
      </c>
      <c r="R9">
        <v>18</v>
      </c>
      <c r="S9">
        <v>-346.46610591086602</v>
      </c>
      <c r="T9">
        <v>733.23409861418497</v>
      </c>
      <c r="U9">
        <v>2.0784226940419299</v>
      </c>
      <c r="V9">
        <v>2.9804394798561201E-2</v>
      </c>
      <c r="W9" t="s">
        <v>23</v>
      </c>
    </row>
    <row r="10" spans="1:23" hidden="1" x14ac:dyDescent="0.3">
      <c r="A10">
        <v>9819</v>
      </c>
      <c r="B10">
        <v>1.9803311506194901</v>
      </c>
      <c r="C10" t="str">
        <f>IF(ComponentModels!C10 = "NA"," ","AC")</f>
        <v>AC</v>
      </c>
      <c r="D10" t="str">
        <f>IF(ComponentModels!D10 = "NA"," ","SC")</f>
        <v>SC</v>
      </c>
      <c r="E10" t="str">
        <f>IF(ComponentModels!E10 = "NA"," ","T30")</f>
        <v xml:space="preserve"> </v>
      </c>
      <c r="F10" t="str">
        <f>IF(ComponentModels!F10 = "NA"," ","(T30)²")</f>
        <v>(T30)²</v>
      </c>
      <c r="G10" t="str">
        <f>IF(ComponentModels!G10 = "NA"," ","Clay")</f>
        <v>Clay</v>
      </c>
      <c r="H10" t="str">
        <f>IF(ComponentModels!H10 = "NA"," ","CN")</f>
        <v xml:space="preserve"> </v>
      </c>
      <c r="I10" t="str">
        <f>IF(ComponentModels!I10 = "NA"," ","GWC")</f>
        <v>GWC</v>
      </c>
      <c r="J10" t="str">
        <f>IF(ComponentModels!J10 = "NA"," ","(GWC)²")</f>
        <v xml:space="preserve"> </v>
      </c>
      <c r="K10" t="str">
        <f>IF(ComponentModels!K10 = "NA"," ","pH")</f>
        <v xml:space="preserve"> </v>
      </c>
      <c r="L10" t="str">
        <f>IF(ComponentModels!L10 = "NA"," ","Pr")</f>
        <v>Pr</v>
      </c>
      <c r="M10" t="str">
        <f>IF(ComponentModels!M10 = "NA"," ","ACxSC")</f>
        <v>ACxSC</v>
      </c>
      <c r="N10" t="str">
        <f>IF(ComponentModels!N10 = "NA"," ","CNxpH")</f>
        <v xml:space="preserve"> </v>
      </c>
      <c r="O10" t="str">
        <f>IF(ComponentModels!O10 = "NA"," ","GWCxpH")</f>
        <v xml:space="preserve"> </v>
      </c>
      <c r="P10" t="str">
        <f>IF(ComponentModels!P10 = "NA"," ","+")</f>
        <v>+</v>
      </c>
      <c r="R10">
        <v>20</v>
      </c>
      <c r="S10">
        <v>-343.94743827554902</v>
      </c>
      <c r="T10">
        <v>733.24519502243504</v>
      </c>
      <c r="U10">
        <v>2.0895191022919999</v>
      </c>
      <c r="V10">
        <v>2.9639491813118899E-2</v>
      </c>
      <c r="W10" t="s">
        <v>23</v>
      </c>
    </row>
    <row r="11" spans="1:23" x14ac:dyDescent="0.3">
      <c r="A11">
        <v>1627</v>
      </c>
      <c r="B11">
        <v>0.59403911860444802</v>
      </c>
      <c r="C11" t="str">
        <f>IF(ComponentModels!C11 = "NA"," ","AC")</f>
        <v>AC</v>
      </c>
      <c r="D11" t="str">
        <f>IF(ComponentModels!D11 = "NA"," ","SC")</f>
        <v>SC</v>
      </c>
      <c r="E11" t="str">
        <f>IF(ComponentModels!E11 = "NA"," ","T30")</f>
        <v xml:space="preserve"> </v>
      </c>
      <c r="F11" t="str">
        <f>IF(ComponentModels!F11 = "NA"," ","T30²")</f>
        <v>T30²</v>
      </c>
      <c r="G11" t="str">
        <f>IF(ComponentModels!G11 = "NA"," ","Clay")</f>
        <v>Clay</v>
      </c>
      <c r="H11" t="str">
        <f>IF(ComponentModels!H11 = "NA"," ","CN")</f>
        <v xml:space="preserve"> </v>
      </c>
      <c r="I11" t="str">
        <f>IF(ComponentModels!I11 = "NA"," ","GWC")</f>
        <v>GWC</v>
      </c>
      <c r="J11" t="str">
        <f>IF(ComponentModels!J11 = "NA"," ","GWC²")</f>
        <v xml:space="preserve"> </v>
      </c>
      <c r="K11" t="str">
        <f>IF(ComponentModels!K11 = "NA"," ","pH")</f>
        <v xml:space="preserve"> </v>
      </c>
      <c r="L11" t="str">
        <f>IF(ComponentModels!L11 = "NA"," ","Pr")</f>
        <v>Pr</v>
      </c>
      <c r="M11" t="str">
        <f>IF(ComponentModels!M11 = "NA"," ","ACxSC")</f>
        <v>ACxSC</v>
      </c>
      <c r="N11" t="str">
        <f>IF(ComponentModels!N11 = "NA"," ","CNxpH")</f>
        <v xml:space="preserve"> </v>
      </c>
      <c r="O11" t="str">
        <f>IF(ComponentModels!O11 = "NA"," ","GWCxpH")</f>
        <v xml:space="preserve"> </v>
      </c>
      <c r="P11" t="str">
        <f>IF(ComponentModels!P11 = "NA"," ","+")</f>
        <v xml:space="preserve"> </v>
      </c>
      <c r="Q11" s="2" t="str">
        <f>CONCATENATE(C11," + ",D11," + ",E11, " + ", F11, " + ",G11, " + ",H11, " + ", I11," + ", J11," + ",K11," + ",L11," + ",M11," + ",N11," + ",O11)</f>
        <v xml:space="preserve">AC + SC +   + T30² + Clay +   + GWC +   +   + Pr + ACxSC +   +  </v>
      </c>
      <c r="R11">
        <v>20</v>
      </c>
      <c r="S11">
        <v>-343.94743827593101</v>
      </c>
      <c r="T11">
        <v>733.24519502319902</v>
      </c>
      <c r="U11">
        <v>2.08951910305586</v>
      </c>
      <c r="V11">
        <v>2.9639491801798701E-2</v>
      </c>
      <c r="W11" t="s">
        <v>23</v>
      </c>
    </row>
    <row r="12" spans="1:23" hidden="1" x14ac:dyDescent="0.3">
      <c r="A12">
        <v>9743</v>
      </c>
      <c r="B12">
        <v>2.0498354229035698</v>
      </c>
      <c r="C12" t="str">
        <f>IF(ComponentModels!C12 = "NA"," ","AC")</f>
        <v>AC</v>
      </c>
      <c r="D12" t="str">
        <f>IF(ComponentModels!D12 = "NA"," ","SC")</f>
        <v>SC</v>
      </c>
      <c r="E12" t="str">
        <f>IF(ComponentModels!E12 = "NA"," ","T30")</f>
        <v>T30</v>
      </c>
      <c r="F12" t="str">
        <f>IF(ComponentModels!F12 = "NA"," ","(T30)²")</f>
        <v>(T30)²</v>
      </c>
      <c r="G12" t="str">
        <f>IF(ComponentModels!G12 = "NA"," ","Clay")</f>
        <v xml:space="preserve"> </v>
      </c>
      <c r="H12" t="str">
        <f>IF(ComponentModels!H12 = "NA"," ","CN")</f>
        <v xml:space="preserve"> </v>
      </c>
      <c r="I12" t="str">
        <f>IF(ComponentModels!I12 = "NA"," ","GWC")</f>
        <v xml:space="preserve"> </v>
      </c>
      <c r="J12" t="str">
        <f>IF(ComponentModels!J12 = "NA"," ","(GWC)²")</f>
        <v xml:space="preserve"> </v>
      </c>
      <c r="K12" t="str">
        <f>IF(ComponentModels!K12 = "NA"," ","pH")</f>
        <v xml:space="preserve"> </v>
      </c>
      <c r="L12" t="str">
        <f>IF(ComponentModels!L12 = "NA"," ","Pr")</f>
        <v>Pr</v>
      </c>
      <c r="M12" t="str">
        <f>IF(ComponentModels!M12 = "NA"," ","ACxSC")</f>
        <v>ACxSC</v>
      </c>
      <c r="N12" t="str">
        <f>IF(ComponentModels!N12 = "NA"," ","CNxpH")</f>
        <v xml:space="preserve"> </v>
      </c>
      <c r="O12" t="str">
        <f>IF(ComponentModels!O12 = "NA"," ","GWCxpH")</f>
        <v xml:space="preserve"> </v>
      </c>
      <c r="P12" t="str">
        <f>IF(ComponentModels!P12 = "NA"," ","+")</f>
        <v>+</v>
      </c>
      <c r="R12">
        <v>19</v>
      </c>
      <c r="S12">
        <v>-345.231184730243</v>
      </c>
      <c r="T12">
        <v>733.27249604276506</v>
      </c>
      <c r="U12">
        <v>2.1168201226215602</v>
      </c>
      <c r="V12">
        <v>2.9237646565014899E-2</v>
      </c>
      <c r="W12" t="s">
        <v>23</v>
      </c>
    </row>
    <row r="13" spans="1:23" x14ac:dyDescent="0.3">
      <c r="A13">
        <v>1551</v>
      </c>
      <c r="B13">
        <v>0.66353836095682805</v>
      </c>
      <c r="C13" t="str">
        <f>IF(ComponentModels!C13 = "NA"," ","AC")</f>
        <v>AC</v>
      </c>
      <c r="D13" t="str">
        <f>IF(ComponentModels!D13 = "NA"," ","SC")</f>
        <v>SC</v>
      </c>
      <c r="E13" t="str">
        <f>IF(ComponentModels!E13 = "NA"," ","T30")</f>
        <v>T30</v>
      </c>
      <c r="F13" t="str">
        <f>IF(ComponentModels!F13 = "NA"," ","T30²")</f>
        <v>T30²</v>
      </c>
      <c r="G13" t="str">
        <f>IF(ComponentModels!G13 = "NA"," ","Clay")</f>
        <v xml:space="preserve"> </v>
      </c>
      <c r="H13" t="str">
        <f>IF(ComponentModels!H13 = "NA"," ","CN")</f>
        <v xml:space="preserve"> </v>
      </c>
      <c r="I13" t="str">
        <f>IF(ComponentModels!I13 = "NA"," ","GWC")</f>
        <v xml:space="preserve"> </v>
      </c>
      <c r="J13" t="str">
        <f>IF(ComponentModels!J13 = "NA"," ","GWC²")</f>
        <v xml:space="preserve"> </v>
      </c>
      <c r="K13" t="str">
        <f>IF(ComponentModels!K13 = "NA"," ","pH")</f>
        <v xml:space="preserve"> </v>
      </c>
      <c r="L13" t="str">
        <f>IF(ComponentModels!L13 = "NA"," ","Pr")</f>
        <v>Pr</v>
      </c>
      <c r="M13" t="str">
        <f>IF(ComponentModels!M13 = "NA"," ","ACxSC")</f>
        <v>ACxSC</v>
      </c>
      <c r="N13" t="str">
        <f>IF(ComponentModels!N13 = "NA"," ","CNxpH")</f>
        <v xml:space="preserve"> </v>
      </c>
      <c r="O13" t="str">
        <f>IF(ComponentModels!O13 = "NA"," ","GWCxpH")</f>
        <v xml:space="preserve"> </v>
      </c>
      <c r="P13" t="str">
        <f>IF(ComponentModels!P13 = "NA"," ","+")</f>
        <v xml:space="preserve"> </v>
      </c>
      <c r="Q13" s="2" t="str">
        <f t="shared" ref="Q13:Q14" si="0">CONCATENATE(C13," + ",D13," + ",E13, " + ", F13, " + ",G13, " + ",H13, " + ", I13," + ", J13," + ",K13," + ",L13," + ",M13," + ",N13," + ",O13)</f>
        <v xml:space="preserve">AC + SC + T30 + T30² +   +   +   +   +   + Pr + ACxSC +   +  </v>
      </c>
      <c r="R13">
        <v>19</v>
      </c>
      <c r="S13">
        <v>-345.23118473061197</v>
      </c>
      <c r="T13">
        <v>733.27249604350197</v>
      </c>
      <c r="U13">
        <v>2.11682012335825</v>
      </c>
      <c r="V13">
        <v>2.9237646554245399E-2</v>
      </c>
      <c r="W13" t="s">
        <v>23</v>
      </c>
    </row>
    <row r="14" spans="1:23" x14ac:dyDescent="0.3">
      <c r="A14">
        <v>1147</v>
      </c>
      <c r="B14">
        <v>0.65816085216807796</v>
      </c>
      <c r="C14" t="str">
        <f>IF(ComponentModels!C14 = "NA"," ","AC")</f>
        <v>AC</v>
      </c>
      <c r="D14" t="str">
        <f>IF(ComponentModels!D14 = "NA"," ","SC")</f>
        <v>SC</v>
      </c>
      <c r="E14" t="str">
        <f>IF(ComponentModels!E14 = "NA"," ","T30")</f>
        <v xml:space="preserve"> </v>
      </c>
      <c r="F14" t="str">
        <f>IF(ComponentModels!F14 = "NA"," ","T30²")</f>
        <v>T30²</v>
      </c>
      <c r="G14" t="str">
        <f>IF(ComponentModels!G14 = "NA"," ","Clay")</f>
        <v>Clay</v>
      </c>
      <c r="H14" t="str">
        <f>IF(ComponentModels!H14 = "NA"," ","CN")</f>
        <v>CN</v>
      </c>
      <c r="I14" t="str">
        <f>IF(ComponentModels!I14 = "NA"," ","GWC")</f>
        <v>GWC</v>
      </c>
      <c r="J14" t="str">
        <f>IF(ComponentModels!J14 = "NA"," ","GWC²")</f>
        <v xml:space="preserve"> </v>
      </c>
      <c r="K14" t="str">
        <f>IF(ComponentModels!K14 = "NA"," ","pH")</f>
        <v xml:space="preserve"> </v>
      </c>
      <c r="L14" t="str">
        <f>IF(ComponentModels!L14 = "NA"," ","Pr")</f>
        <v xml:space="preserve"> </v>
      </c>
      <c r="M14" t="str">
        <f>IF(ComponentModels!M14 = "NA"," ","ACxSC")</f>
        <v>ACxSC</v>
      </c>
      <c r="N14" t="str">
        <f>IF(ComponentModels!N14 = "NA"," ","CNxpH")</f>
        <v xml:space="preserve"> </v>
      </c>
      <c r="O14" t="str">
        <f>IF(ComponentModels!O14 = "NA"," ","GWCxpH")</f>
        <v xml:space="preserve"> </v>
      </c>
      <c r="P14" t="str">
        <f>IF(ComponentModels!P14 = "NA"," ","+")</f>
        <v xml:space="preserve"> </v>
      </c>
      <c r="Q14" s="2" t="str">
        <f t="shared" si="0"/>
        <v xml:space="preserve">AC + SC +   + T30² + Clay + CN + GWC +   +   +   + ACxSC +   +  </v>
      </c>
      <c r="R14">
        <v>20</v>
      </c>
      <c r="S14">
        <v>-344.11937189404301</v>
      </c>
      <c r="T14">
        <v>733.58906225942303</v>
      </c>
      <c r="U14">
        <v>2.4333863392799899</v>
      </c>
      <c r="V14">
        <v>2.4957491470827899E-2</v>
      </c>
      <c r="W14" t="s">
        <v>23</v>
      </c>
    </row>
    <row r="15" spans="1:23" hidden="1" x14ac:dyDescent="0.3">
      <c r="A15">
        <v>9339</v>
      </c>
      <c r="B15">
        <v>2.04445508994757</v>
      </c>
      <c r="C15" t="str">
        <f>IF(ComponentModels!C15 = "NA"," ","AC")</f>
        <v>AC</v>
      </c>
      <c r="D15" t="str">
        <f>IF(ComponentModels!D15 = "NA"," ","SC")</f>
        <v>SC</v>
      </c>
      <c r="E15" t="str">
        <f>IF(ComponentModels!E15 = "NA"," ","T30")</f>
        <v xml:space="preserve"> </v>
      </c>
      <c r="F15" t="str">
        <f>IF(ComponentModels!F15 = "NA"," ","(T30)²")</f>
        <v>(T30)²</v>
      </c>
      <c r="G15" t="str">
        <f>IF(ComponentModels!G15 = "NA"," ","Clay")</f>
        <v>Clay</v>
      </c>
      <c r="H15" t="str">
        <f>IF(ComponentModels!H15 = "NA"," ","CN")</f>
        <v>CN</v>
      </c>
      <c r="I15" t="str">
        <f>IF(ComponentModels!I15 = "NA"," ","GWC")</f>
        <v>GWC</v>
      </c>
      <c r="J15" t="str">
        <f>IF(ComponentModels!J15 = "NA"," ","(GWC)²")</f>
        <v xml:space="preserve"> </v>
      </c>
      <c r="K15" t="str">
        <f>IF(ComponentModels!K15 = "NA"," ","pH")</f>
        <v xml:space="preserve"> </v>
      </c>
      <c r="L15" t="str">
        <f>IF(ComponentModels!L15 = "NA"," ","Pr")</f>
        <v xml:space="preserve"> </v>
      </c>
      <c r="M15" t="str">
        <f>IF(ComponentModels!M15 = "NA"," ","ACxSC")</f>
        <v>ACxSC</v>
      </c>
      <c r="N15" t="str">
        <f>IF(ComponentModels!N15 = "NA"," ","CNxpH")</f>
        <v xml:space="preserve"> </v>
      </c>
      <c r="O15" t="str">
        <f>IF(ComponentModels!O15 = "NA"," ","GWCxpH")</f>
        <v xml:space="preserve"> </v>
      </c>
      <c r="P15" t="str">
        <f>IF(ComponentModels!P15 = "NA"," ","+")</f>
        <v>+</v>
      </c>
      <c r="R15">
        <v>20</v>
      </c>
      <c r="S15">
        <v>-344.11937189449299</v>
      </c>
      <c r="T15">
        <v>733.589062260324</v>
      </c>
      <c r="U15">
        <v>2.43338634018028</v>
      </c>
      <c r="V15">
        <v>2.49574914595935E-2</v>
      </c>
      <c r="W15" t="s">
        <v>23</v>
      </c>
    </row>
    <row r="16" spans="1:23" x14ac:dyDescent="0.3">
      <c r="A16">
        <v>5459</v>
      </c>
      <c r="B16">
        <v>0.43248374580821303</v>
      </c>
      <c r="C16" t="str">
        <f>IF(ComponentModels!C16 = "NA"," ","AC")</f>
        <v>AC</v>
      </c>
      <c r="D16" t="str">
        <f>IF(ComponentModels!D16 = "NA"," ","SC")</f>
        <v>SC</v>
      </c>
      <c r="E16" t="str">
        <f>IF(ComponentModels!E16 = "NA"," ","T30")</f>
        <v xml:space="preserve"> </v>
      </c>
      <c r="F16" t="str">
        <f>IF(ComponentModels!F16 = "NA"," ","T30²")</f>
        <v xml:space="preserve"> </v>
      </c>
      <c r="G16" t="str">
        <f>IF(ComponentModels!G16 = "NA"," ","Clay")</f>
        <v>Clay</v>
      </c>
      <c r="H16" t="str">
        <f>IF(ComponentModels!H16 = "NA"," ","CN")</f>
        <v xml:space="preserve"> </v>
      </c>
      <c r="I16" t="str">
        <f>IF(ComponentModels!I16 = "NA"," ","GWC")</f>
        <v>GWC</v>
      </c>
      <c r="J16" t="str">
        <f>IF(ComponentModels!J16 = "NA"," ","GWC²")</f>
        <v xml:space="preserve"> </v>
      </c>
      <c r="K16" t="str">
        <f>IF(ComponentModels!K16 = "NA"," ","pH")</f>
        <v>pH</v>
      </c>
      <c r="L16" t="str">
        <f>IF(ComponentModels!L16 = "NA"," ","Pr")</f>
        <v xml:space="preserve"> </v>
      </c>
      <c r="M16" t="str">
        <f>IF(ComponentModels!M16 = "NA"," ","ACxSC")</f>
        <v>ACxSC</v>
      </c>
      <c r="N16" t="str">
        <f>IF(ComponentModels!N16 = "NA"," ","CNxpH")</f>
        <v xml:space="preserve"> </v>
      </c>
      <c r="O16" t="str">
        <f>IF(ComponentModels!O16 = "NA"," ","GWCxpH")</f>
        <v>GWCxpH</v>
      </c>
      <c r="P16" t="str">
        <f>IF(ComponentModels!P16 = "NA"," ","+")</f>
        <v xml:space="preserve"> </v>
      </c>
      <c r="Q16" s="2" t="str">
        <f>CONCATENATE(C16," + ",D16," + ",E16, " + ", F16, " + ",G16, " + ",H16, " + ", I16," + ", J16," + ",K16," + ",L16," + ",M16," + ",N16," + ",O16)</f>
        <v>AC + SC +   +   + Clay +   + GWC +   + pH +   + ACxSC +   + GWCxpH</v>
      </c>
      <c r="R16">
        <v>20</v>
      </c>
      <c r="S16">
        <v>-344.22364336950898</v>
      </c>
      <c r="T16">
        <v>733.79760521035496</v>
      </c>
      <c r="U16">
        <v>2.6419292902111202</v>
      </c>
      <c r="V16">
        <v>2.2486217388669599E-2</v>
      </c>
      <c r="W16" t="s">
        <v>23</v>
      </c>
    </row>
    <row r="17" spans="1:23" hidden="1" x14ac:dyDescent="0.3">
      <c r="A17">
        <v>13651</v>
      </c>
      <c r="B17">
        <v>1.81878060047388</v>
      </c>
      <c r="C17" t="str">
        <f>IF(ComponentModels!C17 = "NA"," ","AC")</f>
        <v>AC</v>
      </c>
      <c r="D17" t="str">
        <f>IF(ComponentModels!D17 = "NA"," ","SC")</f>
        <v>SC</v>
      </c>
      <c r="E17" t="str">
        <f>IF(ComponentModels!E17 = "NA"," ","T30")</f>
        <v xml:space="preserve"> </v>
      </c>
      <c r="F17" t="str">
        <f>IF(ComponentModels!F17 = "NA"," ","(T30)²")</f>
        <v xml:space="preserve"> </v>
      </c>
      <c r="G17" t="str">
        <f>IF(ComponentModels!G17 = "NA"," ","Clay")</f>
        <v>Clay</v>
      </c>
      <c r="H17" t="str">
        <f>IF(ComponentModels!H17 = "NA"," ","CN")</f>
        <v xml:space="preserve"> </v>
      </c>
      <c r="I17" t="str">
        <f>IF(ComponentModels!I17 = "NA"," ","GWC")</f>
        <v>GWC</v>
      </c>
      <c r="J17" t="str">
        <f>IF(ComponentModels!J17 = "NA"," ","(GWC)²")</f>
        <v xml:space="preserve"> </v>
      </c>
      <c r="K17" t="str">
        <f>IF(ComponentModels!K17 = "NA"," ","pH")</f>
        <v>pH</v>
      </c>
      <c r="L17" t="str">
        <f>IF(ComponentModels!L17 = "NA"," ","Pr")</f>
        <v xml:space="preserve"> </v>
      </c>
      <c r="M17" t="str">
        <f>IF(ComponentModels!M17 = "NA"," ","ACxSC")</f>
        <v>ACxSC</v>
      </c>
      <c r="N17" t="str">
        <f>IF(ComponentModels!N17 = "NA"," ","CNxpH")</f>
        <v xml:space="preserve"> </v>
      </c>
      <c r="O17" t="str">
        <f>IF(ComponentModels!O17 = "NA"," ","GWCxpH")</f>
        <v>GWCxpH</v>
      </c>
      <c r="P17" t="str">
        <f>IF(ComponentModels!P17 = "NA"," ","+")</f>
        <v>+</v>
      </c>
      <c r="R17">
        <v>20</v>
      </c>
      <c r="S17">
        <v>-344.22364336985203</v>
      </c>
      <c r="T17">
        <v>733.79760521104095</v>
      </c>
      <c r="U17">
        <v>2.6419292908972198</v>
      </c>
      <c r="V17">
        <v>2.24862173809557E-2</v>
      </c>
      <c r="W17" t="s">
        <v>23</v>
      </c>
    </row>
    <row r="18" spans="1:23" x14ac:dyDescent="0.3">
      <c r="A18">
        <v>1039</v>
      </c>
      <c r="B18">
        <v>0.79515286770914395</v>
      </c>
      <c r="C18" t="str">
        <f>IF(ComponentModels!C18 = "NA"," ","AC")</f>
        <v>AC</v>
      </c>
      <c r="D18" t="str">
        <f>IF(ComponentModels!D18 = "NA"," ","SC")</f>
        <v>SC</v>
      </c>
      <c r="E18" t="str">
        <f>IF(ComponentModels!E18 = "NA"," ","T30")</f>
        <v>T30</v>
      </c>
      <c r="F18" t="str">
        <f>IF(ComponentModels!F18 = "NA"," ","T30²")</f>
        <v>T30²</v>
      </c>
      <c r="G18" t="str">
        <f>IF(ComponentModels!G18 = "NA"," ","Clay")</f>
        <v xml:space="preserve"> </v>
      </c>
      <c r="H18" t="str">
        <f>IF(ComponentModels!H18 = "NA"," ","CN")</f>
        <v xml:space="preserve"> </v>
      </c>
      <c r="I18" t="str">
        <f>IF(ComponentModels!I18 = "NA"," ","GWC")</f>
        <v xml:space="preserve"> </v>
      </c>
      <c r="J18" t="str">
        <f>IF(ComponentModels!J18 = "NA"," ","GWC²")</f>
        <v xml:space="preserve"> </v>
      </c>
      <c r="K18" t="str">
        <f>IF(ComponentModels!K18 = "NA"," ","pH")</f>
        <v xml:space="preserve"> </v>
      </c>
      <c r="L18" t="str">
        <f>IF(ComponentModels!L18 = "NA"," ","Pr")</f>
        <v xml:space="preserve"> </v>
      </c>
      <c r="M18" t="str">
        <f>IF(ComponentModels!M18 = "NA"," ","ACxSC")</f>
        <v>ACxSC</v>
      </c>
      <c r="N18" t="str">
        <f>IF(ComponentModels!N18 = "NA"," ","CNxpH")</f>
        <v xml:space="preserve"> </v>
      </c>
      <c r="O18" t="str">
        <f>IF(ComponentModels!O18 = "NA"," ","GWCxpH")</f>
        <v xml:space="preserve"> </v>
      </c>
      <c r="P18" t="str">
        <f>IF(ComponentModels!P18 = "NA"," ","+")</f>
        <v xml:space="preserve"> </v>
      </c>
      <c r="Q18" s="2" t="str">
        <f>CONCATENATE(C18," + ",D18," + ",E18, " + ", F18, " + ",G18, " + ",H18, " + ", I18," + ", J18," + ",K18," + ",L18," + ",M18," + ",N18," + ",O18)</f>
        <v xml:space="preserve">AC + SC + T30 + T30² +   +   +   +   +   +   + ACxSC +   +  </v>
      </c>
      <c r="R18">
        <v>18</v>
      </c>
      <c r="S18">
        <v>-346.78598932040398</v>
      </c>
      <c r="T18">
        <v>733.87386543326204</v>
      </c>
      <c r="U18">
        <v>2.71818951311832</v>
      </c>
      <c r="V18">
        <v>2.1644956031851001E-2</v>
      </c>
      <c r="W18" t="s">
        <v>23</v>
      </c>
    </row>
    <row r="19" spans="1:23" hidden="1" x14ac:dyDescent="0.3">
      <c r="A19">
        <v>9231</v>
      </c>
      <c r="B19">
        <v>2.1814510058712</v>
      </c>
      <c r="C19" t="str">
        <f>IF(ComponentModels!C19 = "NA"," ","AC")</f>
        <v>AC</v>
      </c>
      <c r="D19" t="str">
        <f>IF(ComponentModels!D19 = "NA"," ","SC")</f>
        <v>SC</v>
      </c>
      <c r="E19" t="str">
        <f>IF(ComponentModels!E19 = "NA"," ","T30")</f>
        <v>T30</v>
      </c>
      <c r="F19" t="str">
        <f>IF(ComponentModels!F19 = "NA"," ","(T30)²")</f>
        <v>(T30)²</v>
      </c>
      <c r="G19" t="str">
        <f>IF(ComponentModels!G19 = "NA"," ","Clay")</f>
        <v xml:space="preserve"> </v>
      </c>
      <c r="H19" t="str">
        <f>IF(ComponentModels!H19 = "NA"," ","CN")</f>
        <v xml:space="preserve"> </v>
      </c>
      <c r="I19" t="str">
        <f>IF(ComponentModels!I19 = "NA"," ","GWC")</f>
        <v xml:space="preserve"> </v>
      </c>
      <c r="J19" t="str">
        <f>IF(ComponentModels!J19 = "NA"," ","(GWC)²")</f>
        <v xml:space="preserve"> </v>
      </c>
      <c r="K19" t="str">
        <f>IF(ComponentModels!K19 = "NA"," ","pH")</f>
        <v xml:space="preserve"> </v>
      </c>
      <c r="L19" t="str">
        <f>IF(ComponentModels!L19 = "NA"," ","Pr")</f>
        <v xml:space="preserve"> </v>
      </c>
      <c r="M19" t="str">
        <f>IF(ComponentModels!M19 = "NA"," ","ACxSC")</f>
        <v>ACxSC</v>
      </c>
      <c r="N19" t="str">
        <f>IF(ComponentModels!N19 = "NA"," ","CNxpH")</f>
        <v xml:space="preserve"> </v>
      </c>
      <c r="O19" t="str">
        <f>IF(ComponentModels!O19 = "NA"," ","GWCxpH")</f>
        <v xml:space="preserve"> </v>
      </c>
      <c r="P19" t="str">
        <f>IF(ComponentModels!P19 = "NA"," ","+")</f>
        <v>+</v>
      </c>
      <c r="R19">
        <v>18</v>
      </c>
      <c r="S19">
        <v>-346.785989320417</v>
      </c>
      <c r="T19">
        <v>733.87386543328705</v>
      </c>
      <c r="U19">
        <v>2.7181895131439</v>
      </c>
      <c r="V19">
        <v>2.1644956031574202E-2</v>
      </c>
      <c r="W19" t="s">
        <v>23</v>
      </c>
    </row>
    <row r="20" spans="1:23" hidden="1" x14ac:dyDescent="0.3">
      <c r="A20">
        <v>9587</v>
      </c>
      <c r="B20">
        <v>1.8443423604720799</v>
      </c>
      <c r="C20" t="str">
        <f>IF(ComponentModels!C20 = "NA"," ","AC")</f>
        <v>AC</v>
      </c>
      <c r="D20" t="str">
        <f>IF(ComponentModels!D20 = "NA"," ","SC")</f>
        <v>SC</v>
      </c>
      <c r="E20" t="str">
        <f>IF(ComponentModels!E20 = "NA"," ","T30")</f>
        <v xml:space="preserve"> </v>
      </c>
      <c r="F20" t="str">
        <f>IF(ComponentModels!F20 = "NA"," ","(T30)²")</f>
        <v xml:space="preserve"> </v>
      </c>
      <c r="G20" t="str">
        <f>IF(ComponentModels!G20 = "NA"," ","Clay")</f>
        <v>Clay</v>
      </c>
      <c r="H20" t="str">
        <f>IF(ComponentModels!H20 = "NA"," ","CN")</f>
        <v>CN</v>
      </c>
      <c r="I20" t="str">
        <f>IF(ComponentModels!I20 = "NA"," ","GWC")</f>
        <v>GWC</v>
      </c>
      <c r="J20" t="str">
        <f>IF(ComponentModels!J20 = "NA"," ","(GWC)²")</f>
        <v xml:space="preserve"> </v>
      </c>
      <c r="K20" t="str">
        <f>IF(ComponentModels!K20 = "NA"," ","pH")</f>
        <v>pH</v>
      </c>
      <c r="L20" t="str">
        <f>IF(ComponentModels!L20 = "NA"," ","Pr")</f>
        <v xml:space="preserve"> </v>
      </c>
      <c r="M20" t="str">
        <f>IF(ComponentModels!M20 = "NA"," ","ACxSC")</f>
        <v>ACxSC</v>
      </c>
      <c r="N20" t="str">
        <f>IF(ComponentModels!N20 = "NA"," ","CNxpH")</f>
        <v xml:space="preserve"> </v>
      </c>
      <c r="O20" t="str">
        <f>IF(ComponentModels!O20 = "NA"," ","GWCxpH")</f>
        <v xml:space="preserve"> </v>
      </c>
      <c r="P20" t="str">
        <f>IF(ComponentModels!P20 = "NA"," ","+")</f>
        <v>+</v>
      </c>
      <c r="R20">
        <v>20</v>
      </c>
      <c r="S20">
        <v>-344.30176848329597</v>
      </c>
      <c r="T20">
        <v>733.953855437931</v>
      </c>
      <c r="U20">
        <v>2.7981795177870499</v>
      </c>
      <c r="V20">
        <v>2.0796349099258399E-2</v>
      </c>
      <c r="W20" t="s">
        <v>23</v>
      </c>
    </row>
    <row r="21" spans="1:23" x14ac:dyDescent="0.3">
      <c r="A21">
        <v>1395</v>
      </c>
      <c r="B21">
        <v>0.45804749034073999</v>
      </c>
      <c r="C21" t="str">
        <f>IF(ComponentModels!C21 = "NA"," ","AC")</f>
        <v>AC</v>
      </c>
      <c r="D21" t="str">
        <f>IF(ComponentModels!D21 = "NA"," ","SC")</f>
        <v>SC</v>
      </c>
      <c r="E21" t="str">
        <f>IF(ComponentModels!E21 = "NA"," ","T30")</f>
        <v xml:space="preserve"> </v>
      </c>
      <c r="F21" t="str">
        <f>IF(ComponentModels!F21 = "NA"," ","T30²")</f>
        <v xml:space="preserve"> </v>
      </c>
      <c r="G21" t="str">
        <f>IF(ComponentModels!G21 = "NA"," ","Clay")</f>
        <v>Clay</v>
      </c>
      <c r="H21" t="str">
        <f>IF(ComponentModels!H21 = "NA"," ","CN")</f>
        <v>CN</v>
      </c>
      <c r="I21" t="str">
        <f>IF(ComponentModels!I21 = "NA"," ","GWC")</f>
        <v>GWC</v>
      </c>
      <c r="J21" t="str">
        <f>IF(ComponentModels!J21 = "NA"," ","GWC²")</f>
        <v xml:space="preserve"> </v>
      </c>
      <c r="K21" t="str">
        <f>IF(ComponentModels!K21 = "NA"," ","pH")</f>
        <v>pH</v>
      </c>
      <c r="L21" t="str">
        <f>IF(ComponentModels!L21 = "NA"," ","Pr")</f>
        <v xml:space="preserve"> </v>
      </c>
      <c r="M21" t="str">
        <f>IF(ComponentModels!M21 = "NA"," ","ACxSC")</f>
        <v>ACxSC</v>
      </c>
      <c r="N21" t="str">
        <f>IF(ComponentModels!N21 = "NA"," ","CNxpH")</f>
        <v xml:space="preserve"> </v>
      </c>
      <c r="O21" t="str">
        <f>IF(ComponentModels!O21 = "NA"," ","GWCxpH")</f>
        <v xml:space="preserve"> </v>
      </c>
      <c r="P21" t="str">
        <f>IF(ComponentModels!P21 = "NA"," ","+")</f>
        <v xml:space="preserve"> </v>
      </c>
      <c r="Q21" s="2" t="str">
        <f>CONCATENATE(C21," + ",D21," + ",E21, " + ", F21, " + ",G21, " + ",H21, " + ", I21," + ", J21," + ",K21," + ",L21," + ",M21," + ",N21," + ",O21)</f>
        <v xml:space="preserve">AC + SC +   +   + Clay + CN + GWC +   + pH +   + ACxSC +   +  </v>
      </c>
      <c r="R21">
        <v>20</v>
      </c>
      <c r="S21">
        <v>-344.30176848345701</v>
      </c>
      <c r="T21">
        <v>733.95385543825103</v>
      </c>
      <c r="U21">
        <v>2.79817951810799</v>
      </c>
      <c r="V21">
        <v>2.07963490959212E-2</v>
      </c>
      <c r="W21" t="s">
        <v>23</v>
      </c>
    </row>
    <row r="22" spans="1:23" hidden="1" x14ac:dyDescent="0.3">
      <c r="A22">
        <v>9923</v>
      </c>
      <c r="B22">
        <v>1.8305499213047201</v>
      </c>
      <c r="C22" t="str">
        <f>IF(ComponentModels!C22 = "NA"," ","AC")</f>
        <v>AC</v>
      </c>
      <c r="D22" t="str">
        <f>IF(ComponentModels!D22 = "NA"," ","SC")</f>
        <v>SC</v>
      </c>
      <c r="E22" t="str">
        <f>IF(ComponentModels!E22 = "NA"," ","T30")</f>
        <v xml:space="preserve"> </v>
      </c>
      <c r="F22" t="str">
        <f>IF(ComponentModels!F22 = "NA"," ","(T30)²")</f>
        <v xml:space="preserve"> </v>
      </c>
      <c r="G22" t="str">
        <f>IF(ComponentModels!G22 = "NA"," ","Clay")</f>
        <v xml:space="preserve"> </v>
      </c>
      <c r="H22" t="str">
        <f>IF(ComponentModels!H22 = "NA"," ","CN")</f>
        <v xml:space="preserve"> </v>
      </c>
      <c r="I22" t="str">
        <f>IF(ComponentModels!I22 = "NA"," ","GWC")</f>
        <v>GWC</v>
      </c>
      <c r="J22" t="str">
        <f>IF(ComponentModels!J22 = "NA"," ","(GWC)²")</f>
        <v>(GWC)²</v>
      </c>
      <c r="K22" t="str">
        <f>IF(ComponentModels!K22 = "NA"," ","pH")</f>
        <v xml:space="preserve"> </v>
      </c>
      <c r="L22" t="str">
        <f>IF(ComponentModels!L22 = "NA"," ","Pr")</f>
        <v>Pr</v>
      </c>
      <c r="M22" t="str">
        <f>IF(ComponentModels!M22 = "NA"," ","ACxSC")</f>
        <v>ACxSC</v>
      </c>
      <c r="N22" t="str">
        <f>IF(ComponentModels!N22 = "NA"," ","CNxpH")</f>
        <v xml:space="preserve"> </v>
      </c>
      <c r="O22" t="str">
        <f>IF(ComponentModels!O22 = "NA"," ","GWCxpH")</f>
        <v xml:space="preserve"> </v>
      </c>
      <c r="P22" t="str">
        <f>IF(ComponentModels!P22 = "NA"," ","+")</f>
        <v>+</v>
      </c>
      <c r="R22">
        <v>19</v>
      </c>
      <c r="S22">
        <v>-345.60668262315301</v>
      </c>
      <c r="T22">
        <v>734.02349182858404</v>
      </c>
      <c r="U22">
        <v>2.8678159084408898</v>
      </c>
      <c r="V22">
        <v>2.00847184923971E-2</v>
      </c>
      <c r="W22" t="s">
        <v>23</v>
      </c>
    </row>
    <row r="23" spans="1:23" x14ac:dyDescent="0.3">
      <c r="A23">
        <v>1731</v>
      </c>
      <c r="B23">
        <v>0.44425477939160202</v>
      </c>
      <c r="C23" t="str">
        <f>IF(ComponentModels!C23 = "NA"," ","AC")</f>
        <v>AC</v>
      </c>
      <c r="D23" t="str">
        <f>IF(ComponentModels!D23 = "NA"," ","SC")</f>
        <v>SC</v>
      </c>
      <c r="E23" t="str">
        <f>IF(ComponentModels!E23 = "NA"," ","T30")</f>
        <v xml:space="preserve"> </v>
      </c>
      <c r="F23" t="str">
        <f>IF(ComponentModels!F23 = "NA"," ","T30²")</f>
        <v xml:space="preserve"> </v>
      </c>
      <c r="G23" t="str">
        <f>IF(ComponentModels!G23 = "NA"," ","Clay")</f>
        <v xml:space="preserve"> </v>
      </c>
      <c r="H23" t="str">
        <f>IF(ComponentModels!H23 = "NA"," ","CN")</f>
        <v xml:space="preserve"> </v>
      </c>
      <c r="I23" t="str">
        <f>IF(ComponentModels!I23 = "NA"," ","GWC")</f>
        <v>GWC</v>
      </c>
      <c r="J23" t="str">
        <f>IF(ComponentModels!J23 = "NA"," ","GWC²")</f>
        <v>GWC²</v>
      </c>
      <c r="K23" t="str">
        <f>IF(ComponentModels!K23 = "NA"," ","pH")</f>
        <v xml:space="preserve"> </v>
      </c>
      <c r="L23" t="str">
        <f>IF(ComponentModels!L23 = "NA"," ","Pr")</f>
        <v>Pr</v>
      </c>
      <c r="M23" t="str">
        <f>IF(ComponentModels!M23 = "NA"," ","ACxSC")</f>
        <v>ACxSC</v>
      </c>
      <c r="N23" t="str">
        <f>IF(ComponentModels!N23 = "NA"," ","CNxpH")</f>
        <v xml:space="preserve"> </v>
      </c>
      <c r="O23" t="str">
        <f>IF(ComponentModels!O23 = "NA"," ","GWCxpH")</f>
        <v xml:space="preserve"> </v>
      </c>
      <c r="P23" t="str">
        <f>IF(ComponentModels!P23 = "NA"," ","+")</f>
        <v xml:space="preserve"> </v>
      </c>
      <c r="Q23" s="2" t="str">
        <f>CONCATENATE(C23," + ",D23," + ",E23, " + ", F23, " + ",G23, " + ",H23, " + ", I23," + ", J23," + ",K23," + ",L23," + ",M23," + ",N23," + ",O23)</f>
        <v xml:space="preserve">AC + SC +   +   +   +   + GWC + GWC² +   + Pr + ACxSC +   +  </v>
      </c>
      <c r="R23">
        <v>19</v>
      </c>
      <c r="S23">
        <v>-345.606682624565</v>
      </c>
      <c r="T23">
        <v>734.02349183140802</v>
      </c>
      <c r="U23">
        <v>2.8678159112649801</v>
      </c>
      <c r="V23">
        <v>2.0084718464036502E-2</v>
      </c>
      <c r="W23" t="s">
        <v>23</v>
      </c>
    </row>
    <row r="24" spans="1:23" hidden="1" x14ac:dyDescent="0.3">
      <c r="A24">
        <v>9323</v>
      </c>
      <c r="B24">
        <v>2.0835295994652001</v>
      </c>
      <c r="C24" t="str">
        <f>IF(ComponentModels!C24 = "NA"," ","AC")</f>
        <v>AC</v>
      </c>
      <c r="D24" t="str">
        <f>IF(ComponentModels!D24 = "NA"," ","SC")</f>
        <v>SC</v>
      </c>
      <c r="E24" t="str">
        <f>IF(ComponentModels!E24 = "NA"," ","T30")</f>
        <v xml:space="preserve"> </v>
      </c>
      <c r="F24" t="str">
        <f>IF(ComponentModels!F24 = "NA"," ","(T30)²")</f>
        <v>(T30)²</v>
      </c>
      <c r="G24" t="str">
        <f>IF(ComponentModels!G24 = "NA"," ","Clay")</f>
        <v xml:space="preserve"> </v>
      </c>
      <c r="H24" t="str">
        <f>IF(ComponentModels!H24 = "NA"," ","CN")</f>
        <v>CN</v>
      </c>
      <c r="I24" t="str">
        <f>IF(ComponentModels!I24 = "NA"," ","GWC")</f>
        <v>GWC</v>
      </c>
      <c r="J24" t="str">
        <f>IF(ComponentModels!J24 = "NA"," ","(GWC)²")</f>
        <v xml:space="preserve"> </v>
      </c>
      <c r="K24" t="str">
        <f>IF(ComponentModels!K24 = "NA"," ","pH")</f>
        <v xml:space="preserve"> </v>
      </c>
      <c r="L24" t="str">
        <f>IF(ComponentModels!L24 = "NA"," ","Pr")</f>
        <v xml:space="preserve"> </v>
      </c>
      <c r="M24" t="str">
        <f>IF(ComponentModels!M24 = "NA"," ","ACxSC")</f>
        <v>ACxSC</v>
      </c>
      <c r="N24" t="str">
        <f>IF(ComponentModels!N24 = "NA"," ","CNxpH")</f>
        <v xml:space="preserve"> </v>
      </c>
      <c r="O24" t="str">
        <f>IF(ComponentModels!O24 = "NA"," ","GWCxpH")</f>
        <v xml:space="preserve"> </v>
      </c>
      <c r="P24" t="str">
        <f>IF(ComponentModels!P24 = "NA"," ","+")</f>
        <v>+</v>
      </c>
      <c r="R24">
        <v>19</v>
      </c>
      <c r="S24">
        <v>-345.63158948721599</v>
      </c>
      <c r="T24">
        <v>734.07330555671001</v>
      </c>
      <c r="U24">
        <v>2.9176296365663998</v>
      </c>
      <c r="V24">
        <v>1.9590649534474199E-2</v>
      </c>
      <c r="W24" t="s">
        <v>23</v>
      </c>
    </row>
    <row r="25" spans="1:23" x14ac:dyDescent="0.3">
      <c r="A25">
        <v>1131</v>
      </c>
      <c r="B25">
        <v>0.69723558087848303</v>
      </c>
      <c r="C25" t="str">
        <f>IF(ComponentModels!C25 = "NA"," ","AC")</f>
        <v>AC</v>
      </c>
      <c r="D25" t="str">
        <f>IF(ComponentModels!D25 = "NA"," ","SC")</f>
        <v>SC</v>
      </c>
      <c r="E25" t="str">
        <f>IF(ComponentModels!E25 = "NA"," ","T30")</f>
        <v xml:space="preserve"> </v>
      </c>
      <c r="F25" t="str">
        <f>IF(ComponentModels!F25 = "NA"," ","T30²")</f>
        <v>T30²</v>
      </c>
      <c r="G25" t="str">
        <f>IF(ComponentModels!G25 = "NA"," ","Clay")</f>
        <v xml:space="preserve"> </v>
      </c>
      <c r="H25" t="str">
        <f>IF(ComponentModels!H25 = "NA"," ","CN")</f>
        <v>CN</v>
      </c>
      <c r="I25" t="str">
        <f>IF(ComponentModels!I25 = "NA"," ","GWC")</f>
        <v>GWC</v>
      </c>
      <c r="J25" t="str">
        <f>IF(ComponentModels!J25 = "NA"," ","GWC²")</f>
        <v xml:space="preserve"> </v>
      </c>
      <c r="K25" t="str">
        <f>IF(ComponentModels!K25 = "NA"," ","pH")</f>
        <v xml:space="preserve"> </v>
      </c>
      <c r="L25" t="str">
        <f>IF(ComponentModels!L25 = "NA"," ","Pr")</f>
        <v xml:space="preserve"> </v>
      </c>
      <c r="M25" t="str">
        <f>IF(ComponentModels!M25 = "NA"," ","ACxSC")</f>
        <v>ACxSC</v>
      </c>
      <c r="N25" t="str">
        <f>IF(ComponentModels!N25 = "NA"," ","CNxpH")</f>
        <v xml:space="preserve"> </v>
      </c>
      <c r="O25" t="str">
        <f>IF(ComponentModels!O25 = "NA"," ","GWCxpH")</f>
        <v xml:space="preserve"> </v>
      </c>
      <c r="P25" t="str">
        <f>IF(ComponentModels!P25 = "NA"," ","+")</f>
        <v xml:space="preserve"> </v>
      </c>
      <c r="Q25" s="2" t="str">
        <f t="shared" ref="Q25:Q26" si="1">CONCATENATE(C25," + ",D25," + ",E25, " + ", F25, " + ",G25, " + ",H25, " + ", I25," + ", J25," + ",K25," + ",L25," + ",M25," + ",N25," + ",O25)</f>
        <v xml:space="preserve">AC + SC +   + T30² +   + CN + GWC +   +   +   + ACxSC +   +  </v>
      </c>
      <c r="R25">
        <v>19</v>
      </c>
      <c r="S25">
        <v>-345.63158948722099</v>
      </c>
      <c r="T25">
        <v>734.07330555672002</v>
      </c>
      <c r="U25">
        <v>2.9176296365762902</v>
      </c>
      <c r="V25">
        <v>1.9590649534377301E-2</v>
      </c>
      <c r="W25" t="s">
        <v>23</v>
      </c>
    </row>
    <row r="26" spans="1:23" x14ac:dyDescent="0.3">
      <c r="A26">
        <v>1491</v>
      </c>
      <c r="B26">
        <v>0.455583844868507</v>
      </c>
      <c r="C26" t="str">
        <f>IF(ComponentModels!C26 = "NA"," ","AC")</f>
        <v>AC</v>
      </c>
      <c r="D26" t="str">
        <f>IF(ComponentModels!D26 = "NA"," ","SC")</f>
        <v>SC</v>
      </c>
      <c r="E26" t="str">
        <f>IF(ComponentModels!E26 = "NA"," ","T30")</f>
        <v xml:space="preserve"> </v>
      </c>
      <c r="F26" t="str">
        <f>IF(ComponentModels!F26 = "NA"," ","T30²")</f>
        <v xml:space="preserve"> </v>
      </c>
      <c r="G26" t="str">
        <f>IF(ComponentModels!G26 = "NA"," ","Clay")</f>
        <v>Clay</v>
      </c>
      <c r="H26" t="str">
        <f>IF(ComponentModels!H26 = "NA"," ","CN")</f>
        <v xml:space="preserve"> </v>
      </c>
      <c r="I26" t="str">
        <f>IF(ComponentModels!I26 = "NA"," ","GWC")</f>
        <v>GWC</v>
      </c>
      <c r="J26" t="str">
        <f>IF(ComponentModels!J26 = "NA"," ","GWC²")</f>
        <v>GWC²</v>
      </c>
      <c r="K26" t="str">
        <f>IF(ComponentModels!K26 = "NA"," ","pH")</f>
        <v>pH</v>
      </c>
      <c r="L26" t="str">
        <f>IF(ComponentModels!L26 = "NA"," ","Pr")</f>
        <v xml:space="preserve"> </v>
      </c>
      <c r="M26" t="str">
        <f>IF(ComponentModels!M26 = "NA"," ","ACxSC")</f>
        <v>ACxSC</v>
      </c>
      <c r="N26" t="str">
        <f>IF(ComponentModels!N26 = "NA"," ","CNxpH")</f>
        <v xml:space="preserve"> </v>
      </c>
      <c r="O26" t="str">
        <f>IF(ComponentModels!O26 = "NA"," ","GWCxpH")</f>
        <v xml:space="preserve"> </v>
      </c>
      <c r="P26" t="str">
        <f>IF(ComponentModels!P26 = "NA"," ","+")</f>
        <v xml:space="preserve"> </v>
      </c>
      <c r="Q26" s="2" t="str">
        <f t="shared" si="1"/>
        <v xml:space="preserve">AC + SC +   +   + Clay +   + GWC + GWC² + pH +   + ACxSC +   +  </v>
      </c>
      <c r="R26">
        <v>20</v>
      </c>
      <c r="S26">
        <v>-344.41404963365397</v>
      </c>
      <c r="T26">
        <v>734.17841773864495</v>
      </c>
      <c r="U26">
        <v>3.0227418185019101</v>
      </c>
      <c r="V26">
        <v>1.85876298356892E-2</v>
      </c>
      <c r="W26" t="s">
        <v>23</v>
      </c>
    </row>
    <row r="27" spans="1:23" hidden="1" x14ac:dyDescent="0.3">
      <c r="A27">
        <v>9683</v>
      </c>
      <c r="B27">
        <v>1.8418776514106301</v>
      </c>
      <c r="C27" t="str">
        <f>IF(ComponentModels!C27 = "NA"," ","AC")</f>
        <v>AC</v>
      </c>
      <c r="D27" t="str">
        <f>IF(ComponentModels!D27 = "NA"," ","SC")</f>
        <v>SC</v>
      </c>
      <c r="E27" t="str">
        <f>IF(ComponentModels!E27 = "NA"," ","T30")</f>
        <v xml:space="preserve"> </v>
      </c>
      <c r="F27" t="str">
        <f>IF(ComponentModels!F27 = "NA"," ","(T30)²")</f>
        <v xml:space="preserve"> </v>
      </c>
      <c r="G27" t="str">
        <f>IF(ComponentModels!G27 = "NA"," ","Clay")</f>
        <v>Clay</v>
      </c>
      <c r="H27" t="str">
        <f>IF(ComponentModels!H27 = "NA"," ","CN")</f>
        <v xml:space="preserve"> </v>
      </c>
      <c r="I27" t="str">
        <f>IF(ComponentModels!I27 = "NA"," ","GWC")</f>
        <v>GWC</v>
      </c>
      <c r="J27" t="str">
        <f>IF(ComponentModels!J27 = "NA"," ","(GWC)²")</f>
        <v>(GWC)²</v>
      </c>
      <c r="K27" t="str">
        <f>IF(ComponentModels!K27 = "NA"," ","pH")</f>
        <v>pH</v>
      </c>
      <c r="L27" t="str">
        <f>IF(ComponentModels!L27 = "NA"," ","Pr")</f>
        <v xml:space="preserve"> </v>
      </c>
      <c r="M27" t="str">
        <f>IF(ComponentModels!M27 = "NA"," ","ACxSC")</f>
        <v>ACxSC</v>
      </c>
      <c r="N27" t="str">
        <f>IF(ComponentModels!N27 = "NA"," ","CNxpH")</f>
        <v xml:space="preserve"> </v>
      </c>
      <c r="O27" t="str">
        <f>IF(ComponentModels!O27 = "NA"," ","GWCxpH")</f>
        <v xml:space="preserve"> </v>
      </c>
      <c r="P27" t="str">
        <f>IF(ComponentModels!P27 = "NA"," ","+")</f>
        <v>+</v>
      </c>
      <c r="R27">
        <v>20</v>
      </c>
      <c r="S27">
        <v>-344.41404963391898</v>
      </c>
      <c r="T27">
        <v>734.17841773917598</v>
      </c>
      <c r="U27">
        <v>3.0227418190320301</v>
      </c>
      <c r="V27">
        <v>1.8587629830762401E-2</v>
      </c>
      <c r="W27" t="s">
        <v>23</v>
      </c>
    </row>
    <row r="28" spans="1:23" hidden="1" x14ac:dyDescent="0.3">
      <c r="A28">
        <v>9803</v>
      </c>
      <c r="B28">
        <v>1.98377696829904</v>
      </c>
      <c r="C28" t="str">
        <f>IF(ComponentModels!C28 = "NA"," ","AC")</f>
        <v>AC</v>
      </c>
      <c r="D28" t="str">
        <f>IF(ComponentModels!D28 = "NA"," ","SC")</f>
        <v>SC</v>
      </c>
      <c r="E28" t="str">
        <f>IF(ComponentModels!E28 = "NA"," ","T30")</f>
        <v xml:space="preserve"> </v>
      </c>
      <c r="F28" t="str">
        <f>IF(ComponentModels!F28 = "NA"," ","(T30)²")</f>
        <v>(T30)²</v>
      </c>
      <c r="G28" t="str">
        <f>IF(ComponentModels!G28 = "NA"," ","Clay")</f>
        <v xml:space="preserve"> </v>
      </c>
      <c r="H28" t="str">
        <f>IF(ComponentModels!H28 = "NA"," ","CN")</f>
        <v xml:space="preserve"> </v>
      </c>
      <c r="I28" t="str">
        <f>IF(ComponentModels!I28 = "NA"," ","GWC")</f>
        <v>GWC</v>
      </c>
      <c r="J28" t="str">
        <f>IF(ComponentModels!J28 = "NA"," ","(GWC)²")</f>
        <v xml:space="preserve"> </v>
      </c>
      <c r="K28" t="str">
        <f>IF(ComponentModels!K28 = "NA"," ","pH")</f>
        <v xml:space="preserve"> </v>
      </c>
      <c r="L28" t="str">
        <f>IF(ComponentModels!L28 = "NA"," ","Pr")</f>
        <v>Pr</v>
      </c>
      <c r="M28" t="str">
        <f>IF(ComponentModels!M28 = "NA"," ","ACxSC")</f>
        <v>ACxSC</v>
      </c>
      <c r="N28" t="str">
        <f>IF(ComponentModels!N28 = "NA"," ","CNxpH")</f>
        <v xml:space="preserve"> </v>
      </c>
      <c r="O28" t="str">
        <f>IF(ComponentModels!O28 = "NA"," ","GWCxpH")</f>
        <v xml:space="preserve"> </v>
      </c>
      <c r="P28" t="str">
        <f>IF(ComponentModels!P28 = "NA"," ","+")</f>
        <v>+</v>
      </c>
      <c r="R28">
        <v>19</v>
      </c>
      <c r="S28">
        <v>-345.711596686956</v>
      </c>
      <c r="T28">
        <v>734.23331995619003</v>
      </c>
      <c r="U28">
        <v>3.0776440360460802</v>
      </c>
      <c r="V28">
        <v>1.8084318618747E-2</v>
      </c>
      <c r="W28" t="s">
        <v>23</v>
      </c>
    </row>
    <row r="29" spans="1:23" x14ac:dyDescent="0.3">
      <c r="A29">
        <v>1611</v>
      </c>
      <c r="B29">
        <v>0.59748557357098997</v>
      </c>
      <c r="C29" t="str">
        <f>IF(ComponentModels!C29 = "NA"," ","AC")</f>
        <v>AC</v>
      </c>
      <c r="D29" t="str">
        <f>IF(ComponentModels!D29 = "NA"," ","SC")</f>
        <v>SC</v>
      </c>
      <c r="E29" t="str">
        <f>IF(ComponentModels!E29 = "NA"," ","T30")</f>
        <v xml:space="preserve"> </v>
      </c>
      <c r="F29" t="str">
        <f>IF(ComponentModels!F29 = "NA"," ","T30²")</f>
        <v>T30²</v>
      </c>
      <c r="G29" t="str">
        <f>IF(ComponentModels!G29 = "NA"," ","Clay")</f>
        <v xml:space="preserve"> </v>
      </c>
      <c r="H29" t="str">
        <f>IF(ComponentModels!H29 = "NA"," ","CN")</f>
        <v xml:space="preserve"> </v>
      </c>
      <c r="I29" t="str">
        <f>IF(ComponentModels!I29 = "NA"," ","GWC")</f>
        <v>GWC</v>
      </c>
      <c r="J29" t="str">
        <f>IF(ComponentModels!J29 = "NA"," ","GWC²")</f>
        <v xml:space="preserve"> </v>
      </c>
      <c r="K29" t="str">
        <f>IF(ComponentModels!K29 = "NA"," ","pH")</f>
        <v xml:space="preserve"> </v>
      </c>
      <c r="L29" t="str">
        <f>IF(ComponentModels!L29 = "NA"," ","Pr")</f>
        <v>Pr</v>
      </c>
      <c r="M29" t="str">
        <f>IF(ComponentModels!M29 = "NA"," ","ACxSC")</f>
        <v>ACxSC</v>
      </c>
      <c r="N29" t="str">
        <f>IF(ComponentModels!N29 = "NA"," ","CNxpH")</f>
        <v xml:space="preserve"> </v>
      </c>
      <c r="O29" t="str">
        <f>IF(ComponentModels!O29 = "NA"," ","GWCxpH")</f>
        <v xml:space="preserve"> </v>
      </c>
      <c r="P29" t="str">
        <f>IF(ComponentModels!P29 = "NA"," ","+")</f>
        <v xml:space="preserve"> </v>
      </c>
      <c r="Q29" s="2" t="str">
        <f t="shared" ref="Q29:Q30" si="2">CONCATENATE(C29," + ",D29," + ",E29, " + ", F29, " + ",G29, " + ",H29, " + ", I29," + ", J29," + ",K29," + ",L29," + ",M29," + ",N29," + ",O29)</f>
        <v xml:space="preserve">AC + SC +   + T30² +   +   + GWC +   +   + Pr + ACxSC +   +  </v>
      </c>
      <c r="R29">
        <v>19</v>
      </c>
      <c r="S29">
        <v>-345.71159668725397</v>
      </c>
      <c r="T29">
        <v>734.23331995678598</v>
      </c>
      <c r="U29">
        <v>3.0776440366425999</v>
      </c>
      <c r="V29">
        <v>1.80843186133532E-2</v>
      </c>
      <c r="W29" t="s">
        <v>23</v>
      </c>
    </row>
    <row r="30" spans="1:23" x14ac:dyDescent="0.3">
      <c r="A30">
        <v>1055</v>
      </c>
      <c r="B30">
        <v>0.74682691830468095</v>
      </c>
      <c r="C30" t="str">
        <f>IF(ComponentModels!C30 = "NA"," ","AC")</f>
        <v>AC</v>
      </c>
      <c r="D30" t="str">
        <f>IF(ComponentModels!D30 = "NA"," ","SC")</f>
        <v>SC</v>
      </c>
      <c r="E30" t="str">
        <f>IF(ComponentModels!E30 = "NA"," ","T30")</f>
        <v>T30</v>
      </c>
      <c r="F30" t="str">
        <f>IF(ComponentModels!F30 = "NA"," ","T30²")</f>
        <v>T30²</v>
      </c>
      <c r="G30" t="str">
        <f>IF(ComponentModels!G30 = "NA"," ","Clay")</f>
        <v>Clay</v>
      </c>
      <c r="H30" t="str">
        <f>IF(ComponentModels!H30 = "NA"," ","CN")</f>
        <v xml:space="preserve"> </v>
      </c>
      <c r="I30" t="str">
        <f>IF(ComponentModels!I30 = "NA"," ","GWC")</f>
        <v xml:space="preserve"> </v>
      </c>
      <c r="J30" t="str">
        <f>IF(ComponentModels!J30 = "NA"," ","GWC²")</f>
        <v xml:space="preserve"> </v>
      </c>
      <c r="K30" t="str">
        <f>IF(ComponentModels!K30 = "NA"," ","pH")</f>
        <v xml:space="preserve"> </v>
      </c>
      <c r="L30" t="str">
        <f>IF(ComponentModels!L30 = "NA"," ","Pr")</f>
        <v xml:space="preserve"> </v>
      </c>
      <c r="M30" t="str">
        <f>IF(ComponentModels!M30 = "NA"," ","ACxSC")</f>
        <v>ACxSC</v>
      </c>
      <c r="N30" t="str">
        <f>IF(ComponentModels!N30 = "NA"," ","CNxpH")</f>
        <v xml:space="preserve"> </v>
      </c>
      <c r="O30" t="str">
        <f>IF(ComponentModels!O30 = "NA"," ","GWCxpH")</f>
        <v xml:space="preserve"> </v>
      </c>
      <c r="P30" t="str">
        <f>IF(ComponentModels!P30 = "NA"," ","+")</f>
        <v xml:space="preserve"> </v>
      </c>
      <c r="Q30" s="2" t="str">
        <f t="shared" si="2"/>
        <v xml:space="preserve">AC + SC + T30 + T30² + Clay +   +   +   +   +   + ACxSC +   +  </v>
      </c>
      <c r="R30">
        <v>19</v>
      </c>
      <c r="S30">
        <v>-345.77365930650899</v>
      </c>
      <c r="T30">
        <v>734.35744519529703</v>
      </c>
      <c r="U30">
        <v>3.2017692751537701</v>
      </c>
      <c r="V30">
        <v>1.69960772689388E-2</v>
      </c>
      <c r="W30" t="s">
        <v>23</v>
      </c>
    </row>
    <row r="31" spans="1:23" hidden="1" x14ac:dyDescent="0.3">
      <c r="A31">
        <v>9247</v>
      </c>
      <c r="B31">
        <v>2.1331189008014699</v>
      </c>
      <c r="C31" t="str">
        <f>IF(ComponentModels!C31 = "NA"," ","AC")</f>
        <v>AC</v>
      </c>
      <c r="D31" t="str">
        <f>IF(ComponentModels!D31 = "NA"," ","SC")</f>
        <v>SC</v>
      </c>
      <c r="E31" t="str">
        <f>IF(ComponentModels!E31 = "NA"," ","T30")</f>
        <v>T30</v>
      </c>
      <c r="F31" t="str">
        <f>IF(ComponentModels!F31 = "NA"," ","(T30)²")</f>
        <v>(T30)²</v>
      </c>
      <c r="G31" t="str">
        <f>IF(ComponentModels!G31 = "NA"," ","Clay")</f>
        <v>Clay</v>
      </c>
      <c r="H31" t="str">
        <f>IF(ComponentModels!H31 = "NA"," ","CN")</f>
        <v xml:space="preserve"> </v>
      </c>
      <c r="I31" t="str">
        <f>IF(ComponentModels!I31 = "NA"," ","GWC")</f>
        <v xml:space="preserve"> </v>
      </c>
      <c r="J31" t="str">
        <f>IF(ComponentModels!J31 = "NA"," ","(GWC)²")</f>
        <v xml:space="preserve"> </v>
      </c>
      <c r="K31" t="str">
        <f>IF(ComponentModels!K31 = "NA"," ","pH")</f>
        <v xml:space="preserve"> </v>
      </c>
      <c r="L31" t="str">
        <f>IF(ComponentModels!L31 = "NA"," ","Pr")</f>
        <v xml:space="preserve"> </v>
      </c>
      <c r="M31" t="str">
        <f>IF(ComponentModels!M31 = "NA"," ","ACxSC")</f>
        <v>ACxSC</v>
      </c>
      <c r="N31" t="str">
        <f>IF(ComponentModels!N31 = "NA"," ","CNxpH")</f>
        <v xml:space="preserve"> </v>
      </c>
      <c r="O31" t="str">
        <f>IF(ComponentModels!O31 = "NA"," ","GWCxpH")</f>
        <v xml:space="preserve"> </v>
      </c>
      <c r="P31" t="str">
        <f>IF(ComponentModels!P31 = "NA"," ","+")</f>
        <v>+</v>
      </c>
      <c r="R31">
        <v>19</v>
      </c>
      <c r="S31">
        <v>-345.77365930704798</v>
      </c>
      <c r="T31">
        <v>734.35744519637501</v>
      </c>
      <c r="U31">
        <v>3.2017692762318601</v>
      </c>
      <c r="V31">
        <v>1.6996077259777101E-2</v>
      </c>
      <c r="W31" t="s">
        <v>23</v>
      </c>
    </row>
    <row r="32" spans="1:23" hidden="1" x14ac:dyDescent="0.3">
      <c r="A32">
        <v>9759</v>
      </c>
      <c r="B32">
        <v>2.0203331811349798</v>
      </c>
      <c r="C32" t="str">
        <f>IF(ComponentModels!C32 = "NA"," ","AC")</f>
        <v>AC</v>
      </c>
      <c r="D32" t="str">
        <f>IF(ComponentModels!D32 = "NA"," ","SC")</f>
        <v>SC</v>
      </c>
      <c r="E32" t="str">
        <f>IF(ComponentModels!E32 = "NA"," ","T30")</f>
        <v>T30</v>
      </c>
      <c r="F32" t="str">
        <f>IF(ComponentModels!F32 = "NA"," ","(T30)²")</f>
        <v>(T30)²</v>
      </c>
      <c r="G32" t="str">
        <f>IF(ComponentModels!G32 = "NA"," ","Clay")</f>
        <v>Clay</v>
      </c>
      <c r="H32" t="str">
        <f>IF(ComponentModels!H32 = "NA"," ","CN")</f>
        <v xml:space="preserve"> </v>
      </c>
      <c r="I32" t="str">
        <f>IF(ComponentModels!I32 = "NA"," ","GWC")</f>
        <v xml:space="preserve"> </v>
      </c>
      <c r="J32" t="str">
        <f>IF(ComponentModels!J32 = "NA"," ","(GWC)²")</f>
        <v xml:space="preserve"> </v>
      </c>
      <c r="K32" t="str">
        <f>IF(ComponentModels!K32 = "NA"," ","pH")</f>
        <v xml:space="preserve"> </v>
      </c>
      <c r="L32" t="str">
        <f>IF(ComponentModels!L32 = "NA"," ","Pr")</f>
        <v>Pr</v>
      </c>
      <c r="M32" t="str">
        <f>IF(ComponentModels!M32 = "NA"," ","ACxSC")</f>
        <v>ACxSC</v>
      </c>
      <c r="N32" t="str">
        <f>IF(ComponentModels!N32 = "NA"," ","CNxpH")</f>
        <v xml:space="preserve"> </v>
      </c>
      <c r="O32" t="str">
        <f>IF(ComponentModels!O32 = "NA"," ","GWCxpH")</f>
        <v xml:space="preserve"> </v>
      </c>
      <c r="P32" t="str">
        <f>IF(ComponentModels!P32 = "NA"," ","+")</f>
        <v>+</v>
      </c>
      <c r="R32">
        <v>20</v>
      </c>
      <c r="S32">
        <v>-344.54932954737399</v>
      </c>
      <c r="T32">
        <v>734.44897756608498</v>
      </c>
      <c r="U32">
        <v>3.2933016459413702</v>
      </c>
      <c r="V32">
        <v>1.6235762699170101E-2</v>
      </c>
      <c r="W32" t="s">
        <v>23</v>
      </c>
    </row>
    <row r="33" spans="1:23" x14ac:dyDescent="0.3">
      <c r="A33">
        <v>1567</v>
      </c>
      <c r="B33">
        <v>0.634037793450829</v>
      </c>
      <c r="C33" t="str">
        <f>IF(ComponentModels!C33 = "NA"," ","AC")</f>
        <v>AC</v>
      </c>
      <c r="D33" t="str">
        <f>IF(ComponentModels!D33 = "NA"," ","SC")</f>
        <v>SC</v>
      </c>
      <c r="E33" t="str">
        <f>IF(ComponentModels!E33 = "NA"," ","T30")</f>
        <v>T30</v>
      </c>
      <c r="F33" t="str">
        <f>IF(ComponentModels!F33 = "NA"," ","T30²")</f>
        <v>T30²</v>
      </c>
      <c r="G33" t="str">
        <f>IF(ComponentModels!G33 = "NA"," ","Clay")</f>
        <v>Clay</v>
      </c>
      <c r="H33" t="str">
        <f>IF(ComponentModels!H33 = "NA"," ","CN")</f>
        <v xml:space="preserve"> </v>
      </c>
      <c r="I33" t="str">
        <f>IF(ComponentModels!I33 = "NA"," ","GWC")</f>
        <v xml:space="preserve"> </v>
      </c>
      <c r="J33" t="str">
        <f>IF(ComponentModels!J33 = "NA"," ","GWC²")</f>
        <v xml:space="preserve"> </v>
      </c>
      <c r="K33" t="str">
        <f>IF(ComponentModels!K33 = "NA"," ","pH")</f>
        <v xml:space="preserve"> </v>
      </c>
      <c r="L33" t="str">
        <f>IF(ComponentModels!L33 = "NA"," ","Pr")</f>
        <v>Pr</v>
      </c>
      <c r="M33" t="str">
        <f>IF(ComponentModels!M33 = "NA"," ","ACxSC")</f>
        <v>ACxSC</v>
      </c>
      <c r="N33" t="str">
        <f>IF(ComponentModels!N33 = "NA"," ","CNxpH")</f>
        <v xml:space="preserve"> </v>
      </c>
      <c r="O33" t="str">
        <f>IF(ComponentModels!O33 = "NA"," ","GWCxpH")</f>
        <v xml:space="preserve"> </v>
      </c>
      <c r="P33" t="str">
        <f>IF(ComponentModels!P33 = "NA"," ","+")</f>
        <v xml:space="preserve"> </v>
      </c>
      <c r="Q33" s="2" t="str">
        <f>CONCATENATE(C33," + ",D33," + ",E33, " + ", F33, " + ",G33, " + ",H33, " + ", I33," + ", J33," + ",K33," + ",L33," + ",M33," + ",N33," + ",O33)</f>
        <v xml:space="preserve">AC + SC + T30 + T30² + Clay +   +   +   +   + Pr + ACxSC +   +  </v>
      </c>
      <c r="R33">
        <v>20</v>
      </c>
      <c r="S33">
        <v>-344.54932954754298</v>
      </c>
      <c r="T33">
        <v>734.44897756642297</v>
      </c>
      <c r="U33">
        <v>3.2933016462797</v>
      </c>
      <c r="V33">
        <v>1.62357626964235E-2</v>
      </c>
      <c r="W33" t="s">
        <v>23</v>
      </c>
    </row>
    <row r="34" spans="1:23" hidden="1" x14ac:dyDescent="0.3">
      <c r="A34">
        <v>9751</v>
      </c>
      <c r="B34">
        <v>1.93782489146083</v>
      </c>
      <c r="C34" t="str">
        <f>IF(ComponentModels!C34 = "NA"," ","AC")</f>
        <v>AC</v>
      </c>
      <c r="D34" t="str">
        <f>IF(ComponentModels!D34 = "NA"," ","SC")</f>
        <v>SC</v>
      </c>
      <c r="E34" t="str">
        <f>IF(ComponentModels!E34 = "NA"," ","T30")</f>
        <v>T30</v>
      </c>
      <c r="F34" t="str">
        <f>IF(ComponentModels!F34 = "NA"," ","(T30)²")</f>
        <v xml:space="preserve"> </v>
      </c>
      <c r="G34" t="str">
        <f>IF(ComponentModels!G34 = "NA"," ","Clay")</f>
        <v>Clay</v>
      </c>
      <c r="H34" t="str">
        <f>IF(ComponentModels!H34 = "NA"," ","CN")</f>
        <v xml:space="preserve"> </v>
      </c>
      <c r="I34" t="str">
        <f>IF(ComponentModels!I34 = "NA"," ","GWC")</f>
        <v xml:space="preserve"> </v>
      </c>
      <c r="J34" t="str">
        <f>IF(ComponentModels!J34 = "NA"," ","(GWC)²")</f>
        <v xml:space="preserve"> </v>
      </c>
      <c r="K34" t="str">
        <f>IF(ComponentModels!K34 = "NA"," ","pH")</f>
        <v xml:space="preserve"> </v>
      </c>
      <c r="L34" t="str">
        <f>IF(ComponentModels!L34 = "NA"," ","Pr")</f>
        <v>Pr</v>
      </c>
      <c r="M34" t="str">
        <f>IF(ComponentModels!M34 = "NA"," ","ACxSC")</f>
        <v>ACxSC</v>
      </c>
      <c r="N34" t="str">
        <f>IF(ComponentModels!N34 = "NA"," ","CNxpH")</f>
        <v xml:space="preserve"> </v>
      </c>
      <c r="O34" t="str">
        <f>IF(ComponentModels!O34 = "NA"," ","GWCxpH")</f>
        <v xml:space="preserve"> </v>
      </c>
      <c r="P34" t="str">
        <f>IF(ComponentModels!P34 = "NA"," ","+")</f>
        <v>+</v>
      </c>
      <c r="R34">
        <v>19</v>
      </c>
      <c r="S34">
        <v>-346.09903024534202</v>
      </c>
      <c r="T34">
        <v>735.00818707296298</v>
      </c>
      <c r="U34">
        <v>3.8525111528193698</v>
      </c>
      <c r="V34">
        <v>1.2275576398804E-2</v>
      </c>
      <c r="W34" t="s">
        <v>23</v>
      </c>
    </row>
    <row r="35" spans="1:23" x14ac:dyDescent="0.3">
      <c r="A35">
        <v>1559</v>
      </c>
      <c r="B35">
        <v>0.55152962920134696</v>
      </c>
      <c r="C35" t="str">
        <f>IF(ComponentModels!C35 = "NA"," ","AC")</f>
        <v>AC</v>
      </c>
      <c r="D35" t="str">
        <f>IF(ComponentModels!D35 = "NA"," ","SC")</f>
        <v>SC</v>
      </c>
      <c r="E35" t="str">
        <f>IF(ComponentModels!E35 = "NA"," ","T30")</f>
        <v>T30</v>
      </c>
      <c r="F35" t="str">
        <f>IF(ComponentModels!F35 = "NA"," ","T30²")</f>
        <v xml:space="preserve"> </v>
      </c>
      <c r="G35" t="str">
        <f>IF(ComponentModels!G35 = "NA"," ","Clay")</f>
        <v>Clay</v>
      </c>
      <c r="H35" t="str">
        <f>IF(ComponentModels!H35 = "NA"," ","CN")</f>
        <v xml:space="preserve"> </v>
      </c>
      <c r="I35" t="str">
        <f>IF(ComponentModels!I35 = "NA"," ","GWC")</f>
        <v xml:space="preserve"> </v>
      </c>
      <c r="J35" t="str">
        <f>IF(ComponentModels!J35 = "NA"," ","GWC²")</f>
        <v xml:space="preserve"> </v>
      </c>
      <c r="K35" t="str">
        <f>IF(ComponentModels!K35 = "NA"," ","pH")</f>
        <v xml:space="preserve"> </v>
      </c>
      <c r="L35" t="str">
        <f>IF(ComponentModels!L35 = "NA"," ","Pr")</f>
        <v>Pr</v>
      </c>
      <c r="M35" t="str">
        <f>IF(ComponentModels!M35 = "NA"," ","ACxSC")</f>
        <v>ACxSC</v>
      </c>
      <c r="N35" t="str">
        <f>IF(ComponentModels!N35 = "NA"," ","CNxpH")</f>
        <v xml:space="preserve"> </v>
      </c>
      <c r="O35" t="str">
        <f>IF(ComponentModels!O35 = "NA"," ","GWCxpH")</f>
        <v xml:space="preserve"> </v>
      </c>
      <c r="P35" t="str">
        <f>IF(ComponentModels!P35 = "NA"," ","+")</f>
        <v xml:space="preserve"> </v>
      </c>
      <c r="Q35" s="2" t="str">
        <f t="shared" ref="Q35:Q36" si="3">CONCATENATE(C35," + ",D35," + ",E35, " + ", F35, " + ",G35, " + ",H35, " + ", I35," + ", J35," + ",K35," + ",L35," + ",M35," + ",N35," + ",O35)</f>
        <v xml:space="preserve">AC + SC + T30 +   + Clay +   +   +   +   + Pr + ACxSC +   +  </v>
      </c>
      <c r="R35">
        <v>19</v>
      </c>
      <c r="S35">
        <v>-346.09903024543399</v>
      </c>
      <c r="T35">
        <v>735.00818707314602</v>
      </c>
      <c r="U35">
        <v>3.8525111530026401</v>
      </c>
      <c r="V35">
        <v>1.22755763976791E-2</v>
      </c>
      <c r="W35" t="s">
        <v>23</v>
      </c>
    </row>
    <row r="36" spans="1:23" x14ac:dyDescent="0.3">
      <c r="A36">
        <v>1747</v>
      </c>
      <c r="B36">
        <v>0.42036168289495102</v>
      </c>
      <c r="C36" t="str">
        <f>IF(ComponentModels!C36 = "NA"," ","AC")</f>
        <v>AC</v>
      </c>
      <c r="D36" t="str">
        <f>IF(ComponentModels!D36 = "NA"," ","SC")</f>
        <v>SC</v>
      </c>
      <c r="E36" t="str">
        <f>IF(ComponentModels!E36 = "NA"," ","T30")</f>
        <v xml:space="preserve"> </v>
      </c>
      <c r="F36" t="str">
        <f>IF(ComponentModels!F36 = "NA"," ","T30²")</f>
        <v xml:space="preserve"> </v>
      </c>
      <c r="G36" t="str">
        <f>IF(ComponentModels!G36 = "NA"," ","Clay")</f>
        <v>Clay</v>
      </c>
      <c r="H36" t="str">
        <f>IF(ComponentModels!H36 = "NA"," ","CN")</f>
        <v xml:space="preserve"> </v>
      </c>
      <c r="I36" t="str">
        <f>IF(ComponentModels!I36 = "NA"," ","GWC")</f>
        <v>GWC</v>
      </c>
      <c r="J36" t="str">
        <f>IF(ComponentModels!J36 = "NA"," ","GWC²")</f>
        <v>GWC²</v>
      </c>
      <c r="K36" t="str">
        <f>IF(ComponentModels!K36 = "NA"," ","pH")</f>
        <v xml:space="preserve"> </v>
      </c>
      <c r="L36" t="str">
        <f>IF(ComponentModels!L36 = "NA"," ","Pr")</f>
        <v>Pr</v>
      </c>
      <c r="M36" t="str">
        <f>IF(ComponentModels!M36 = "NA"," ","ACxSC")</f>
        <v>ACxSC</v>
      </c>
      <c r="N36" t="str">
        <f>IF(ComponentModels!N36 = "NA"," ","CNxpH")</f>
        <v xml:space="preserve"> </v>
      </c>
      <c r="O36" t="str">
        <f>IF(ComponentModels!O36 = "NA"," ","GWCxpH")</f>
        <v xml:space="preserve"> </v>
      </c>
      <c r="P36" t="str">
        <f>IF(ComponentModels!P36 = "NA"," ","+")</f>
        <v xml:space="preserve"> </v>
      </c>
      <c r="Q36" s="2" t="str">
        <f t="shared" si="3"/>
        <v xml:space="preserve">AC + SC +   +   + Clay +   + GWC + GWC² +   + Pr + ACxSC +   +  </v>
      </c>
      <c r="R36">
        <v>20</v>
      </c>
      <c r="S36">
        <v>-344.867385031195</v>
      </c>
      <c r="T36">
        <v>735.085088533727</v>
      </c>
      <c r="U36">
        <v>3.92941261358339</v>
      </c>
      <c r="V36">
        <v>1.1812530789427299E-2</v>
      </c>
      <c r="W36" t="s">
        <v>23</v>
      </c>
    </row>
    <row r="37" spans="1:23" hidden="1" x14ac:dyDescent="0.3">
      <c r="A37">
        <v>9939</v>
      </c>
      <c r="B37">
        <v>1.8066475381491001</v>
      </c>
      <c r="C37" t="str">
        <f>IF(ComponentModels!C37 = "NA"," ","AC")</f>
        <v>AC</v>
      </c>
      <c r="D37" t="str">
        <f>IF(ComponentModels!D37 = "NA"," ","SC")</f>
        <v>SC</v>
      </c>
      <c r="E37" t="str">
        <f>IF(ComponentModels!E37 = "NA"," ","T30")</f>
        <v xml:space="preserve"> </v>
      </c>
      <c r="F37" t="str">
        <f>IF(ComponentModels!F37 = "NA"," ","(T30)²")</f>
        <v xml:space="preserve"> </v>
      </c>
      <c r="G37" t="str">
        <f>IF(ComponentModels!G37 = "NA"," ","Clay")</f>
        <v>Clay</v>
      </c>
      <c r="H37" t="str">
        <f>IF(ComponentModels!H37 = "NA"," ","CN")</f>
        <v xml:space="preserve"> </v>
      </c>
      <c r="I37" t="str">
        <f>IF(ComponentModels!I37 = "NA"," ","GWC")</f>
        <v>GWC</v>
      </c>
      <c r="J37" t="str">
        <f>IF(ComponentModels!J37 = "NA"," ","(GWC)²")</f>
        <v>(GWC)²</v>
      </c>
      <c r="K37" t="str">
        <f>IF(ComponentModels!K37 = "NA"," ","pH")</f>
        <v xml:space="preserve"> </v>
      </c>
      <c r="L37" t="str">
        <f>IF(ComponentModels!L37 = "NA"," ","Pr")</f>
        <v>Pr</v>
      </c>
      <c r="M37" t="str">
        <f>IF(ComponentModels!M37 = "NA"," ","ACxSC")</f>
        <v>ACxSC</v>
      </c>
      <c r="N37" t="str">
        <f>IF(ComponentModels!N37 = "NA"," ","CNxpH")</f>
        <v xml:space="preserve"> </v>
      </c>
      <c r="O37" t="str">
        <f>IF(ComponentModels!O37 = "NA"," ","GWCxpH")</f>
        <v xml:space="preserve"> </v>
      </c>
      <c r="P37" t="str">
        <f>IF(ComponentModels!P37 = "NA"," ","+")</f>
        <v>+</v>
      </c>
      <c r="R37">
        <v>20</v>
      </c>
      <c r="S37">
        <v>-344.86738503500999</v>
      </c>
      <c r="T37">
        <v>735.08508854135698</v>
      </c>
      <c r="U37">
        <v>3.9294126212133702</v>
      </c>
      <c r="V37">
        <v>1.1812530744362599E-2</v>
      </c>
      <c r="W37" t="s">
        <v>23</v>
      </c>
    </row>
    <row r="38" spans="1:23" x14ac:dyDescent="0.3">
      <c r="A38">
        <v>11</v>
      </c>
      <c r="B38">
        <v>0.214165491106278</v>
      </c>
      <c r="C38" t="str">
        <f>IF(ComponentModels!C38 = "NA"," ","AC")</f>
        <v>AC</v>
      </c>
      <c r="D38" t="str">
        <f>IF(ComponentModels!D38 = "NA"," ","SC")</f>
        <v>SC</v>
      </c>
      <c r="E38" t="str">
        <f>IF(ComponentModels!E38 = "NA"," ","T30")</f>
        <v xml:space="preserve"> </v>
      </c>
      <c r="F38" t="str">
        <f>IF(ComponentModels!F38 = "NA"," ","T30²")</f>
        <v>T30²</v>
      </c>
      <c r="G38" t="str">
        <f>IF(ComponentModels!G38 = "NA"," ","Clay")</f>
        <v xml:space="preserve"> </v>
      </c>
      <c r="H38" t="str">
        <f>IF(ComponentModels!H38 = "NA"," ","CN")</f>
        <v xml:space="preserve"> </v>
      </c>
      <c r="I38" t="str">
        <f>IF(ComponentModels!I38 = "NA"," ","GWC")</f>
        <v xml:space="preserve"> </v>
      </c>
      <c r="J38" t="str">
        <f>IF(ComponentModels!J38 = "NA"," ","GWC²")</f>
        <v xml:space="preserve"> </v>
      </c>
      <c r="K38" t="str">
        <f>IF(ComponentModels!K38 = "NA"," ","pH")</f>
        <v xml:space="preserve"> </v>
      </c>
      <c r="L38" t="str">
        <f>IF(ComponentModels!L38 = "NA"," ","Pr")</f>
        <v xml:space="preserve"> </v>
      </c>
      <c r="M38" t="str">
        <f>IF(ComponentModels!M38 = "NA"," ","ACxSC")</f>
        <v xml:space="preserve"> </v>
      </c>
      <c r="N38" t="str">
        <f>IF(ComponentModels!N38 = "NA"," ","CNxpH")</f>
        <v xml:space="preserve"> </v>
      </c>
      <c r="O38" t="str">
        <f>IF(ComponentModels!O38 = "NA"," ","GWCxpH")</f>
        <v xml:space="preserve"> </v>
      </c>
      <c r="P38" t="str">
        <f>IF(ComponentModels!P38 = "NA"," ","+")</f>
        <v xml:space="preserve"> </v>
      </c>
      <c r="Q38" s="3" t="str">
        <f>CONCATENATE(C38," + ",D38," + ",E38, " + ", F38, " + ",G38, " + ",H38, " + ", I38," + ", J38," + ",K38," + ",L38," + ",M38," + ",N38," + ",O38)</f>
        <v xml:space="preserve">AC + SC +   + T30² +   +   +   +   +   +   +   +   +  </v>
      </c>
      <c r="R38" s="3">
        <v>9</v>
      </c>
      <c r="S38" s="3">
        <v>-289.19727742177901</v>
      </c>
      <c r="T38" s="3">
        <v>597.47889219295598</v>
      </c>
      <c r="U38" s="3">
        <v>0</v>
      </c>
      <c r="V38" s="3">
        <v>8.4601534549985605E-2</v>
      </c>
      <c r="W38" s="3" t="s">
        <v>24</v>
      </c>
    </row>
    <row r="39" spans="1:23" hidden="1" x14ac:dyDescent="0.3">
      <c r="A39">
        <v>8203</v>
      </c>
      <c r="B39">
        <v>1.6004600568215299</v>
      </c>
      <c r="C39" t="str">
        <f>IF(ComponentModels!C39 = "NA"," ","AC")</f>
        <v>AC</v>
      </c>
      <c r="D39" t="str">
        <f>IF(ComponentModels!D39 = "NA"," ","SC")</f>
        <v>SC</v>
      </c>
      <c r="E39" t="str">
        <f>IF(ComponentModels!E39 = "NA"," ","T30")</f>
        <v xml:space="preserve"> </v>
      </c>
      <c r="F39" t="str">
        <f>IF(ComponentModels!F39 = "NA"," ","(T30)²")</f>
        <v>(T30)²</v>
      </c>
      <c r="G39" t="str">
        <f>IF(ComponentModels!G39 = "NA"," ","Clay")</f>
        <v xml:space="preserve"> </v>
      </c>
      <c r="H39" t="str">
        <f>IF(ComponentModels!H39 = "NA"," ","CN")</f>
        <v xml:space="preserve"> </v>
      </c>
      <c r="I39" t="str">
        <f>IF(ComponentModels!I39 = "NA"," ","GWC")</f>
        <v xml:space="preserve"> </v>
      </c>
      <c r="J39" t="str">
        <f>IF(ComponentModels!J39 = "NA"," ","(GWC)²")</f>
        <v xml:space="preserve"> </v>
      </c>
      <c r="K39" t="str">
        <f>IF(ComponentModels!K39 = "NA"," ","pH")</f>
        <v xml:space="preserve"> </v>
      </c>
      <c r="L39" t="str">
        <f>IF(ComponentModels!L39 = "NA"," ","Pr")</f>
        <v xml:space="preserve"> </v>
      </c>
      <c r="M39" t="str">
        <f>IF(ComponentModels!M39 = "NA"," ","ACxSC")</f>
        <v xml:space="preserve"> </v>
      </c>
      <c r="N39" t="str">
        <f>IF(ComponentModels!N39 = "NA"," ","CNxpH")</f>
        <v xml:space="preserve"> </v>
      </c>
      <c r="O39" t="str">
        <f>IF(ComponentModels!O39 = "NA"," ","GWCxpH")</f>
        <v xml:space="preserve"> </v>
      </c>
      <c r="P39" t="str">
        <f>IF(ComponentModels!P39 = "NA"," ","+")</f>
        <v>+</v>
      </c>
      <c r="R39">
        <v>9</v>
      </c>
      <c r="S39">
        <v>-289.19727742180601</v>
      </c>
      <c r="T39">
        <v>597.47889219300998</v>
      </c>
      <c r="U39" s="1">
        <v>5.3546500566881202E-11</v>
      </c>
      <c r="V39">
        <v>8.4601534547720597E-2</v>
      </c>
      <c r="W39" t="s">
        <v>24</v>
      </c>
    </row>
    <row r="40" spans="1:23" x14ac:dyDescent="0.3">
      <c r="A40">
        <v>27</v>
      </c>
      <c r="B40">
        <v>0.214333904275683</v>
      </c>
      <c r="C40" t="str">
        <f>IF(ComponentModels!C40 = "NA"," ","AC")</f>
        <v>AC</v>
      </c>
      <c r="D40" t="str">
        <f>IF(ComponentModels!D40 = "NA"," ","SC")</f>
        <v>SC</v>
      </c>
      <c r="E40" t="str">
        <f>IF(ComponentModels!E40 = "NA"," ","T30")</f>
        <v xml:space="preserve"> </v>
      </c>
      <c r="F40" t="str">
        <f>IF(ComponentModels!F40 = "NA"," ","T30²")</f>
        <v>T30²</v>
      </c>
      <c r="G40" t="str">
        <f>IF(ComponentModels!G40 = "NA"," ","Clay")</f>
        <v>Clay</v>
      </c>
      <c r="H40" t="str">
        <f>IF(ComponentModels!H40 = "NA"," ","CN")</f>
        <v xml:space="preserve"> </v>
      </c>
      <c r="I40" t="str">
        <f>IF(ComponentModels!I40 = "NA"," ","GWC")</f>
        <v xml:space="preserve"> </v>
      </c>
      <c r="J40" t="str">
        <f>IF(ComponentModels!J40 = "NA"," ","GWC²")</f>
        <v xml:space="preserve"> </v>
      </c>
      <c r="K40" t="str">
        <f>IF(ComponentModels!K40 = "NA"," ","pH")</f>
        <v xml:space="preserve"> </v>
      </c>
      <c r="L40" t="str">
        <f>IF(ComponentModels!L40 = "NA"," ","Pr")</f>
        <v xml:space="preserve"> </v>
      </c>
      <c r="M40" t="str">
        <f>IF(ComponentModels!M40 = "NA"," ","ACxSC")</f>
        <v xml:space="preserve"> </v>
      </c>
      <c r="N40" t="str">
        <f>IF(ComponentModels!N40 = "NA"," ","CNxpH")</f>
        <v xml:space="preserve"> </v>
      </c>
      <c r="O40" t="str">
        <f>IF(ComponentModels!O40 = "NA"," ","GWCxpH")</f>
        <v xml:space="preserve"> </v>
      </c>
      <c r="P40" t="str">
        <f>IF(ComponentModels!P40 = "NA"," ","+")</f>
        <v xml:space="preserve"> </v>
      </c>
      <c r="Q40" s="3" t="str">
        <f>CONCATENATE(C40," + ",D40," + ",E40, " + ", F40, " + ",G40, " + ",H40, " + ", I40," + ", J40," + ",K40," + ",L40," + ",M40," + ",N40," + ",O40)</f>
        <v xml:space="preserve">AC + SC +   + T30² + Clay +   +   +   +   +   +   +   +  </v>
      </c>
      <c r="R40" s="3">
        <v>10</v>
      </c>
      <c r="S40" s="3">
        <v>-288.22864703429701</v>
      </c>
      <c r="T40" s="3">
        <v>597.79062740192796</v>
      </c>
      <c r="U40" s="3">
        <v>0.311735208972095</v>
      </c>
      <c r="V40" s="3">
        <v>7.2391204039966697E-2</v>
      </c>
      <c r="W40" s="3" t="s">
        <v>24</v>
      </c>
    </row>
    <row r="41" spans="1:23" hidden="1" x14ac:dyDescent="0.3">
      <c r="A41">
        <v>8219</v>
      </c>
      <c r="B41">
        <v>1.60062822176291</v>
      </c>
      <c r="C41" t="str">
        <f>IF(ComponentModels!C41 = "NA"," ","AC")</f>
        <v>AC</v>
      </c>
      <c r="D41" t="str">
        <f>IF(ComponentModels!D41 = "NA"," ","SC")</f>
        <v>SC</v>
      </c>
      <c r="E41" t="str">
        <f>IF(ComponentModels!E41 = "NA"," ","T30")</f>
        <v xml:space="preserve"> </v>
      </c>
      <c r="F41" t="str">
        <f>IF(ComponentModels!F41 = "NA"," ","(T30)²")</f>
        <v>(T30)²</v>
      </c>
      <c r="G41" t="str">
        <f>IF(ComponentModels!G41 = "NA"," ","Clay")</f>
        <v>Clay</v>
      </c>
      <c r="H41" t="str">
        <f>IF(ComponentModels!H41 = "NA"," ","CN")</f>
        <v xml:space="preserve"> </v>
      </c>
      <c r="I41" t="str">
        <f>IF(ComponentModels!I41 = "NA"," ","GWC")</f>
        <v xml:space="preserve"> </v>
      </c>
      <c r="J41" t="str">
        <f>IF(ComponentModels!J41 = "NA"," ","(GWC)²")</f>
        <v xml:space="preserve"> </v>
      </c>
      <c r="K41" t="str">
        <f>IF(ComponentModels!K41 = "NA"," ","pH")</f>
        <v xml:space="preserve"> </v>
      </c>
      <c r="L41" t="str">
        <f>IF(ComponentModels!L41 = "NA"," ","Pr")</f>
        <v xml:space="preserve"> </v>
      </c>
      <c r="M41" t="str">
        <f>IF(ComponentModels!M41 = "NA"," ","ACxSC")</f>
        <v xml:space="preserve"> </v>
      </c>
      <c r="N41" t="str">
        <f>IF(ComponentModels!N41 = "NA"," ","CNxpH")</f>
        <v xml:space="preserve"> </v>
      </c>
      <c r="O41" t="str">
        <f>IF(ComponentModels!O41 = "NA"," ","GWCxpH")</f>
        <v xml:space="preserve"> </v>
      </c>
      <c r="P41" t="str">
        <f>IF(ComponentModels!P41 = "NA"," ","+")</f>
        <v>+</v>
      </c>
      <c r="R41">
        <v>10</v>
      </c>
      <c r="S41">
        <v>-288.22864703430997</v>
      </c>
      <c r="T41">
        <v>597.790627401954</v>
      </c>
      <c r="U41">
        <v>0.31173520899790202</v>
      </c>
      <c r="V41">
        <v>7.2391204039032597E-2</v>
      </c>
      <c r="W41" t="s">
        <v>24</v>
      </c>
    </row>
    <row r="42" spans="1:23" hidden="1" x14ac:dyDescent="0.3">
      <c r="A42">
        <v>8235</v>
      </c>
      <c r="B42">
        <v>1.61608041668442</v>
      </c>
      <c r="C42" t="str">
        <f>IF(ComponentModels!C42 = "NA"," ","AC")</f>
        <v>AC</v>
      </c>
      <c r="D42" t="str">
        <f>IF(ComponentModels!D42 = "NA"," ","SC")</f>
        <v>SC</v>
      </c>
      <c r="E42" t="str">
        <f>IF(ComponentModels!E42 = "NA"," ","T30")</f>
        <v xml:space="preserve"> </v>
      </c>
      <c r="F42" t="str">
        <f>IF(ComponentModels!F42 = "NA"," ","(T30)²")</f>
        <v>(T30)²</v>
      </c>
      <c r="G42" t="str">
        <f>IF(ComponentModels!G42 = "NA"," ","Clay")</f>
        <v xml:space="preserve"> </v>
      </c>
      <c r="H42" t="str">
        <f>IF(ComponentModels!H42 = "NA"," ","CN")</f>
        <v>CN</v>
      </c>
      <c r="I42" t="str">
        <f>IF(ComponentModels!I42 = "NA"," ","GWC")</f>
        <v xml:space="preserve"> </v>
      </c>
      <c r="J42" t="str">
        <f>IF(ComponentModels!J42 = "NA"," ","(GWC)²")</f>
        <v xml:space="preserve"> </v>
      </c>
      <c r="K42" t="str">
        <f>IF(ComponentModels!K42 = "NA"," ","pH")</f>
        <v xml:space="preserve"> </v>
      </c>
      <c r="L42" t="str">
        <f>IF(ComponentModels!L42 = "NA"," ","Pr")</f>
        <v xml:space="preserve"> </v>
      </c>
      <c r="M42" t="str">
        <f>IF(ComponentModels!M42 = "NA"," ","ACxSC")</f>
        <v xml:space="preserve"> </v>
      </c>
      <c r="N42" t="str">
        <f>IF(ComponentModels!N42 = "NA"," ","CNxpH")</f>
        <v xml:space="preserve"> </v>
      </c>
      <c r="O42" t="str">
        <f>IF(ComponentModels!O42 = "NA"," ","GWCxpH")</f>
        <v xml:space="preserve"> </v>
      </c>
      <c r="P42" t="str">
        <f>IF(ComponentModels!P42 = "NA"," ","+")</f>
        <v>+</v>
      </c>
      <c r="R42">
        <v>10</v>
      </c>
      <c r="S42">
        <v>-288.23995150167099</v>
      </c>
      <c r="T42">
        <v>597.813236336675</v>
      </c>
      <c r="U42">
        <v>0.334344143719363</v>
      </c>
      <c r="V42">
        <v>7.1577468126956104E-2</v>
      </c>
      <c r="W42" t="s">
        <v>24</v>
      </c>
    </row>
    <row r="43" spans="1:23" x14ac:dyDescent="0.3">
      <c r="A43">
        <v>43</v>
      </c>
      <c r="B43">
        <v>0.22978588305277101</v>
      </c>
      <c r="C43" t="str">
        <f>IF(ComponentModels!C43 = "NA"," ","AC")</f>
        <v>AC</v>
      </c>
      <c r="D43" t="str">
        <f>IF(ComponentModels!D43 = "NA"," ","SC")</f>
        <v>SC</v>
      </c>
      <c r="E43" t="str">
        <f>IF(ComponentModels!E43 = "NA"," ","T30")</f>
        <v xml:space="preserve"> </v>
      </c>
      <c r="F43" t="str">
        <f>IF(ComponentModels!F43 = "NA"," ","T30²")</f>
        <v>T30²</v>
      </c>
      <c r="G43" t="str">
        <f>IF(ComponentModels!G43 = "NA"," ","Clay")</f>
        <v xml:space="preserve"> </v>
      </c>
      <c r="H43" t="str">
        <f>IF(ComponentModels!H43 = "NA"," ","CN")</f>
        <v>CN</v>
      </c>
      <c r="I43" t="str">
        <f>IF(ComponentModels!I43 = "NA"," ","GWC")</f>
        <v xml:space="preserve"> </v>
      </c>
      <c r="J43" t="str">
        <f>IF(ComponentModels!J43 = "NA"," ","GWC²")</f>
        <v xml:space="preserve"> </v>
      </c>
      <c r="K43" t="str">
        <f>IF(ComponentModels!K43 = "NA"," ","pH")</f>
        <v xml:space="preserve"> </v>
      </c>
      <c r="L43" t="str">
        <f>IF(ComponentModels!L43 = "NA"," ","Pr")</f>
        <v xml:space="preserve"> </v>
      </c>
      <c r="M43" t="str">
        <f>IF(ComponentModels!M43 = "NA"," ","ACxSC")</f>
        <v xml:space="preserve"> </v>
      </c>
      <c r="N43" t="str">
        <f>IF(ComponentModels!N43 = "NA"," ","CNxpH")</f>
        <v xml:space="preserve"> </v>
      </c>
      <c r="O43" t="str">
        <f>IF(ComponentModels!O43 = "NA"," ","GWCxpH")</f>
        <v xml:space="preserve"> </v>
      </c>
      <c r="P43" t="str">
        <f>IF(ComponentModels!P43 = "NA"," ","+")</f>
        <v xml:space="preserve"> </v>
      </c>
      <c r="Q43" s="3" t="str">
        <f t="shared" ref="Q43:Q44" si="4">CONCATENATE(C43," + ",D43," + ",E43, " + ", F43, " + ",G43, " + ",H43, " + ", I43," + ", J43," + ",K43," + ",L43," + ",M43," + ",N43," + ",O43)</f>
        <v xml:space="preserve">AC + SC +   + T30² +   + CN +   +   +   +   +   +   +  </v>
      </c>
      <c r="R43" s="3">
        <v>10</v>
      </c>
      <c r="S43" s="3">
        <v>-288.23995150170202</v>
      </c>
      <c r="T43" s="3">
        <v>597.81323633673799</v>
      </c>
      <c r="U43" s="3">
        <v>0.33434414378154997</v>
      </c>
      <c r="V43" s="3">
        <v>7.1577468124730495E-2</v>
      </c>
      <c r="W43" s="3" t="s">
        <v>24</v>
      </c>
    </row>
    <row r="44" spans="1:23" x14ac:dyDescent="0.3">
      <c r="A44">
        <v>59</v>
      </c>
      <c r="B44">
        <v>0.226510623315552</v>
      </c>
      <c r="C44" t="str">
        <f>IF(ComponentModels!C44 = "NA"," ","AC")</f>
        <v>AC</v>
      </c>
      <c r="D44" t="str">
        <f>IF(ComponentModels!D44 = "NA"," ","SC")</f>
        <v>SC</v>
      </c>
      <c r="E44" t="str">
        <f>IF(ComponentModels!E44 = "NA"," ","T30")</f>
        <v xml:space="preserve"> </v>
      </c>
      <c r="F44" t="str">
        <f>IF(ComponentModels!F44 = "NA"," ","T30²")</f>
        <v>T30²</v>
      </c>
      <c r="G44" t="str">
        <f>IF(ComponentModels!G44 = "NA"," ","Clay")</f>
        <v>Clay</v>
      </c>
      <c r="H44" t="str">
        <f>IF(ComponentModels!H44 = "NA"," ","CN")</f>
        <v>CN</v>
      </c>
      <c r="I44" t="str">
        <f>IF(ComponentModels!I44 = "NA"," ","GWC")</f>
        <v xml:space="preserve"> </v>
      </c>
      <c r="J44" t="str">
        <f>IF(ComponentModels!J44 = "NA"," ","GWC²")</f>
        <v xml:space="preserve"> </v>
      </c>
      <c r="K44" t="str">
        <f>IF(ComponentModels!K44 = "NA"," ","pH")</f>
        <v xml:space="preserve"> </v>
      </c>
      <c r="L44" t="str">
        <f>IF(ComponentModels!L44 = "NA"," ","Pr")</f>
        <v xml:space="preserve"> </v>
      </c>
      <c r="M44" t="str">
        <f>IF(ComponentModels!M44 = "NA"," ","ACxSC")</f>
        <v xml:space="preserve"> </v>
      </c>
      <c r="N44" t="str">
        <f>IF(ComponentModels!N44 = "NA"," ","CNxpH")</f>
        <v xml:space="preserve"> </v>
      </c>
      <c r="O44" t="str">
        <f>IF(ComponentModels!O44 = "NA"," ","GWCxpH")</f>
        <v xml:space="preserve"> </v>
      </c>
      <c r="P44" t="str">
        <f>IF(ComponentModels!P44 = "NA"," ","+")</f>
        <v xml:space="preserve"> </v>
      </c>
      <c r="Q44" s="3" t="str">
        <f t="shared" si="4"/>
        <v xml:space="preserve">AC + SC +   + T30² + Clay + CN +   +   +   +   +   +   +  </v>
      </c>
      <c r="R44" s="3">
        <v>11</v>
      </c>
      <c r="S44" s="3">
        <v>-287.84104867619197</v>
      </c>
      <c r="T44" s="3">
        <v>599.29185344994505</v>
      </c>
      <c r="U44" s="3">
        <v>1.81296125698861</v>
      </c>
      <c r="V44" s="3">
        <v>3.4174227456612902E-2</v>
      </c>
      <c r="W44" s="3" t="s">
        <v>24</v>
      </c>
    </row>
    <row r="45" spans="1:23" hidden="1" x14ac:dyDescent="0.3">
      <c r="A45">
        <v>8251</v>
      </c>
      <c r="B45">
        <v>1.61280509291769</v>
      </c>
      <c r="C45" t="str">
        <f>IF(ComponentModels!C45 = "NA"," ","AC")</f>
        <v>AC</v>
      </c>
      <c r="D45" t="str">
        <f>IF(ComponentModels!D45 = "NA"," ","SC")</f>
        <v>SC</v>
      </c>
      <c r="E45" t="str">
        <f>IF(ComponentModels!E45 = "NA"," ","T30")</f>
        <v xml:space="preserve"> </v>
      </c>
      <c r="F45" t="str">
        <f>IF(ComponentModels!F45 = "NA"," ","(T30)²")</f>
        <v>(T30)²</v>
      </c>
      <c r="G45" t="str">
        <f>IF(ComponentModels!G45 = "NA"," ","Clay")</f>
        <v>Clay</v>
      </c>
      <c r="H45" t="str">
        <f>IF(ComponentModels!H45 = "NA"," ","CN")</f>
        <v>CN</v>
      </c>
      <c r="I45" t="str">
        <f>IF(ComponentModels!I45 = "NA"," ","GWC")</f>
        <v xml:space="preserve"> </v>
      </c>
      <c r="J45" t="str">
        <f>IF(ComponentModels!J45 = "NA"," ","(GWC)²")</f>
        <v xml:space="preserve"> </v>
      </c>
      <c r="K45" t="str">
        <f>IF(ComponentModels!K45 = "NA"," ","pH")</f>
        <v xml:space="preserve"> </v>
      </c>
      <c r="L45" t="str">
        <f>IF(ComponentModels!L45 = "NA"," ","Pr")</f>
        <v xml:space="preserve"> </v>
      </c>
      <c r="M45" t="str">
        <f>IF(ComponentModels!M45 = "NA"," ","ACxSC")</f>
        <v xml:space="preserve"> </v>
      </c>
      <c r="N45" t="str">
        <f>IF(ComponentModels!N45 = "NA"," ","CNxpH")</f>
        <v xml:space="preserve"> </v>
      </c>
      <c r="O45" t="str">
        <f>IF(ComponentModels!O45 = "NA"," ","GWCxpH")</f>
        <v xml:space="preserve"> </v>
      </c>
      <c r="P45" t="str">
        <f>IF(ComponentModels!P45 = "NA"," ","+")</f>
        <v>+</v>
      </c>
      <c r="R45">
        <v>11</v>
      </c>
      <c r="S45">
        <v>-287.84104867622898</v>
      </c>
      <c r="T45">
        <v>599.29185345001895</v>
      </c>
      <c r="U45">
        <v>1.81296125706331</v>
      </c>
      <c r="V45">
        <v>3.41742274553367E-2</v>
      </c>
      <c r="W45" t="s">
        <v>24</v>
      </c>
    </row>
    <row r="46" spans="1:23" x14ac:dyDescent="0.3">
      <c r="A46">
        <v>523</v>
      </c>
      <c r="B46">
        <v>0.18277483262224001</v>
      </c>
      <c r="C46" t="str">
        <f>IF(ComponentModels!C46 = "NA"," ","AC")</f>
        <v>AC</v>
      </c>
      <c r="D46" t="str">
        <f>IF(ComponentModels!D46 = "NA"," ","SC")</f>
        <v>SC</v>
      </c>
      <c r="E46" t="str">
        <f>IF(ComponentModels!E46 = "NA"," ","T30")</f>
        <v xml:space="preserve"> </v>
      </c>
      <c r="F46" t="str">
        <f>IF(ComponentModels!F46 = "NA"," ","T30²")</f>
        <v>T30²</v>
      </c>
      <c r="G46" t="str">
        <f>IF(ComponentModels!G46 = "NA"," ","Clay")</f>
        <v xml:space="preserve"> </v>
      </c>
      <c r="H46" t="str">
        <f>IF(ComponentModels!H46 = "NA"," ","CN")</f>
        <v xml:space="preserve"> </v>
      </c>
      <c r="I46" t="str">
        <f>IF(ComponentModels!I46 = "NA"," ","GWC")</f>
        <v xml:space="preserve"> </v>
      </c>
      <c r="J46" t="str">
        <f>IF(ComponentModels!J46 = "NA"," ","GWC²")</f>
        <v xml:space="preserve"> </v>
      </c>
      <c r="K46" t="str">
        <f>IF(ComponentModels!K46 = "NA"," ","pH")</f>
        <v xml:space="preserve"> </v>
      </c>
      <c r="L46" t="str">
        <f>IF(ComponentModels!L46 = "NA"," ","Pr")</f>
        <v>Pr</v>
      </c>
      <c r="M46" t="str">
        <f>IF(ComponentModels!M46 = "NA"," ","ACxSC")</f>
        <v xml:space="preserve"> </v>
      </c>
      <c r="N46" t="str">
        <f>IF(ComponentModels!N46 = "NA"," ","CNxpH")</f>
        <v xml:space="preserve"> </v>
      </c>
      <c r="O46" t="str">
        <f>IF(ComponentModels!O46 = "NA"," ","GWCxpH")</f>
        <v xml:space="preserve"> </v>
      </c>
      <c r="P46" t="str">
        <f>IF(ComponentModels!P46 = "NA"," ","+")</f>
        <v xml:space="preserve"> </v>
      </c>
      <c r="Q46" s="3" t="str">
        <f>CONCATENATE(C46," + ",D46," + ",E46, " + ", F46, " + ",G46, " + ",H46, " + ", I46," + ", J46," + ",K46," + ",L46," + ",M46," + ",N46," + ",O46)</f>
        <v xml:space="preserve">AC + SC +   + T30² +   +   +   +   +   + Pr +   +   +  </v>
      </c>
      <c r="R46" s="3">
        <v>10</v>
      </c>
      <c r="S46" s="3">
        <v>-289.10981859687899</v>
      </c>
      <c r="T46" s="3">
        <v>599.55297052709102</v>
      </c>
      <c r="U46" s="3">
        <v>2.07407833413447</v>
      </c>
      <c r="V46" s="3">
        <v>2.9991476909157301E-2</v>
      </c>
      <c r="W46" s="3" t="s">
        <v>24</v>
      </c>
    </row>
    <row r="47" spans="1:23" hidden="1" x14ac:dyDescent="0.3">
      <c r="A47">
        <v>8715</v>
      </c>
      <c r="B47">
        <v>1.56906888392529</v>
      </c>
      <c r="C47" t="str">
        <f>IF(ComponentModels!C47 = "NA"," ","AC")</f>
        <v>AC</v>
      </c>
      <c r="D47" t="str">
        <f>IF(ComponentModels!D47 = "NA"," ","SC")</f>
        <v>SC</v>
      </c>
      <c r="E47" t="str">
        <f>IF(ComponentModels!E47 = "NA"," ","T30")</f>
        <v xml:space="preserve"> </v>
      </c>
      <c r="F47" t="str">
        <f>IF(ComponentModels!F47 = "NA"," ","(T30)²")</f>
        <v>(T30)²</v>
      </c>
      <c r="G47" t="str">
        <f>IF(ComponentModels!G47 = "NA"," ","Clay")</f>
        <v xml:space="preserve"> </v>
      </c>
      <c r="H47" t="str">
        <f>IF(ComponentModels!H47 = "NA"," ","CN")</f>
        <v xml:space="preserve"> </v>
      </c>
      <c r="I47" t="str">
        <f>IF(ComponentModels!I47 = "NA"," ","GWC")</f>
        <v xml:space="preserve"> </v>
      </c>
      <c r="J47" t="str">
        <f>IF(ComponentModels!J47 = "NA"," ","(GWC)²")</f>
        <v xml:space="preserve"> </v>
      </c>
      <c r="K47" t="str">
        <f>IF(ComponentModels!K47 = "NA"," ","pH")</f>
        <v xml:space="preserve"> </v>
      </c>
      <c r="L47" t="str">
        <f>IF(ComponentModels!L47 = "NA"," ","Pr")</f>
        <v>Pr</v>
      </c>
      <c r="M47" t="str">
        <f>IF(ComponentModels!M47 = "NA"," ","ACxSC")</f>
        <v xml:space="preserve"> </v>
      </c>
      <c r="N47" t="str">
        <f>IF(ComponentModels!N47 = "NA"," ","CNxpH")</f>
        <v xml:space="preserve"> </v>
      </c>
      <c r="O47" t="str">
        <f>IF(ComponentModels!O47 = "NA"," ","GWCxpH")</f>
        <v xml:space="preserve"> </v>
      </c>
      <c r="P47" t="str">
        <f>IF(ComponentModels!P47 = "NA"," ","+")</f>
        <v>+</v>
      </c>
      <c r="R47">
        <v>10</v>
      </c>
      <c r="S47">
        <v>-289.10981859694903</v>
      </c>
      <c r="T47">
        <v>599.55297052723199</v>
      </c>
      <c r="U47">
        <v>2.0740783342756699</v>
      </c>
      <c r="V47">
        <v>2.9991476907039901E-2</v>
      </c>
      <c r="W47" t="s">
        <v>24</v>
      </c>
    </row>
    <row r="48" spans="1:23" hidden="1" x14ac:dyDescent="0.3">
      <c r="A48">
        <v>8207</v>
      </c>
      <c r="B48">
        <v>1.59533997415005</v>
      </c>
      <c r="C48" t="str">
        <f>IF(ComponentModels!C48 = "NA"," ","AC")</f>
        <v>AC</v>
      </c>
      <c r="D48" t="str">
        <f>IF(ComponentModels!D48 = "NA"," ","SC")</f>
        <v>SC</v>
      </c>
      <c r="E48" t="str">
        <f>IF(ComponentModels!E48 = "NA"," ","T30")</f>
        <v>T30</v>
      </c>
      <c r="F48" t="str">
        <f>IF(ComponentModels!F48 = "NA"," ","(T30)²")</f>
        <v>(T30)²</v>
      </c>
      <c r="G48" t="str">
        <f>IF(ComponentModels!G48 = "NA"," ","Clay")</f>
        <v xml:space="preserve"> </v>
      </c>
      <c r="H48" t="str">
        <f>IF(ComponentModels!H48 = "NA"," ","CN")</f>
        <v xml:space="preserve"> </v>
      </c>
      <c r="I48" t="str">
        <f>IF(ComponentModels!I48 = "NA"," ","GWC")</f>
        <v xml:space="preserve"> </v>
      </c>
      <c r="J48" t="str">
        <f>IF(ComponentModels!J48 = "NA"," ","(GWC)²")</f>
        <v xml:space="preserve"> </v>
      </c>
      <c r="K48" t="str">
        <f>IF(ComponentModels!K48 = "NA"," ","pH")</f>
        <v xml:space="preserve"> </v>
      </c>
      <c r="L48" t="str">
        <f>IF(ComponentModels!L48 = "NA"," ","Pr")</f>
        <v xml:space="preserve"> </v>
      </c>
      <c r="M48" t="str">
        <f>IF(ComponentModels!M48 = "NA"," ","ACxSC")</f>
        <v xml:space="preserve"> </v>
      </c>
      <c r="N48" t="str">
        <f>IF(ComponentModels!N48 = "NA"," ","CNxpH")</f>
        <v xml:space="preserve"> </v>
      </c>
      <c r="O48" t="str">
        <f>IF(ComponentModels!O48 = "NA"," ","GWCxpH")</f>
        <v xml:space="preserve"> </v>
      </c>
      <c r="P48" t="str">
        <f>IF(ComponentModels!P48 = "NA"," ","+")</f>
        <v>+</v>
      </c>
      <c r="R48">
        <v>10</v>
      </c>
      <c r="S48">
        <v>-289.19485353198701</v>
      </c>
      <c r="T48">
        <v>599.72304039730795</v>
      </c>
      <c r="U48">
        <v>2.2441482043516299</v>
      </c>
      <c r="V48">
        <v>2.7546577608913801E-2</v>
      </c>
      <c r="W48" t="s">
        <v>24</v>
      </c>
    </row>
    <row r="49" spans="1:23" x14ac:dyDescent="0.3">
      <c r="A49">
        <v>15</v>
      </c>
      <c r="B49">
        <v>0.20904395627158601</v>
      </c>
      <c r="C49" t="str">
        <f>IF(ComponentModels!C49 = "NA"," ","AC")</f>
        <v>AC</v>
      </c>
      <c r="D49" t="str">
        <f>IF(ComponentModels!D49 = "NA"," ","SC")</f>
        <v>SC</v>
      </c>
      <c r="E49" t="str">
        <f>IF(ComponentModels!E49 = "NA"," ","T30")</f>
        <v>T30</v>
      </c>
      <c r="F49" t="str">
        <f>IF(ComponentModels!F49 = "NA"," ","T30²")</f>
        <v>T30²</v>
      </c>
      <c r="G49" t="str">
        <f>IF(ComponentModels!G49 = "NA"," ","Clay")</f>
        <v xml:space="preserve"> </v>
      </c>
      <c r="H49" t="str">
        <f>IF(ComponentModels!H49 = "NA"," ","CN")</f>
        <v xml:space="preserve"> </v>
      </c>
      <c r="I49" t="str">
        <f>IF(ComponentModels!I49 = "NA"," ","GWC")</f>
        <v xml:space="preserve"> </v>
      </c>
      <c r="J49" t="str">
        <f>IF(ComponentModels!J49 = "NA"," ","GWC²")</f>
        <v xml:space="preserve"> </v>
      </c>
      <c r="K49" t="str">
        <f>IF(ComponentModels!K49 = "NA"," ","pH")</f>
        <v xml:space="preserve"> </v>
      </c>
      <c r="L49" t="str">
        <f>IF(ComponentModels!L49 = "NA"," ","Pr")</f>
        <v xml:space="preserve"> </v>
      </c>
      <c r="M49" t="str">
        <f>IF(ComponentModels!M49 = "NA"," ","ACxSC")</f>
        <v xml:space="preserve"> </v>
      </c>
      <c r="N49" t="str">
        <f>IF(ComponentModels!N49 = "NA"," ","CNxpH")</f>
        <v xml:space="preserve"> </v>
      </c>
      <c r="O49" t="str">
        <f>IF(ComponentModels!O49 = "NA"," ","GWCxpH")</f>
        <v xml:space="preserve"> </v>
      </c>
      <c r="P49" t="str">
        <f>IF(ComponentModels!P49 = "NA"," ","+")</f>
        <v xml:space="preserve"> </v>
      </c>
      <c r="Q49" s="3" t="str">
        <f t="shared" ref="Q49:Q50" si="5">CONCATENATE(C49," + ",D49," + ",E49, " + ", F49, " + ",G49, " + ",H49, " + ", I49," + ", J49," + ",K49," + ",L49," + ",M49," + ",N49," + ",O49)</f>
        <v xml:space="preserve">AC + SC + T30 + T30² +   +   +   +   +   +   +   +   +  </v>
      </c>
      <c r="R49" s="3">
        <v>10</v>
      </c>
      <c r="S49" s="3">
        <v>-289.19485353215299</v>
      </c>
      <c r="T49" s="3">
        <v>599.72304039763901</v>
      </c>
      <c r="U49" s="3">
        <v>2.2441482046830301</v>
      </c>
      <c r="V49" s="3">
        <v>2.75465776043494E-2</v>
      </c>
      <c r="W49" s="3" t="s">
        <v>24</v>
      </c>
    </row>
    <row r="50" spans="1:23" x14ac:dyDescent="0.3">
      <c r="A50">
        <v>75</v>
      </c>
      <c r="B50">
        <v>0.214008707052733</v>
      </c>
      <c r="C50" t="str">
        <f>IF(ComponentModels!C50 = "NA"," ","AC")</f>
        <v>AC</v>
      </c>
      <c r="D50" t="str">
        <f>IF(ComponentModels!D50 = "NA"," ","SC")</f>
        <v>SC</v>
      </c>
      <c r="E50" t="str">
        <f>IF(ComponentModels!E50 = "NA"," ","T30")</f>
        <v xml:space="preserve"> </v>
      </c>
      <c r="F50" t="str">
        <f>IF(ComponentModels!F50 = "NA"," ","T30²")</f>
        <v>T30²</v>
      </c>
      <c r="G50" t="str">
        <f>IF(ComponentModels!G50 = "NA"," ","Clay")</f>
        <v xml:space="preserve"> </v>
      </c>
      <c r="H50" t="str">
        <f>IF(ComponentModels!H50 = "NA"," ","CN")</f>
        <v xml:space="preserve"> </v>
      </c>
      <c r="I50" t="str">
        <f>IF(ComponentModels!I50 = "NA"," ","GWC")</f>
        <v>GWC</v>
      </c>
      <c r="J50" t="str">
        <f>IF(ComponentModels!J50 = "NA"," ","GWC²")</f>
        <v xml:space="preserve"> </v>
      </c>
      <c r="K50" t="str">
        <f>IF(ComponentModels!K50 = "NA"," ","pH")</f>
        <v xml:space="preserve"> </v>
      </c>
      <c r="L50" t="str">
        <f>IF(ComponentModels!L50 = "NA"," ","Pr")</f>
        <v xml:space="preserve"> </v>
      </c>
      <c r="M50" t="str">
        <f>IF(ComponentModels!M50 = "NA"," ","ACxSC")</f>
        <v xml:space="preserve"> </v>
      </c>
      <c r="N50" t="str">
        <f>IF(ComponentModels!N50 = "NA"," ","CNxpH")</f>
        <v xml:space="preserve"> </v>
      </c>
      <c r="O50" t="str">
        <f>IF(ComponentModels!O50 = "NA"," ","GWCxpH")</f>
        <v xml:space="preserve"> </v>
      </c>
      <c r="P50" t="str">
        <f>IF(ComponentModels!P50 = "NA"," ","+")</f>
        <v xml:space="preserve"> </v>
      </c>
      <c r="Q50" s="3" t="str">
        <f t="shared" si="5"/>
        <v xml:space="preserve">AC + SC +   + T30² +   +   + GWC +   +   +   +   +   +  </v>
      </c>
      <c r="R50" s="3">
        <v>10</v>
      </c>
      <c r="S50" s="3">
        <v>-289.19726501162302</v>
      </c>
      <c r="T50" s="3">
        <v>599.72786335657895</v>
      </c>
      <c r="U50" s="3">
        <v>2.24897116362308</v>
      </c>
      <c r="V50" s="3">
        <v>2.7480229628530198E-2</v>
      </c>
      <c r="W50" s="3" t="s">
        <v>24</v>
      </c>
    </row>
    <row r="51" spans="1:23" hidden="1" x14ac:dyDescent="0.3">
      <c r="A51">
        <v>8267</v>
      </c>
      <c r="B51">
        <v>1.60030240710783</v>
      </c>
      <c r="C51" t="str">
        <f>IF(ComponentModels!C51 = "NA"," ","AC")</f>
        <v>AC</v>
      </c>
      <c r="D51" t="str">
        <f>IF(ComponentModels!D51 = "NA"," ","SC")</f>
        <v>SC</v>
      </c>
      <c r="E51" t="str">
        <f>IF(ComponentModels!E51 = "NA"," ","T30")</f>
        <v xml:space="preserve"> </v>
      </c>
      <c r="F51" t="str">
        <f>IF(ComponentModels!F51 = "NA"," ","(T30)²")</f>
        <v>(T30)²</v>
      </c>
      <c r="G51" t="str">
        <f>IF(ComponentModels!G51 = "NA"," ","Clay")</f>
        <v xml:space="preserve"> </v>
      </c>
      <c r="H51" t="str">
        <f>IF(ComponentModels!H51 = "NA"," ","CN")</f>
        <v xml:space="preserve"> </v>
      </c>
      <c r="I51" t="str">
        <f>IF(ComponentModels!I51 = "NA"," ","GWC")</f>
        <v>GWC</v>
      </c>
      <c r="J51" t="str">
        <f>IF(ComponentModels!J51 = "NA"," ","(GWC)²")</f>
        <v xml:space="preserve"> </v>
      </c>
      <c r="K51" t="str">
        <f>IF(ComponentModels!K51 = "NA"," ","pH")</f>
        <v xml:space="preserve"> </v>
      </c>
      <c r="L51" t="str">
        <f>IF(ComponentModels!L51 = "NA"," ","Pr")</f>
        <v xml:space="preserve"> </v>
      </c>
      <c r="M51" t="str">
        <f>IF(ComponentModels!M51 = "NA"," ","ACxSC")</f>
        <v xml:space="preserve"> </v>
      </c>
      <c r="N51" t="str">
        <f>IF(ComponentModels!N51 = "NA"," ","CNxpH")</f>
        <v xml:space="preserve"> </v>
      </c>
      <c r="O51" t="str">
        <f>IF(ComponentModels!O51 = "NA"," ","GWCxpH")</f>
        <v xml:space="preserve"> </v>
      </c>
      <c r="P51" t="str">
        <f>IF(ComponentModels!P51 = "NA"," ","+")</f>
        <v>+</v>
      </c>
      <c r="R51">
        <v>10</v>
      </c>
      <c r="S51">
        <v>-289.19726501169998</v>
      </c>
      <c r="T51">
        <v>599.727863356733</v>
      </c>
      <c r="U51">
        <v>2.2489711637770098</v>
      </c>
      <c r="V51">
        <v>2.7480229626415199E-2</v>
      </c>
      <c r="W51" t="s">
        <v>24</v>
      </c>
    </row>
    <row r="52" spans="1:23" x14ac:dyDescent="0.3">
      <c r="A52">
        <v>31</v>
      </c>
      <c r="B52">
        <v>0.18979912919644501</v>
      </c>
      <c r="C52" t="str">
        <f>IF(ComponentModels!C52 = "NA"," ","AC")</f>
        <v>AC</v>
      </c>
      <c r="D52" t="str">
        <f>IF(ComponentModels!D52 = "NA"," ","SC")</f>
        <v>SC</v>
      </c>
      <c r="E52" t="str">
        <f>IF(ComponentModels!E52 = "NA"," ","T30")</f>
        <v>T30</v>
      </c>
      <c r="F52" t="str">
        <f>IF(ComponentModels!F52 = "NA"," ","T30²")</f>
        <v>T30²</v>
      </c>
      <c r="G52" t="str">
        <f>IF(ComponentModels!G52 = "NA"," ","Clay")</f>
        <v>Clay</v>
      </c>
      <c r="H52" t="str">
        <f>IF(ComponentModels!H52 = "NA"," ","CN")</f>
        <v xml:space="preserve"> </v>
      </c>
      <c r="I52" t="str">
        <f>IF(ComponentModels!I52 = "NA"," ","GWC")</f>
        <v xml:space="preserve"> </v>
      </c>
      <c r="J52" t="str">
        <f>IF(ComponentModels!J52 = "NA"," ","GWC²")</f>
        <v xml:space="preserve"> </v>
      </c>
      <c r="K52" t="str">
        <f>IF(ComponentModels!K52 = "NA"," ","pH")</f>
        <v xml:space="preserve"> </v>
      </c>
      <c r="L52" t="str">
        <f>IF(ComponentModels!L52 = "NA"," ","Pr")</f>
        <v xml:space="preserve"> </v>
      </c>
      <c r="M52" t="str">
        <f>IF(ComponentModels!M52 = "NA"," ","ACxSC")</f>
        <v xml:space="preserve"> </v>
      </c>
      <c r="N52" t="str">
        <f>IF(ComponentModels!N52 = "NA"," ","CNxpH")</f>
        <v xml:space="preserve"> </v>
      </c>
      <c r="O52" t="str">
        <f>IF(ComponentModels!O52 = "NA"," ","GWCxpH")</f>
        <v xml:space="preserve"> </v>
      </c>
      <c r="P52" t="str">
        <f>IF(ComponentModels!P52 = "NA"," ","+")</f>
        <v xml:space="preserve"> </v>
      </c>
      <c r="Q52" s="3" t="str">
        <f>CONCATENATE(C52," + ",D52," + ",E52, " + ", F52, " + ",G52, " + ",H52, " + ", I52," + ", J52," + ",K52," + ",L52," + ",M52," + ",N52," + ",O52)</f>
        <v xml:space="preserve">AC + SC + T30 + T30² + Clay +   +   +   +   +   +   +   +  </v>
      </c>
      <c r="R52" s="3">
        <v>11</v>
      </c>
      <c r="S52" s="3">
        <v>-288.17325222957197</v>
      </c>
      <c r="T52" s="3">
        <v>599.95626055670505</v>
      </c>
      <c r="U52" s="3">
        <v>2.47736836374906</v>
      </c>
      <c r="V52" s="3">
        <v>2.45145844340348E-2</v>
      </c>
      <c r="W52" s="3" t="s">
        <v>24</v>
      </c>
    </row>
    <row r="53" spans="1:23" hidden="1" x14ac:dyDescent="0.3">
      <c r="A53">
        <v>8223</v>
      </c>
      <c r="B53">
        <v>1.5760933719894501</v>
      </c>
      <c r="C53" t="str">
        <f>IF(ComponentModels!C53 = "NA"," ","AC")</f>
        <v>AC</v>
      </c>
      <c r="D53" t="str">
        <f>IF(ComponentModels!D53 = "NA"," ","SC")</f>
        <v>SC</v>
      </c>
      <c r="E53" t="str">
        <f>IF(ComponentModels!E53 = "NA"," ","T30")</f>
        <v>T30</v>
      </c>
      <c r="F53" t="str">
        <f>IF(ComponentModels!F53 = "NA"," ","(T30)²")</f>
        <v>(T30)²</v>
      </c>
      <c r="G53" t="str">
        <f>IF(ComponentModels!G53 = "NA"," ","Clay")</f>
        <v>Clay</v>
      </c>
      <c r="H53" t="str">
        <f>IF(ComponentModels!H53 = "NA"," ","CN")</f>
        <v xml:space="preserve"> </v>
      </c>
      <c r="I53" t="str">
        <f>IF(ComponentModels!I53 = "NA"," ","GWC")</f>
        <v xml:space="preserve"> </v>
      </c>
      <c r="J53" t="str">
        <f>IF(ComponentModels!J53 = "NA"," ","(GWC)²")</f>
        <v xml:space="preserve"> </v>
      </c>
      <c r="K53" t="str">
        <f>IF(ComponentModels!K53 = "NA"," ","pH")</f>
        <v xml:space="preserve"> </v>
      </c>
      <c r="L53" t="str">
        <f>IF(ComponentModels!L53 = "NA"," ","Pr")</f>
        <v xml:space="preserve"> </v>
      </c>
      <c r="M53" t="str">
        <f>IF(ComponentModels!M53 = "NA"," ","ACxSC")</f>
        <v xml:space="preserve"> </v>
      </c>
      <c r="N53" t="str">
        <f>IF(ComponentModels!N53 = "NA"," ","CNxpH")</f>
        <v xml:space="preserve"> </v>
      </c>
      <c r="O53" t="str">
        <f>IF(ComponentModels!O53 = "NA"," ","GWCxpH")</f>
        <v xml:space="preserve"> </v>
      </c>
      <c r="P53" t="str">
        <f>IF(ComponentModels!P53 = "NA"," ","+")</f>
        <v>+</v>
      </c>
      <c r="R53">
        <v>11</v>
      </c>
      <c r="S53">
        <v>-288.17325222964701</v>
      </c>
      <c r="T53">
        <v>599.956260556855</v>
      </c>
      <c r="U53">
        <v>2.4773683638989001</v>
      </c>
      <c r="V53">
        <v>2.45145844321982E-2</v>
      </c>
      <c r="W53" t="s">
        <v>24</v>
      </c>
    </row>
    <row r="54" spans="1:23" x14ac:dyDescent="0.3">
      <c r="A54">
        <v>47</v>
      </c>
      <c r="B54">
        <v>0.21508560648702699</v>
      </c>
      <c r="C54" t="str">
        <f>IF(ComponentModels!C54 = "NA"," ","AC")</f>
        <v>AC</v>
      </c>
      <c r="D54" t="str">
        <f>IF(ComponentModels!D54 = "NA"," ","SC")</f>
        <v>SC</v>
      </c>
      <c r="E54" t="str">
        <f>IF(ComponentModels!E54 = "NA"," ","T30")</f>
        <v>T30</v>
      </c>
      <c r="F54" t="str">
        <f>IF(ComponentModels!F54 = "NA"," ","T30²")</f>
        <v>T30²</v>
      </c>
      <c r="G54" t="str">
        <f>IF(ComponentModels!G54 = "NA"," ","Clay")</f>
        <v xml:space="preserve"> </v>
      </c>
      <c r="H54" t="str">
        <f>IF(ComponentModels!H54 = "NA"," ","CN")</f>
        <v>CN</v>
      </c>
      <c r="I54" t="str">
        <f>IF(ComponentModels!I54 = "NA"," ","GWC")</f>
        <v xml:space="preserve"> </v>
      </c>
      <c r="J54" t="str">
        <f>IF(ComponentModels!J54 = "NA"," ","GWC²")</f>
        <v xml:space="preserve"> </v>
      </c>
      <c r="K54" t="str">
        <f>IF(ComponentModels!K54 = "NA"," ","pH")</f>
        <v xml:space="preserve"> </v>
      </c>
      <c r="L54" t="str">
        <f>IF(ComponentModels!L54 = "NA"," ","Pr")</f>
        <v xml:space="preserve"> </v>
      </c>
      <c r="M54" t="str">
        <f>IF(ComponentModels!M54 = "NA"," ","ACxSC")</f>
        <v xml:space="preserve"> </v>
      </c>
      <c r="N54" t="str">
        <f>IF(ComponentModels!N54 = "NA"," ","CNxpH")</f>
        <v xml:space="preserve"> </v>
      </c>
      <c r="O54" t="str">
        <f>IF(ComponentModels!O54 = "NA"," ","GWCxpH")</f>
        <v xml:space="preserve"> </v>
      </c>
      <c r="P54" t="str">
        <f>IF(ComponentModels!P54 = "NA"," ","+")</f>
        <v xml:space="preserve"> </v>
      </c>
      <c r="Q54" s="3" t="str">
        <f>CONCATENATE(C54," + ",D54," + ",E54, " + ", F54, " + ",G54, " + ",H54, " + ", I54," + ", J54," + ",K54," + ",L54," + ",M54," + ",N54," + ",O54)</f>
        <v xml:space="preserve">AC + SC + T30 + T30² +   + CN +   +   +   +   +   +   +  </v>
      </c>
      <c r="R54" s="3">
        <v>11</v>
      </c>
      <c r="S54" s="3">
        <v>-288.21901834773399</v>
      </c>
      <c r="T54" s="3">
        <v>600.04779279302898</v>
      </c>
      <c r="U54" s="3">
        <v>2.56890060007265</v>
      </c>
      <c r="V54" s="3">
        <v>2.3417933208997599E-2</v>
      </c>
      <c r="W54" s="3" t="s">
        <v>24</v>
      </c>
    </row>
    <row r="55" spans="1:23" hidden="1" x14ac:dyDescent="0.3">
      <c r="A55">
        <v>8239</v>
      </c>
      <c r="B55">
        <v>1.6013806995555</v>
      </c>
      <c r="C55" t="str">
        <f>IF(ComponentModels!C55 = "NA"," ","AC")</f>
        <v>AC</v>
      </c>
      <c r="D55" t="str">
        <f>IF(ComponentModels!D55 = "NA"," ","SC")</f>
        <v>SC</v>
      </c>
      <c r="E55" t="str">
        <f>IF(ComponentModels!E55 = "NA"," ","T30")</f>
        <v>T30</v>
      </c>
      <c r="F55" t="str">
        <f>IF(ComponentModels!F55 = "NA"," ","(T30)²")</f>
        <v>(T30)²</v>
      </c>
      <c r="G55" t="str">
        <f>IF(ComponentModels!G55 = "NA"," ","Clay")</f>
        <v xml:space="preserve"> </v>
      </c>
      <c r="H55" t="str">
        <f>IF(ComponentModels!H55 = "NA"," ","CN")</f>
        <v>CN</v>
      </c>
      <c r="I55" t="str">
        <f>IF(ComponentModels!I55 = "NA"," ","GWC")</f>
        <v xml:space="preserve"> </v>
      </c>
      <c r="J55" t="str">
        <f>IF(ComponentModels!J55 = "NA"," ","(GWC)²")</f>
        <v xml:space="preserve"> </v>
      </c>
      <c r="K55" t="str">
        <f>IF(ComponentModels!K55 = "NA"," ","pH")</f>
        <v xml:space="preserve"> </v>
      </c>
      <c r="L55" t="str">
        <f>IF(ComponentModels!L55 = "NA"," ","Pr")</f>
        <v xml:space="preserve"> </v>
      </c>
      <c r="M55" t="str">
        <f>IF(ComponentModels!M55 = "NA"," ","ACxSC")</f>
        <v xml:space="preserve"> </v>
      </c>
      <c r="N55" t="str">
        <f>IF(ComponentModels!N55 = "NA"," ","CNxpH")</f>
        <v xml:space="preserve"> </v>
      </c>
      <c r="O55" t="str">
        <f>IF(ComponentModels!O55 = "NA"," ","GWCxpH")</f>
        <v xml:space="preserve"> </v>
      </c>
      <c r="P55" t="str">
        <f>IF(ComponentModels!P55 = "NA"," ","+")</f>
        <v>+</v>
      </c>
      <c r="R55">
        <v>11</v>
      </c>
      <c r="S55">
        <v>-288.219018347744</v>
      </c>
      <c r="T55">
        <v>600.04779279304898</v>
      </c>
      <c r="U55">
        <v>2.5689006000933401</v>
      </c>
      <c r="V55">
        <v>2.34179332087553E-2</v>
      </c>
      <c r="W55" t="s">
        <v>24</v>
      </c>
    </row>
    <row r="56" spans="1:23" hidden="1" x14ac:dyDescent="0.3">
      <c r="A56">
        <v>8731</v>
      </c>
      <c r="B56">
        <v>1.59107772203894</v>
      </c>
      <c r="C56" t="str">
        <f>IF(ComponentModels!C56 = "NA"," ","AC")</f>
        <v>AC</v>
      </c>
      <c r="D56" t="str">
        <f>IF(ComponentModels!D56 = "NA"," ","SC")</f>
        <v>SC</v>
      </c>
      <c r="E56" t="str">
        <f>IF(ComponentModels!E56 = "NA"," ","T30")</f>
        <v xml:space="preserve"> </v>
      </c>
      <c r="F56" t="str">
        <f>IF(ComponentModels!F56 = "NA"," ","(T30)²")</f>
        <v>(T30)²</v>
      </c>
      <c r="G56" t="str">
        <f>IF(ComponentModels!G56 = "NA"," ","Clay")</f>
        <v>Clay</v>
      </c>
      <c r="H56" t="str">
        <f>IF(ComponentModels!H56 = "NA"," ","CN")</f>
        <v xml:space="preserve"> </v>
      </c>
      <c r="I56" t="str">
        <f>IF(ComponentModels!I56 = "NA"," ","GWC")</f>
        <v xml:space="preserve"> </v>
      </c>
      <c r="J56" t="str">
        <f>IF(ComponentModels!J56 = "NA"," ","(GWC)²")</f>
        <v xml:space="preserve"> </v>
      </c>
      <c r="K56" t="str">
        <f>IF(ComponentModels!K56 = "NA"," ","pH")</f>
        <v xml:space="preserve"> </v>
      </c>
      <c r="L56" t="str">
        <f>IF(ComponentModels!L56 = "NA"," ","Pr")</f>
        <v>Pr</v>
      </c>
      <c r="M56" t="str">
        <f>IF(ComponentModels!M56 = "NA"," ","ACxSC")</f>
        <v xml:space="preserve"> </v>
      </c>
      <c r="N56" t="str">
        <f>IF(ComponentModels!N56 = "NA"," ","CNxpH")</f>
        <v xml:space="preserve"> </v>
      </c>
      <c r="O56" t="str">
        <f>IF(ComponentModels!O56 = "NA"," ","GWCxpH")</f>
        <v xml:space="preserve"> </v>
      </c>
      <c r="P56" t="str">
        <f>IF(ComponentModels!P56 = "NA"," ","+")</f>
        <v>+</v>
      </c>
      <c r="R56">
        <v>11</v>
      </c>
      <c r="S56">
        <v>-288.22125010167099</v>
      </c>
      <c r="T56">
        <v>600.05225630090297</v>
      </c>
      <c r="U56">
        <v>2.5733641079467602</v>
      </c>
      <c r="V56">
        <v>2.3365728420150399E-2</v>
      </c>
      <c r="W56" t="s">
        <v>24</v>
      </c>
    </row>
    <row r="57" spans="1:23" x14ac:dyDescent="0.3">
      <c r="A57">
        <v>539</v>
      </c>
      <c r="B57">
        <v>0.204783198043577</v>
      </c>
      <c r="C57" t="str">
        <f>IF(ComponentModels!C57 = "NA"," ","AC")</f>
        <v>AC</v>
      </c>
      <c r="D57" t="str">
        <f>IF(ComponentModels!D57 = "NA"," ","SC")</f>
        <v>SC</v>
      </c>
      <c r="E57" t="str">
        <f>IF(ComponentModels!E57 = "NA"," ","T30")</f>
        <v xml:space="preserve"> </v>
      </c>
      <c r="F57" t="str">
        <f>IF(ComponentModels!F57 = "NA"," ","T30²")</f>
        <v>T30²</v>
      </c>
      <c r="G57" t="str">
        <f>IF(ComponentModels!G57 = "NA"," ","Clay")</f>
        <v>Clay</v>
      </c>
      <c r="H57" t="str">
        <f>IF(ComponentModels!H57 = "NA"," ","CN")</f>
        <v xml:space="preserve"> </v>
      </c>
      <c r="I57" t="str">
        <f>IF(ComponentModels!I57 = "NA"," ","GWC")</f>
        <v xml:space="preserve"> </v>
      </c>
      <c r="J57" t="str">
        <f>IF(ComponentModels!J57 = "NA"," ","GWC²")</f>
        <v xml:space="preserve"> </v>
      </c>
      <c r="K57" t="str">
        <f>IF(ComponentModels!K57 = "NA"," ","pH")</f>
        <v xml:space="preserve"> </v>
      </c>
      <c r="L57" t="str">
        <f>IF(ComponentModels!L57 = "NA"," ","Pr")</f>
        <v>Pr</v>
      </c>
      <c r="M57" t="str">
        <f>IF(ComponentModels!M57 = "NA"," ","ACxSC")</f>
        <v xml:space="preserve"> </v>
      </c>
      <c r="N57" t="str">
        <f>IF(ComponentModels!N57 = "NA"," ","CNxpH")</f>
        <v xml:space="preserve"> </v>
      </c>
      <c r="O57" t="str">
        <f>IF(ComponentModels!O57 = "NA"," ","GWCxpH")</f>
        <v xml:space="preserve"> </v>
      </c>
      <c r="P57" t="str">
        <f>IF(ComponentModels!P57 = "NA"," ","+")</f>
        <v xml:space="preserve"> </v>
      </c>
      <c r="Q57" s="3" t="str">
        <f>CONCATENATE(C57," + ",D57," + ",E57, " + ", F57, " + ",G57, " + ",H57, " + ", I57," + ", J57," + ",K57," + ",L57," + ",M57," + ",N57," + ",O57)</f>
        <v xml:space="preserve">AC + SC +   + T30² + Clay +   +   +   +   + Pr +   +   +  </v>
      </c>
      <c r="R57" s="3">
        <v>11</v>
      </c>
      <c r="S57" s="3">
        <v>-288.22125010183998</v>
      </c>
      <c r="T57" s="3">
        <v>600.05225630124096</v>
      </c>
      <c r="U57" s="3">
        <v>2.5733641082849799</v>
      </c>
      <c r="V57" s="3">
        <v>2.3365728416199001E-2</v>
      </c>
      <c r="W57" s="3" t="s">
        <v>24</v>
      </c>
    </row>
    <row r="58" spans="1:23" hidden="1" x14ac:dyDescent="0.3">
      <c r="A58">
        <v>8283</v>
      </c>
      <c r="B58">
        <v>1.6037376315615499</v>
      </c>
      <c r="C58" t="str">
        <f>IF(ComponentModels!C58 = "NA"," ","AC")</f>
        <v>AC</v>
      </c>
      <c r="D58" t="str">
        <f>IF(ComponentModels!D58 = "NA"," ","SC")</f>
        <v>SC</v>
      </c>
      <c r="E58" t="str">
        <f>IF(ComponentModels!E58 = "NA"," ","T30")</f>
        <v xml:space="preserve"> </v>
      </c>
      <c r="F58" t="str">
        <f>IF(ComponentModels!F58 = "NA"," ","(T30)²")</f>
        <v>(T30)²</v>
      </c>
      <c r="G58" t="str">
        <f>IF(ComponentModels!G58 = "NA"," ","Clay")</f>
        <v>Clay</v>
      </c>
      <c r="H58" t="str">
        <f>IF(ComponentModels!H58 = "NA"," ","CN")</f>
        <v xml:space="preserve"> </v>
      </c>
      <c r="I58" t="str">
        <f>IF(ComponentModels!I58 = "NA"," ","GWC")</f>
        <v>GWC</v>
      </c>
      <c r="J58" t="str">
        <f>IF(ComponentModels!J58 = "NA"," ","(GWC)²")</f>
        <v xml:space="preserve"> </v>
      </c>
      <c r="K58" t="str">
        <f>IF(ComponentModels!K58 = "NA"," ","pH")</f>
        <v xml:space="preserve"> </v>
      </c>
      <c r="L58" t="str">
        <f>IF(ComponentModels!L58 = "NA"," ","Pr")</f>
        <v xml:space="preserve"> </v>
      </c>
      <c r="M58" t="str">
        <f>IF(ComponentModels!M58 = "NA"," ","ACxSC")</f>
        <v xml:space="preserve"> </v>
      </c>
      <c r="N58" t="str">
        <f>IF(ComponentModels!N58 = "NA"," ","CNxpH")</f>
        <v xml:space="preserve"> </v>
      </c>
      <c r="O58" t="str">
        <f>IF(ComponentModels!O58 = "NA"," ","GWCxpH")</f>
        <v xml:space="preserve"> </v>
      </c>
      <c r="P58" t="str">
        <f>IF(ComponentModels!P58 = "NA"," ","+")</f>
        <v>+</v>
      </c>
      <c r="R58">
        <v>11</v>
      </c>
      <c r="S58">
        <v>-288.223106569555</v>
      </c>
      <c r="T58">
        <v>600.05596923667099</v>
      </c>
      <c r="U58">
        <v>2.5770770437146702</v>
      </c>
      <c r="V58">
        <v>2.3322390935524202E-2</v>
      </c>
      <c r="W58" t="s">
        <v>24</v>
      </c>
    </row>
    <row r="59" spans="1:23" x14ac:dyDescent="0.3">
      <c r="A59">
        <v>91</v>
      </c>
      <c r="B59">
        <v>0.21744296504125099</v>
      </c>
      <c r="C59" t="str">
        <f>IF(ComponentModels!C59 = "NA"," ","AC")</f>
        <v>AC</v>
      </c>
      <c r="D59" t="str">
        <f>IF(ComponentModels!D59 = "NA"," ","SC")</f>
        <v>SC</v>
      </c>
      <c r="E59" t="str">
        <f>IF(ComponentModels!E59 = "NA"," ","T30")</f>
        <v xml:space="preserve"> </v>
      </c>
      <c r="F59" t="str">
        <f>IF(ComponentModels!F59 = "NA"," ","T30²")</f>
        <v>T30²</v>
      </c>
      <c r="G59" t="str">
        <f>IF(ComponentModels!G59 = "NA"," ","Clay")</f>
        <v>Clay</v>
      </c>
      <c r="H59" t="str">
        <f>IF(ComponentModels!H59 = "NA"," ","CN")</f>
        <v xml:space="preserve"> </v>
      </c>
      <c r="I59" t="str">
        <f>IF(ComponentModels!I59 = "NA"," ","GWC")</f>
        <v>GWC</v>
      </c>
      <c r="J59" t="str">
        <f>IF(ComponentModels!J59 = "NA"," ","GWC²")</f>
        <v xml:space="preserve"> </v>
      </c>
      <c r="K59" t="str">
        <f>IF(ComponentModels!K59 = "NA"," ","pH")</f>
        <v xml:space="preserve"> </v>
      </c>
      <c r="L59" t="str">
        <f>IF(ComponentModels!L59 = "NA"," ","Pr")</f>
        <v xml:space="preserve"> </v>
      </c>
      <c r="M59" t="str">
        <f>IF(ComponentModels!M59 = "NA"," ","ACxSC")</f>
        <v xml:space="preserve"> </v>
      </c>
      <c r="N59" t="str">
        <f>IF(ComponentModels!N59 = "NA"," ","CNxpH")</f>
        <v xml:space="preserve"> </v>
      </c>
      <c r="O59" t="str">
        <f>IF(ComponentModels!O59 = "NA"," ","GWCxpH")</f>
        <v xml:space="preserve"> </v>
      </c>
      <c r="P59" t="str">
        <f>IF(ComponentModels!P59 = "NA"," ","+")</f>
        <v xml:space="preserve"> </v>
      </c>
      <c r="Q59" s="3" t="str">
        <f>CONCATENATE(C59," + ",D59," + ",E59, " + ", F59, " + ",G59, " + ",H59, " + ", I59," + ", J59," + ",K59," + ",L59," + ",M59," + ",N59," + ",O59)</f>
        <v xml:space="preserve">AC + SC +   + T30² + Clay +   + GWC +   +   +   +   +   +  </v>
      </c>
      <c r="R59" s="3">
        <v>11</v>
      </c>
      <c r="S59" s="3">
        <v>-288.22310656967102</v>
      </c>
      <c r="T59" s="3">
        <v>600.055969236902</v>
      </c>
      <c r="U59" s="3">
        <v>2.5770770439460202</v>
      </c>
      <c r="V59" s="3">
        <v>2.3322390932826301E-2</v>
      </c>
      <c r="W59" s="3" t="s">
        <v>24</v>
      </c>
    </row>
    <row r="60" spans="1:23" hidden="1" x14ac:dyDescent="0.3">
      <c r="A60">
        <v>8747</v>
      </c>
      <c r="B60">
        <v>1.6053745974112501</v>
      </c>
      <c r="C60" t="str">
        <f>IF(ComponentModels!C60 = "NA"," ","AC")</f>
        <v>AC</v>
      </c>
      <c r="D60" t="str">
        <f>IF(ComponentModels!D60 = "NA"," ","SC")</f>
        <v>SC</v>
      </c>
      <c r="E60" t="str">
        <f>IF(ComponentModels!E60 = "NA"," ","T30")</f>
        <v xml:space="preserve"> </v>
      </c>
      <c r="F60" t="str">
        <f>IF(ComponentModels!F60 = "NA"," ","(T30)²")</f>
        <v>(T30)²</v>
      </c>
      <c r="G60" t="str">
        <f>IF(ComponentModels!G60 = "NA"," ","Clay")</f>
        <v xml:space="preserve"> </v>
      </c>
      <c r="H60" t="str">
        <f>IF(ComponentModels!H60 = "NA"," ","CN")</f>
        <v>CN</v>
      </c>
      <c r="I60" t="str">
        <f>IF(ComponentModels!I60 = "NA"," ","GWC")</f>
        <v xml:space="preserve"> </v>
      </c>
      <c r="J60" t="str">
        <f>IF(ComponentModels!J60 = "NA"," ","(GWC)²")</f>
        <v xml:space="preserve"> </v>
      </c>
      <c r="K60" t="str">
        <f>IF(ComponentModels!K60 = "NA"," ","pH")</f>
        <v xml:space="preserve"> </v>
      </c>
      <c r="L60" t="str">
        <f>IF(ComponentModels!L60 = "NA"," ","Pr")</f>
        <v>Pr</v>
      </c>
      <c r="M60" t="str">
        <f>IF(ComponentModels!M60 = "NA"," ","ACxSC")</f>
        <v xml:space="preserve"> </v>
      </c>
      <c r="N60" t="str">
        <f>IF(ComponentModels!N60 = "NA"," ","CNxpH")</f>
        <v xml:space="preserve"> </v>
      </c>
      <c r="O60" t="str">
        <f>IF(ComponentModels!O60 = "NA"," ","GWCxpH")</f>
        <v xml:space="preserve"> </v>
      </c>
      <c r="P60" t="str">
        <f>IF(ComponentModels!P60 = "NA"," ","+")</f>
        <v>+</v>
      </c>
      <c r="R60">
        <v>11</v>
      </c>
      <c r="S60">
        <v>-288.23099763247899</v>
      </c>
      <c r="T60">
        <v>600.07175136251897</v>
      </c>
      <c r="U60">
        <v>2.5928591695626402</v>
      </c>
      <c r="V60">
        <v>2.3139076704410299E-2</v>
      </c>
      <c r="W60" t="s">
        <v>24</v>
      </c>
    </row>
    <row r="61" spans="1:23" x14ac:dyDescent="0.3">
      <c r="A61">
        <v>555</v>
      </c>
      <c r="B61">
        <v>0.219080703350053</v>
      </c>
      <c r="C61" t="str">
        <f>IF(ComponentModels!C61 = "NA"," ","AC")</f>
        <v>AC</v>
      </c>
      <c r="D61" t="str">
        <f>IF(ComponentModels!D61 = "NA"," ","SC")</f>
        <v>SC</v>
      </c>
      <c r="E61" t="str">
        <f>IF(ComponentModels!E61 = "NA"," ","T30")</f>
        <v xml:space="preserve"> </v>
      </c>
      <c r="F61" t="str">
        <f>IF(ComponentModels!F61 = "NA"," ","T30²")</f>
        <v>T30²</v>
      </c>
      <c r="G61" t="str">
        <f>IF(ComponentModels!G61 = "NA"," ","Clay")</f>
        <v xml:space="preserve"> </v>
      </c>
      <c r="H61" t="str">
        <f>IF(ComponentModels!H61 = "NA"," ","CN")</f>
        <v>CN</v>
      </c>
      <c r="I61" t="str">
        <f>IF(ComponentModels!I61 = "NA"," ","GWC")</f>
        <v xml:space="preserve"> </v>
      </c>
      <c r="J61" t="str">
        <f>IF(ComponentModels!J61 = "NA"," ","GWC²")</f>
        <v xml:space="preserve"> </v>
      </c>
      <c r="K61" t="str">
        <f>IF(ComponentModels!K61 = "NA"," ","pH")</f>
        <v xml:space="preserve"> </v>
      </c>
      <c r="L61" t="str">
        <f>IF(ComponentModels!L61 = "NA"," ","Pr")</f>
        <v>Pr</v>
      </c>
      <c r="M61" t="str">
        <f>IF(ComponentModels!M61 = "NA"," ","ACxSC")</f>
        <v xml:space="preserve"> </v>
      </c>
      <c r="N61" t="str">
        <f>IF(ComponentModels!N61 = "NA"," ","CNxpH")</f>
        <v xml:space="preserve"> </v>
      </c>
      <c r="O61" t="str">
        <f>IF(ComponentModels!O61 = "NA"," ","GWCxpH")</f>
        <v xml:space="preserve"> </v>
      </c>
      <c r="P61" t="str">
        <f>IF(ComponentModels!P61 = "NA"," ","+")</f>
        <v xml:space="preserve"> </v>
      </c>
      <c r="Q61" s="3" t="str">
        <f t="shared" ref="Q61:Q62" si="6">CONCATENATE(C61," + ",D61," + ",E61, " + ", F61, " + ",G61, " + ",H61, " + ", I61," + ", J61," + ",K61," + ",L61," + ",M61," + ",N61," + ",O61)</f>
        <v xml:space="preserve">AC + SC +   + T30² +   + CN +   +   +   + Pr +   +   +  </v>
      </c>
      <c r="R61" s="3">
        <v>11</v>
      </c>
      <c r="S61" s="3">
        <v>-288.23099763251503</v>
      </c>
      <c r="T61" s="3">
        <v>600.07175136259002</v>
      </c>
      <c r="U61" s="3">
        <v>2.5928591696341501</v>
      </c>
      <c r="V61" s="3">
        <v>2.3139076703582999E-2</v>
      </c>
      <c r="W61" s="3" t="s">
        <v>24</v>
      </c>
    </row>
    <row r="62" spans="1:23" x14ac:dyDescent="0.3">
      <c r="A62">
        <v>107</v>
      </c>
      <c r="B62">
        <v>0.23132779822567101</v>
      </c>
      <c r="C62" t="str">
        <f>IF(ComponentModels!C62 = "NA"," ","AC")</f>
        <v>AC</v>
      </c>
      <c r="D62" t="str">
        <f>IF(ComponentModels!D62 = "NA"," ","SC")</f>
        <v>SC</v>
      </c>
      <c r="E62" t="str">
        <f>IF(ComponentModels!E62 = "NA"," ","T30")</f>
        <v xml:space="preserve"> </v>
      </c>
      <c r="F62" t="str">
        <f>IF(ComponentModels!F62 = "NA"," ","T30²")</f>
        <v>T30²</v>
      </c>
      <c r="G62" t="str">
        <f>IF(ComponentModels!G62 = "NA"," ","Clay")</f>
        <v xml:space="preserve"> </v>
      </c>
      <c r="H62" t="str">
        <f>IF(ComponentModels!H62 = "NA"," ","CN")</f>
        <v>CN</v>
      </c>
      <c r="I62" t="str">
        <f>IF(ComponentModels!I62 = "NA"," ","GWC")</f>
        <v>GWC</v>
      </c>
      <c r="J62" t="str">
        <f>IF(ComponentModels!J62 = "NA"," ","GWC²")</f>
        <v xml:space="preserve"> </v>
      </c>
      <c r="K62" t="str">
        <f>IF(ComponentModels!K62 = "NA"," ","pH")</f>
        <v xml:space="preserve"> </v>
      </c>
      <c r="L62" t="str">
        <f>IF(ComponentModels!L62 = "NA"," ","Pr")</f>
        <v xml:space="preserve"> </v>
      </c>
      <c r="M62" t="str">
        <f>IF(ComponentModels!M62 = "NA"," ","ACxSC")</f>
        <v xml:space="preserve"> </v>
      </c>
      <c r="N62" t="str">
        <f>IF(ComponentModels!N62 = "NA"," ","CNxpH")</f>
        <v xml:space="preserve"> </v>
      </c>
      <c r="O62" t="str">
        <f>IF(ComponentModels!O62 = "NA"," ","GWCxpH")</f>
        <v xml:space="preserve"> </v>
      </c>
      <c r="P62" t="str">
        <f>IF(ComponentModels!P62 = "NA"," ","+")</f>
        <v xml:space="preserve"> </v>
      </c>
      <c r="Q62" s="3" t="str">
        <f t="shared" si="6"/>
        <v xml:space="preserve">AC + SC +   + T30² +   + CN + GWC +   +   +   +   +   +  </v>
      </c>
      <c r="R62" s="3">
        <v>11</v>
      </c>
      <c r="S62" s="3">
        <v>-288.23866197060897</v>
      </c>
      <c r="T62" s="3">
        <v>600.08708003877905</v>
      </c>
      <c r="U62" s="3">
        <v>2.6081878458226102</v>
      </c>
      <c r="V62" s="3">
        <v>2.29624088823134E-2</v>
      </c>
      <c r="W62" s="3" t="s">
        <v>24</v>
      </c>
    </row>
    <row r="63" spans="1:23" hidden="1" x14ac:dyDescent="0.3">
      <c r="A63">
        <v>8299</v>
      </c>
      <c r="B63">
        <v>1.6176218323257701</v>
      </c>
      <c r="C63" t="str">
        <f>IF(ComponentModels!C63 = "NA"," ","AC")</f>
        <v>AC</v>
      </c>
      <c r="D63" t="str">
        <f>IF(ComponentModels!D63 = "NA"," ","SC")</f>
        <v>SC</v>
      </c>
      <c r="E63" t="str">
        <f>IF(ComponentModels!E63 = "NA"," ","T30")</f>
        <v xml:space="preserve"> </v>
      </c>
      <c r="F63" t="str">
        <f>IF(ComponentModels!F63 = "NA"," ","(T30)²")</f>
        <v>(T30)²</v>
      </c>
      <c r="G63" t="str">
        <f>IF(ComponentModels!G63 = "NA"," ","Clay")</f>
        <v xml:space="preserve"> </v>
      </c>
      <c r="H63" t="str">
        <f>IF(ComponentModels!H63 = "NA"," ","CN")</f>
        <v>CN</v>
      </c>
      <c r="I63" t="str">
        <f>IF(ComponentModels!I63 = "NA"," ","GWC")</f>
        <v>GWC</v>
      </c>
      <c r="J63" t="str">
        <f>IF(ComponentModels!J63 = "NA"," ","(GWC)²")</f>
        <v xml:space="preserve"> </v>
      </c>
      <c r="K63" t="str">
        <f>IF(ComponentModels!K63 = "NA"," ","pH")</f>
        <v xml:space="preserve"> </v>
      </c>
      <c r="L63" t="str">
        <f>IF(ComponentModels!L63 = "NA"," ","Pr")</f>
        <v xml:space="preserve"> </v>
      </c>
      <c r="M63" t="str">
        <f>IF(ComponentModels!M63 = "NA"," ","ACxSC")</f>
        <v xml:space="preserve"> </v>
      </c>
      <c r="N63" t="str">
        <f>IF(ComponentModels!N63 = "NA"," ","CNxpH")</f>
        <v xml:space="preserve"> </v>
      </c>
      <c r="O63" t="str">
        <f>IF(ComponentModels!O63 = "NA"," ","GWCxpH")</f>
        <v xml:space="preserve"> </v>
      </c>
      <c r="P63" t="str">
        <f>IF(ComponentModels!P63 = "NA"," ","+")</f>
        <v>+</v>
      </c>
      <c r="R63">
        <v>11</v>
      </c>
      <c r="S63">
        <v>-288.23866197068799</v>
      </c>
      <c r="T63">
        <v>600.08708003893605</v>
      </c>
      <c r="U63">
        <v>2.6081878459799599</v>
      </c>
      <c r="V63">
        <v>2.29624088805069E-2</v>
      </c>
      <c r="W63" t="s">
        <v>24</v>
      </c>
    </row>
    <row r="64" spans="1:23" hidden="1" x14ac:dyDescent="0.3">
      <c r="A64">
        <v>8255</v>
      </c>
      <c r="B64">
        <v>1.5866788324773</v>
      </c>
      <c r="C64" t="str">
        <f>IF(ComponentModels!C64 = "NA"," ","AC")</f>
        <v>AC</v>
      </c>
      <c r="D64" t="str">
        <f>IF(ComponentModels!D64 = "NA"," ","SC")</f>
        <v>SC</v>
      </c>
      <c r="E64" t="str">
        <f>IF(ComponentModels!E64 = "NA"," ","T30")</f>
        <v>T30</v>
      </c>
      <c r="F64" t="str">
        <f>IF(ComponentModels!F64 = "NA"," ","(T30)²")</f>
        <v>(T30)²</v>
      </c>
      <c r="G64" t="str">
        <f>IF(ComponentModels!G64 = "NA"," ","Clay")</f>
        <v>Clay</v>
      </c>
      <c r="H64" t="str">
        <f>IF(ComponentModels!H64 = "NA"," ","CN")</f>
        <v>CN</v>
      </c>
      <c r="I64" t="str">
        <f>IF(ComponentModels!I64 = "NA"," ","GWC")</f>
        <v xml:space="preserve"> </v>
      </c>
      <c r="J64" t="str">
        <f>IF(ComponentModels!J64 = "NA"," ","(GWC)²")</f>
        <v xml:space="preserve"> </v>
      </c>
      <c r="K64" t="str">
        <f>IF(ComponentModels!K64 = "NA"," ","pH")</f>
        <v xml:space="preserve"> </v>
      </c>
      <c r="L64" t="str">
        <f>IF(ComponentModels!L64 = "NA"," ","Pr")</f>
        <v xml:space="preserve"> </v>
      </c>
      <c r="M64" t="str">
        <f>IF(ComponentModels!M64 = "NA"," ","ACxSC")</f>
        <v xml:space="preserve"> </v>
      </c>
      <c r="N64" t="str">
        <f>IF(ComponentModels!N64 = "NA"," ","CNxpH")</f>
        <v xml:space="preserve"> </v>
      </c>
      <c r="O64" t="str">
        <f>IF(ComponentModels!O64 = "NA"," ","GWCxpH")</f>
        <v xml:space="preserve"> </v>
      </c>
      <c r="P64" t="str">
        <f>IF(ComponentModels!P64 = "NA"," ","+")</f>
        <v>+</v>
      </c>
      <c r="R64">
        <v>12</v>
      </c>
      <c r="S64">
        <v>-287.77667893643297</v>
      </c>
      <c r="T64">
        <v>601.46746830231405</v>
      </c>
      <c r="U64">
        <v>3.9885761093576102</v>
      </c>
      <c r="V64">
        <v>1.15151591082868E-2</v>
      </c>
      <c r="W64" t="s">
        <v>24</v>
      </c>
    </row>
    <row r="65" spans="1:23" x14ac:dyDescent="0.3">
      <c r="A65">
        <v>63</v>
      </c>
      <c r="B65">
        <v>0.20038394745660501</v>
      </c>
      <c r="C65" t="str">
        <f>IF(ComponentModels!C65 = "NA"," ","AC")</f>
        <v>AC</v>
      </c>
      <c r="D65" t="str">
        <f>IF(ComponentModels!D65 = "NA"," ","SC")</f>
        <v>SC</v>
      </c>
      <c r="E65" t="str">
        <f>IF(ComponentModels!E65 = "NA"," ","T30")</f>
        <v>T30</v>
      </c>
      <c r="F65" t="str">
        <f>IF(ComponentModels!F65 = "NA"," ","T30²")</f>
        <v>T30²</v>
      </c>
      <c r="G65" t="str">
        <f>IF(ComponentModels!G65 = "NA"," ","Clay")</f>
        <v>Clay</v>
      </c>
      <c r="H65" t="str">
        <f>IF(ComponentModels!H65 = "NA"," ","CN")</f>
        <v>CN</v>
      </c>
      <c r="I65" t="str">
        <f>IF(ComponentModels!I65 = "NA"," ","GWC")</f>
        <v xml:space="preserve"> </v>
      </c>
      <c r="J65" t="str">
        <f>IF(ComponentModels!J65 = "NA"," ","GWC²")</f>
        <v xml:space="preserve"> </v>
      </c>
      <c r="K65" t="str">
        <f>IF(ComponentModels!K65 = "NA"," ","pH")</f>
        <v xml:space="preserve"> </v>
      </c>
      <c r="L65" t="str">
        <f>IF(ComponentModels!L65 = "NA"," ","Pr")</f>
        <v xml:space="preserve"> </v>
      </c>
      <c r="M65" t="str">
        <f>IF(ComponentModels!M65 = "NA"," ","ACxSC")</f>
        <v xml:space="preserve"> </v>
      </c>
      <c r="N65" t="str">
        <f>IF(ComponentModels!N65 = "NA"," ","CNxpH")</f>
        <v xml:space="preserve"> </v>
      </c>
      <c r="O65" t="str">
        <f>IF(ComponentModels!O65 = "NA"," ","GWCxpH")</f>
        <v xml:space="preserve"> </v>
      </c>
      <c r="P65" t="str">
        <f>IF(ComponentModels!P65 = "NA"," ","+")</f>
        <v xml:space="preserve"> </v>
      </c>
      <c r="Q65" s="3" t="str">
        <f t="shared" ref="Q65:Q66" si="7">CONCATENATE(C65," + ",D65," + ",E65, " + ", F65, " + ",G65, " + ",H65, " + ", I65," + ", J65," + ",K65," + ",L65," + ",M65," + ",N65," + ",O65)</f>
        <v xml:space="preserve">AC + SC + T30 + T30² + Clay + CN +   +   +   +   +   +   +  </v>
      </c>
      <c r="R65" s="3">
        <v>12</v>
      </c>
      <c r="S65" s="3">
        <v>-287.77667893650403</v>
      </c>
      <c r="T65" s="3">
        <v>601.46746830245604</v>
      </c>
      <c r="U65" s="3">
        <v>3.9885761095001699</v>
      </c>
      <c r="V65" s="3">
        <v>1.15151591074659E-2</v>
      </c>
      <c r="W65" s="3" t="s">
        <v>24</v>
      </c>
    </row>
    <row r="66" spans="1:23" x14ac:dyDescent="0.3">
      <c r="A66">
        <v>54591</v>
      </c>
      <c r="B66">
        <v>1.0643244606315101</v>
      </c>
      <c r="C66" t="str">
        <f>IF(ComponentModels!C66 = "NA"," ","AC")</f>
        <v>AC</v>
      </c>
      <c r="D66" t="str">
        <f>IF(ComponentModels!D66 = "NA"," ","SC")</f>
        <v>SC</v>
      </c>
      <c r="E66" t="str">
        <f>IF(ComponentModels!E66 = "NA"," ","T30")</f>
        <v xml:space="preserve"> </v>
      </c>
      <c r="F66" t="str">
        <f>IF(ComponentModels!F66 = "NA"," ","T30²")</f>
        <v xml:space="preserve"> </v>
      </c>
      <c r="G66" t="str">
        <f>IF(ComponentModels!G66 = "NA"," ","Clay")</f>
        <v>Clay</v>
      </c>
      <c r="H66" t="str">
        <f>IF(ComponentModels!H66 = "NA"," ","CN")</f>
        <v xml:space="preserve"> </v>
      </c>
      <c r="I66" t="str">
        <f>IF(ComponentModels!I66 = "NA"," ","GWC")</f>
        <v>GWC</v>
      </c>
      <c r="J66" t="str">
        <f>IF(ComponentModels!J66 = "NA"," ","GWC²")</f>
        <v xml:space="preserve"> </v>
      </c>
      <c r="K66" t="str">
        <f>IF(ComponentModels!K66 = "NA"," ","pH")</f>
        <v>pH</v>
      </c>
      <c r="L66" t="str">
        <f>IF(ComponentModels!L66 = "NA"," ","Pr")</f>
        <v xml:space="preserve"> </v>
      </c>
      <c r="M66" t="str">
        <f>IF(ComponentModels!M66 = "NA"," ","ACxSC")</f>
        <v>ACxSC</v>
      </c>
      <c r="N66" t="str">
        <f>IF(ComponentModels!N66 = "NA"," ","CNxpH")</f>
        <v xml:space="preserve"> </v>
      </c>
      <c r="O66" t="str">
        <f>IF(ComponentModels!O66 = "NA"," ","GWCxpH")</f>
        <v>GWCxpH</v>
      </c>
      <c r="P66" t="str">
        <f>IF(ComponentModels!P66 = "NA"," ","+")</f>
        <v xml:space="preserve"> </v>
      </c>
      <c r="Q66" s="2" t="str">
        <f t="shared" si="7"/>
        <v>AC + SC +   +   + Clay +   + GWC +   + pH +   + ACxSC +   + GWCxpH</v>
      </c>
      <c r="R66">
        <v>20</v>
      </c>
      <c r="S66">
        <v>-534.93082161016105</v>
      </c>
      <c r="T66">
        <v>1115.2462586049401</v>
      </c>
      <c r="U66">
        <v>0</v>
      </c>
      <c r="V66">
        <v>0.107800870758982</v>
      </c>
      <c r="W66" t="s">
        <v>25</v>
      </c>
    </row>
    <row r="67" spans="1:23" hidden="1" x14ac:dyDescent="0.3">
      <c r="A67">
        <v>136511</v>
      </c>
      <c r="B67">
        <v>2.4506309514361799</v>
      </c>
      <c r="C67" t="str">
        <f>IF(ComponentModels!C67 = "NA"," ","AC")</f>
        <v>AC</v>
      </c>
      <c r="D67" t="str">
        <f>IF(ComponentModels!D67 = "NA"," ","SC")</f>
        <v>SC</v>
      </c>
      <c r="E67" t="str">
        <f>IF(ComponentModels!E67 = "NA"," ","T30")</f>
        <v xml:space="preserve"> </v>
      </c>
      <c r="F67" t="str">
        <f>IF(ComponentModels!F67 = "NA"," ","(T30)²")</f>
        <v xml:space="preserve"> </v>
      </c>
      <c r="G67" t="str">
        <f>IF(ComponentModels!G67 = "NA"," ","Clay")</f>
        <v>Clay</v>
      </c>
      <c r="H67" t="str">
        <f>IF(ComponentModels!H67 = "NA"," ","CN")</f>
        <v xml:space="preserve"> </v>
      </c>
      <c r="I67" t="str">
        <f>IF(ComponentModels!I67 = "NA"," ","GWC")</f>
        <v>GWC</v>
      </c>
      <c r="J67" t="str">
        <f>IF(ComponentModels!J67 = "NA"," ","(GWC)²")</f>
        <v xml:space="preserve"> </v>
      </c>
      <c r="K67" t="str">
        <f>IF(ComponentModels!K67 = "NA"," ","pH")</f>
        <v>pH</v>
      </c>
      <c r="L67" t="str">
        <f>IF(ComponentModels!L67 = "NA"," ","Pr")</f>
        <v xml:space="preserve"> </v>
      </c>
      <c r="M67" t="str">
        <f>IF(ComponentModels!M67 = "NA"," ","ACxSC")</f>
        <v>ACxSC</v>
      </c>
      <c r="N67" t="str">
        <f>IF(ComponentModels!N67 = "NA"," ","CNxpH")</f>
        <v xml:space="preserve"> </v>
      </c>
      <c r="O67" t="str">
        <f>IF(ComponentModels!O67 = "NA"," ","GWCxpH")</f>
        <v>GWCxpH</v>
      </c>
      <c r="P67" t="str">
        <f>IF(ComponentModels!P67 = "NA"," ","+")</f>
        <v>+</v>
      </c>
      <c r="R67">
        <v>20</v>
      </c>
      <c r="S67">
        <v>-534.930821613376</v>
      </c>
      <c r="T67">
        <v>1115.24625861137</v>
      </c>
      <c r="U67" s="1">
        <v>6.4292180468328297E-9</v>
      </c>
      <c r="V67">
        <v>0.107800870412444</v>
      </c>
      <c r="W67" t="s">
        <v>25</v>
      </c>
    </row>
    <row r="68" spans="1:23" x14ac:dyDescent="0.3">
      <c r="A68">
        <v>5443</v>
      </c>
      <c r="B68">
        <v>1.0705048548267699</v>
      </c>
      <c r="C68" t="str">
        <f>IF(ComponentModels!C68 = "NA"," ","AC")</f>
        <v>AC</v>
      </c>
      <c r="D68" t="str">
        <f>IF(ComponentModels!D68 = "NA"," ","SC")</f>
        <v>SC</v>
      </c>
      <c r="E68" t="str">
        <f>IF(ComponentModels!E68 = "NA"," ","T30")</f>
        <v xml:space="preserve"> </v>
      </c>
      <c r="F68" t="str">
        <f>IF(ComponentModels!F68 = "NA"," ","T30²")</f>
        <v xml:space="preserve"> </v>
      </c>
      <c r="G68" t="str">
        <f>IF(ComponentModels!G68 = "NA"," ","Clay")</f>
        <v xml:space="preserve"> </v>
      </c>
      <c r="H68" t="str">
        <f>IF(ComponentModels!H68 = "NA"," ","CN")</f>
        <v xml:space="preserve"> </v>
      </c>
      <c r="I68" t="str">
        <f>IF(ComponentModels!I68 = "NA"," ","GWC")</f>
        <v>GWC</v>
      </c>
      <c r="J68" t="str">
        <f>IF(ComponentModels!J68 = "NA"," ","GWC²")</f>
        <v xml:space="preserve"> </v>
      </c>
      <c r="K68" t="str">
        <f>IF(ComponentModels!K68 = "NA"," ","pH")</f>
        <v>pH</v>
      </c>
      <c r="L68" t="str">
        <f>IF(ComponentModels!L68 = "NA"," ","Pr")</f>
        <v xml:space="preserve"> </v>
      </c>
      <c r="M68" t="str">
        <f>IF(ComponentModels!M68 = "NA"," ","ACxSC")</f>
        <v>ACxSC</v>
      </c>
      <c r="N68" t="str">
        <f>IF(ComponentModels!N68 = "NA"," ","CNxpH")</f>
        <v xml:space="preserve"> </v>
      </c>
      <c r="O68" t="str">
        <f>IF(ComponentModels!O68 = "NA"," ","GWCxpH")</f>
        <v>GWCxpH</v>
      </c>
      <c r="P68" t="str">
        <f>IF(ComponentModels!P68 = "NA"," ","+")</f>
        <v xml:space="preserve"> </v>
      </c>
      <c r="Q68" s="2" t="str">
        <f>CONCATENATE(C68," + ",D68," + ",E68, " + ", F68, " + ",G68, " + ",H68, " + ", I68," + ", J68," + ",K68," + ",L68," + ",M68," + ",N68," + ",O68)</f>
        <v>AC + SC +   +   +   +   + GWC +   + pH +   + ACxSC +   + GWCxpH</v>
      </c>
      <c r="R68">
        <v>19</v>
      </c>
      <c r="S68">
        <v>-536.26675712538895</v>
      </c>
      <c r="T68">
        <v>1115.37427858199</v>
      </c>
      <c r="U68">
        <v>0.12801997705037099</v>
      </c>
      <c r="V68">
        <v>0.101116745713485</v>
      </c>
      <c r="W68" t="s">
        <v>25</v>
      </c>
    </row>
    <row r="69" spans="1:23" hidden="1" x14ac:dyDescent="0.3">
      <c r="A69">
        <v>13635</v>
      </c>
      <c r="B69">
        <v>2.4567950098621898</v>
      </c>
      <c r="C69" t="str">
        <f>IF(ComponentModels!C69 = "NA"," ","AC")</f>
        <v>AC</v>
      </c>
      <c r="D69" t="str">
        <f>IF(ComponentModels!D69 = "NA"," ","SC")</f>
        <v>SC</v>
      </c>
      <c r="E69" t="str">
        <f>IF(ComponentModels!E69 = "NA"," ","T30")</f>
        <v xml:space="preserve"> </v>
      </c>
      <c r="F69" t="str">
        <f>IF(ComponentModels!F69 = "NA"," ","(T30)²")</f>
        <v xml:space="preserve"> </v>
      </c>
      <c r="G69" t="str">
        <f>IF(ComponentModels!G69 = "NA"," ","Clay")</f>
        <v xml:space="preserve"> </v>
      </c>
      <c r="H69" t="str">
        <f>IF(ComponentModels!H69 = "NA"," ","CN")</f>
        <v xml:space="preserve"> </v>
      </c>
      <c r="I69" t="str">
        <f>IF(ComponentModels!I69 = "NA"," ","GWC")</f>
        <v>GWC</v>
      </c>
      <c r="J69" t="str">
        <f>IF(ComponentModels!J69 = "NA"," ","(GWC)²")</f>
        <v xml:space="preserve"> </v>
      </c>
      <c r="K69" t="str">
        <f>IF(ComponentModels!K69 = "NA"," ","pH")</f>
        <v>pH</v>
      </c>
      <c r="L69" t="str">
        <f>IF(ComponentModels!L69 = "NA"," ","Pr")</f>
        <v xml:space="preserve"> </v>
      </c>
      <c r="M69" t="str">
        <f>IF(ComponentModels!M69 = "NA"," ","ACxSC")</f>
        <v>ACxSC</v>
      </c>
      <c r="N69" t="str">
        <f>IF(ComponentModels!N69 = "NA"," ","CNxpH")</f>
        <v xml:space="preserve"> </v>
      </c>
      <c r="O69" t="str">
        <f>IF(ComponentModels!O69 = "NA"," ","GWCxpH")</f>
        <v>GWCxpH</v>
      </c>
      <c r="P69" t="str">
        <f>IF(ComponentModels!P69 = "NA"," ","+")</f>
        <v>+</v>
      </c>
      <c r="R69">
        <v>19</v>
      </c>
      <c r="S69">
        <v>-536.26675712592305</v>
      </c>
      <c r="T69">
        <v>1115.37427858306</v>
      </c>
      <c r="U69">
        <v>0.12801997811857299</v>
      </c>
      <c r="V69">
        <v>0.10111674565947899</v>
      </c>
      <c r="W69" t="s">
        <v>25</v>
      </c>
    </row>
    <row r="70" spans="1:23" x14ac:dyDescent="0.3">
      <c r="A70">
        <v>5587</v>
      </c>
      <c r="B70">
        <v>1.1392290864308301</v>
      </c>
      <c r="C70" t="str">
        <f>IF(ComponentModels!C70 = "NA"," ","AC")</f>
        <v>AC</v>
      </c>
      <c r="D70" t="str">
        <f>IF(ComponentModels!D70 = "NA"," ","SC")</f>
        <v>SC</v>
      </c>
      <c r="E70" t="str">
        <f>IF(ComponentModels!E70 = "NA"," ","T30")</f>
        <v xml:space="preserve"> </v>
      </c>
      <c r="F70" t="str">
        <f>IF(ComponentModels!F70 = "NA"," ","T30²")</f>
        <v xml:space="preserve"> </v>
      </c>
      <c r="G70" t="str">
        <f>IF(ComponentModels!G70 = "NA"," ","Clay")</f>
        <v>Clay</v>
      </c>
      <c r="H70" t="str">
        <f>IF(ComponentModels!H70 = "NA"," ","CN")</f>
        <v xml:space="preserve"> </v>
      </c>
      <c r="I70" t="str">
        <f>IF(ComponentModels!I70 = "NA"," ","GWC")</f>
        <v>GWC</v>
      </c>
      <c r="J70" t="str">
        <f>IF(ComponentModels!J70 = "NA"," ","GWC²")</f>
        <v>GWC²</v>
      </c>
      <c r="K70" t="str">
        <f>IF(ComponentModels!K70 = "NA"," ","pH")</f>
        <v>pH</v>
      </c>
      <c r="L70" t="str">
        <f>IF(ComponentModels!L70 = "NA"," ","Pr")</f>
        <v xml:space="preserve"> </v>
      </c>
      <c r="M70" t="str">
        <f>IF(ComponentModels!M70 = "NA"," ","ACxSC")</f>
        <v>ACxSC</v>
      </c>
      <c r="N70" t="str">
        <f>IF(ComponentModels!N70 = "NA"," ","CNxpH")</f>
        <v xml:space="preserve"> </v>
      </c>
      <c r="O70" t="str">
        <f>IF(ComponentModels!O70 = "NA"," ","GWCxpH")</f>
        <v>GWCxpH</v>
      </c>
      <c r="P70" t="str">
        <f>IF(ComponentModels!P70 = "NA"," ","+")</f>
        <v xml:space="preserve"> </v>
      </c>
      <c r="Q70" s="2" t="str">
        <f>CONCATENATE(C70," + ",D70," + ",E70, " + ", F70, " + ",G70, " + ",H70, " + ", I70," + ", J70," + ",K70," + ",L70," + ",M70," + ",N70," + ",O70)</f>
        <v>AC + SC +   +   + Clay +   + GWC + GWC² + pH +   + ACxSC +   + GWCxpH</v>
      </c>
      <c r="R70">
        <v>21</v>
      </c>
      <c r="S70">
        <v>-534.05263239321596</v>
      </c>
      <c r="T70">
        <v>1116.0665551090101</v>
      </c>
      <c r="U70">
        <v>0.820296504075259</v>
      </c>
      <c r="V70">
        <v>7.1531469371900303E-2</v>
      </c>
      <c r="W70" t="s">
        <v>25</v>
      </c>
    </row>
    <row r="71" spans="1:23" hidden="1" x14ac:dyDescent="0.3">
      <c r="A71">
        <v>13779</v>
      </c>
      <c r="B71">
        <v>2.5255275612605002</v>
      </c>
      <c r="C71" t="str">
        <f>IF(ComponentModels!C71 = "NA"," ","AC")</f>
        <v>AC</v>
      </c>
      <c r="D71" t="str">
        <f>IF(ComponentModels!D71 = "NA"," ","SC")</f>
        <v>SC</v>
      </c>
      <c r="E71" t="str">
        <f>IF(ComponentModels!E71 = "NA"," ","T30")</f>
        <v xml:space="preserve"> </v>
      </c>
      <c r="F71" t="str">
        <f>IF(ComponentModels!F71 = "NA"," ","(T30)²")</f>
        <v xml:space="preserve"> </v>
      </c>
      <c r="G71" t="str">
        <f>IF(ComponentModels!G71 = "NA"," ","Clay")</f>
        <v>Clay</v>
      </c>
      <c r="H71" t="str">
        <f>IF(ComponentModels!H71 = "NA"," ","CN")</f>
        <v xml:space="preserve"> </v>
      </c>
      <c r="I71" t="str">
        <f>IF(ComponentModels!I71 = "NA"," ","GWC")</f>
        <v>GWC</v>
      </c>
      <c r="J71" t="str">
        <f>IF(ComponentModels!J71 = "NA"," ","(GWC)²")</f>
        <v>(GWC)²</v>
      </c>
      <c r="K71" t="str">
        <f>IF(ComponentModels!K71 = "NA"," ","pH")</f>
        <v>pH</v>
      </c>
      <c r="L71" t="str">
        <f>IF(ComponentModels!L71 = "NA"," ","Pr")</f>
        <v xml:space="preserve"> </v>
      </c>
      <c r="M71" t="str">
        <f>IF(ComponentModels!M71 = "NA"," ","ACxSC")</f>
        <v>ACxSC</v>
      </c>
      <c r="N71" t="str">
        <f>IF(ComponentModels!N71 = "NA"," ","CNxpH")</f>
        <v xml:space="preserve"> </v>
      </c>
      <c r="O71" t="str">
        <f>IF(ComponentModels!O71 = "NA"," ","GWCxpH")</f>
        <v>GWCxpH</v>
      </c>
      <c r="P71" t="str">
        <f>IF(ComponentModels!P71 = "NA"," ","+")</f>
        <v>+</v>
      </c>
      <c r="R71">
        <v>21</v>
      </c>
      <c r="S71">
        <v>-534.05263239381304</v>
      </c>
      <c r="T71">
        <v>1116.0665551102099</v>
      </c>
      <c r="U71">
        <v>0.82029650526874298</v>
      </c>
      <c r="V71">
        <v>7.1531469329214406E-2</v>
      </c>
      <c r="W71" t="s">
        <v>25</v>
      </c>
    </row>
    <row r="72" spans="1:23" x14ac:dyDescent="0.3">
      <c r="A72">
        <v>5571</v>
      </c>
      <c r="B72">
        <v>1.1422249536149101</v>
      </c>
      <c r="C72" t="str">
        <f>IF(ComponentModels!C72 = "NA"," ","AC")</f>
        <v>AC</v>
      </c>
      <c r="D72" t="str">
        <f>IF(ComponentModels!D72 = "NA"," ","SC")</f>
        <v>SC</v>
      </c>
      <c r="E72" t="str">
        <f>IF(ComponentModels!E72 = "NA"," ","T30")</f>
        <v xml:space="preserve"> </v>
      </c>
      <c r="F72" t="str">
        <f>IF(ComponentModels!F72 = "NA"," ","T30²")</f>
        <v xml:space="preserve"> </v>
      </c>
      <c r="G72" t="str">
        <f>IF(ComponentModels!G72 = "NA"," ","Clay")</f>
        <v xml:space="preserve"> </v>
      </c>
      <c r="H72" t="str">
        <f>IF(ComponentModels!H72 = "NA"," ","CN")</f>
        <v xml:space="preserve"> </v>
      </c>
      <c r="I72" t="str">
        <f>IF(ComponentModels!I72 = "NA"," ","GWC")</f>
        <v>GWC</v>
      </c>
      <c r="J72" t="str">
        <f>IF(ComponentModels!J72 = "NA"," ","GWC²")</f>
        <v>GWC²</v>
      </c>
      <c r="K72" t="str">
        <f>IF(ComponentModels!K72 = "NA"," ","pH")</f>
        <v>pH</v>
      </c>
      <c r="L72" t="str">
        <f>IF(ComponentModels!L72 = "NA"," ","Pr")</f>
        <v xml:space="preserve"> </v>
      </c>
      <c r="M72" t="str">
        <f>IF(ComponentModels!M72 = "NA"," ","ACxSC")</f>
        <v>ACxSC</v>
      </c>
      <c r="N72" t="str">
        <f>IF(ComponentModels!N72 = "NA"," ","CNxpH")</f>
        <v xml:space="preserve"> </v>
      </c>
      <c r="O72" t="str">
        <f>IF(ComponentModels!O72 = "NA"," ","GWCxpH")</f>
        <v>GWCxpH</v>
      </c>
      <c r="P72" t="str">
        <f>IF(ComponentModels!P72 = "NA"," ","+")</f>
        <v xml:space="preserve"> </v>
      </c>
      <c r="Q72" s="2" t="str">
        <f>CONCATENATE(C72," + ",D72," + ",E72, " + ", F72, " + ",G72, " + ",H72, " + ", I72," + ", J72," + ",K72," + ",L72," + ",M72," + ",N72," + ",O72)</f>
        <v>AC + SC +   +   +   +   + GWC + GWC² + pH +   + ACxSC +   + GWCxpH</v>
      </c>
      <c r="R72">
        <v>20</v>
      </c>
      <c r="S72">
        <v>-535.441130195808</v>
      </c>
      <c r="T72">
        <v>1116.2668757762301</v>
      </c>
      <c r="U72">
        <v>1.0206171712932199</v>
      </c>
      <c r="V72">
        <v>6.4713973398040803E-2</v>
      </c>
      <c r="W72" t="s">
        <v>25</v>
      </c>
    </row>
    <row r="73" spans="1:23" hidden="1" x14ac:dyDescent="0.3">
      <c r="A73">
        <v>13763</v>
      </c>
      <c r="B73">
        <v>2.5285160854395201</v>
      </c>
      <c r="C73" t="str">
        <f>IF(ComponentModels!C73 = "NA"," ","AC")</f>
        <v>AC</v>
      </c>
      <c r="D73" t="str">
        <f>IF(ComponentModels!D73 = "NA"," ","SC")</f>
        <v>SC</v>
      </c>
      <c r="E73" t="str">
        <f>IF(ComponentModels!E73 = "NA"," ","T30")</f>
        <v xml:space="preserve"> </v>
      </c>
      <c r="F73" t="str">
        <f>IF(ComponentModels!F73 = "NA"," ","(T30)²")</f>
        <v xml:space="preserve"> </v>
      </c>
      <c r="G73" t="str">
        <f>IF(ComponentModels!G73 = "NA"," ","Clay")</f>
        <v xml:space="preserve"> </v>
      </c>
      <c r="H73" t="str">
        <f>IF(ComponentModels!H73 = "NA"," ","CN")</f>
        <v xml:space="preserve"> </v>
      </c>
      <c r="I73" t="str">
        <f>IF(ComponentModels!I73 = "NA"," ","GWC")</f>
        <v>GWC</v>
      </c>
      <c r="J73" t="str">
        <f>IF(ComponentModels!J73 = "NA"," ","(GWC)²")</f>
        <v>(GWC)²</v>
      </c>
      <c r="K73" t="str">
        <f>IF(ComponentModels!K73 = "NA"," ","pH")</f>
        <v>pH</v>
      </c>
      <c r="L73" t="str">
        <f>IF(ComponentModels!L73 = "NA"," ","Pr")</f>
        <v xml:space="preserve"> </v>
      </c>
      <c r="M73" t="str">
        <f>IF(ComponentModels!M73 = "NA"," ","ACxSC")</f>
        <v>ACxSC</v>
      </c>
      <c r="N73" t="str">
        <f>IF(ComponentModels!N73 = "NA"," ","CNxpH")</f>
        <v xml:space="preserve"> </v>
      </c>
      <c r="O73" t="str">
        <f>IF(ComponentModels!O73 = "NA"," ","GWCxpH")</f>
        <v>GWCxpH</v>
      </c>
      <c r="P73" t="str">
        <f>IF(ComponentModels!P73 = "NA"," ","+")</f>
        <v>+</v>
      </c>
      <c r="R73">
        <v>20</v>
      </c>
      <c r="S73">
        <v>-535.44113020180396</v>
      </c>
      <c r="T73">
        <v>1116.26687578822</v>
      </c>
      <c r="U73">
        <v>1.02061718328605</v>
      </c>
      <c r="V73">
        <v>6.4713973009989198E-2</v>
      </c>
      <c r="W73" t="s">
        <v>25</v>
      </c>
    </row>
    <row r="74" spans="1:23" hidden="1" x14ac:dyDescent="0.3">
      <c r="A74">
        <v>13667</v>
      </c>
      <c r="B74">
        <v>2.45738118289484</v>
      </c>
      <c r="C74" t="str">
        <f>IF(ComponentModels!C74 = "NA"," ","AC")</f>
        <v>AC</v>
      </c>
      <c r="D74" t="str">
        <f>IF(ComponentModels!D74 = "NA"," ","SC")</f>
        <v>SC</v>
      </c>
      <c r="E74" t="str">
        <f>IF(ComponentModels!E74 = "NA"," ","T30")</f>
        <v xml:space="preserve"> </v>
      </c>
      <c r="F74" t="str">
        <f>IF(ComponentModels!F74 = "NA"," ","(T30)²")</f>
        <v xml:space="preserve"> </v>
      </c>
      <c r="G74" t="str">
        <f>IF(ComponentModels!G74 = "NA"," ","Clay")</f>
        <v xml:space="preserve"> </v>
      </c>
      <c r="H74" t="str">
        <f>IF(ComponentModels!H74 = "NA"," ","CN")</f>
        <v>CN</v>
      </c>
      <c r="I74" t="str">
        <f>IF(ComponentModels!I74 = "NA"," ","GWC")</f>
        <v>GWC</v>
      </c>
      <c r="J74" t="str">
        <f>IF(ComponentModels!J74 = "NA"," ","(GWC)²")</f>
        <v xml:space="preserve"> </v>
      </c>
      <c r="K74" t="str">
        <f>IF(ComponentModels!K74 = "NA"," ","pH")</f>
        <v>pH</v>
      </c>
      <c r="L74" t="str">
        <f>IF(ComponentModels!L74 = "NA"," ","Pr")</f>
        <v xml:space="preserve"> </v>
      </c>
      <c r="M74" t="str">
        <f>IF(ComponentModels!M74 = "NA"," ","ACxSC")</f>
        <v>ACxSC</v>
      </c>
      <c r="N74" t="str">
        <f>IF(ComponentModels!N74 = "NA"," ","CNxpH")</f>
        <v xml:space="preserve"> </v>
      </c>
      <c r="O74" t="str">
        <f>IF(ComponentModels!O74 = "NA"," ","GWCxpH")</f>
        <v>GWCxpH</v>
      </c>
      <c r="P74" t="str">
        <f>IF(ComponentModels!P74 = "NA"," ","+")</f>
        <v>+</v>
      </c>
      <c r="R74">
        <v>20</v>
      </c>
      <c r="S74">
        <v>-536.15085213512998</v>
      </c>
      <c r="T74">
        <v>1117.68631965488</v>
      </c>
      <c r="U74">
        <v>2.4400610499383202</v>
      </c>
      <c r="V74">
        <v>3.1825097593778599E-2</v>
      </c>
      <c r="W74" t="s">
        <v>25</v>
      </c>
    </row>
    <row r="75" spans="1:23" x14ac:dyDescent="0.3">
      <c r="A75">
        <v>5475</v>
      </c>
      <c r="B75">
        <v>1.07108209450744</v>
      </c>
      <c r="C75" t="str">
        <f>IF(ComponentModels!C75 = "NA"," ","AC")</f>
        <v>AC</v>
      </c>
      <c r="D75" t="str">
        <f>IF(ComponentModels!D75 = "NA"," ","SC")</f>
        <v>SC</v>
      </c>
      <c r="E75" t="str">
        <f>IF(ComponentModels!E75 = "NA"," ","T30")</f>
        <v xml:space="preserve"> </v>
      </c>
      <c r="F75" t="str">
        <f>IF(ComponentModels!F75 = "NA"," ","T30²")</f>
        <v xml:space="preserve"> </v>
      </c>
      <c r="G75" t="str">
        <f>IF(ComponentModels!G75 = "NA"," ","Clay")</f>
        <v xml:space="preserve"> </v>
      </c>
      <c r="H75" t="str">
        <f>IF(ComponentModels!H75 = "NA"," ","CN")</f>
        <v>CN</v>
      </c>
      <c r="I75" t="str">
        <f>IF(ComponentModels!I75 = "NA"," ","GWC")</f>
        <v>GWC</v>
      </c>
      <c r="J75" t="str">
        <f>IF(ComponentModels!J75 = "NA"," ","GWC²")</f>
        <v xml:space="preserve"> </v>
      </c>
      <c r="K75" t="str">
        <f>IF(ComponentModels!K75 = "NA"," ","pH")</f>
        <v>pH</v>
      </c>
      <c r="L75" t="str">
        <f>IF(ComponentModels!L75 = "NA"," ","Pr")</f>
        <v xml:space="preserve"> </v>
      </c>
      <c r="M75" t="str">
        <f>IF(ComponentModels!M75 = "NA"," ","ACxSC")</f>
        <v>ACxSC</v>
      </c>
      <c r="N75" t="str">
        <f>IF(ComponentModels!N75 = "NA"," ","CNxpH")</f>
        <v xml:space="preserve"> </v>
      </c>
      <c r="O75" t="str">
        <f>IF(ComponentModels!O75 = "NA"," ","GWCxpH")</f>
        <v>GWCxpH</v>
      </c>
      <c r="P75" t="str">
        <f>IF(ComponentModels!P75 = "NA"," ","+")</f>
        <v xml:space="preserve"> </v>
      </c>
      <c r="Q75" s="2" t="str">
        <f>CONCATENATE(C75," + ",D75," + ",E75, " + ", F75, " + ",G75, " + ",H75, " + ", I75," + ", J75," + ",K75," + ",L75," + ",M75," + ",N75," + ",O75)</f>
        <v>AC + SC +   +   +   + CN + GWC +   + pH +   + ACxSC +   + GWCxpH</v>
      </c>
      <c r="R75">
        <v>20</v>
      </c>
      <c r="S75">
        <v>-536.15085213613895</v>
      </c>
      <c r="T75">
        <v>1117.68631965689</v>
      </c>
      <c r="U75">
        <v>2.4400610519555799</v>
      </c>
      <c r="V75">
        <v>3.1825097561678901E-2</v>
      </c>
      <c r="W75" t="s">
        <v>25</v>
      </c>
    </row>
    <row r="76" spans="1:23" hidden="1" x14ac:dyDescent="0.3">
      <c r="A76">
        <v>13683</v>
      </c>
      <c r="B76">
        <v>2.4504559081498001</v>
      </c>
      <c r="C76" t="str">
        <f>IF(ComponentModels!C76 = "NA"," ","AC")</f>
        <v>AC</v>
      </c>
      <c r="D76" t="str">
        <f>IF(ComponentModels!D76 = "NA"," ","SC")</f>
        <v>SC</v>
      </c>
      <c r="E76" t="str">
        <f>IF(ComponentModels!E76 = "NA"," ","T30")</f>
        <v xml:space="preserve"> </v>
      </c>
      <c r="F76" t="str">
        <f>IF(ComponentModels!F76 = "NA"," ","(T30)²")</f>
        <v xml:space="preserve"> </v>
      </c>
      <c r="G76" t="str">
        <f>IF(ComponentModels!G76 = "NA"," ","Clay")</f>
        <v>Clay</v>
      </c>
      <c r="H76" t="str">
        <f>IF(ComponentModels!H76 = "NA"," ","CN")</f>
        <v>CN</v>
      </c>
      <c r="I76" t="str">
        <f>IF(ComponentModels!I76 = "NA"," ","GWC")</f>
        <v>GWC</v>
      </c>
      <c r="J76" t="str">
        <f>IF(ComponentModels!J76 = "NA"," ","(GWC)²")</f>
        <v xml:space="preserve"> </v>
      </c>
      <c r="K76" t="str">
        <f>IF(ComponentModels!K76 = "NA"," ","pH")</f>
        <v>pH</v>
      </c>
      <c r="L76" t="str">
        <f>IF(ComponentModels!L76 = "NA"," ","Pr")</f>
        <v xml:space="preserve"> </v>
      </c>
      <c r="M76" t="str">
        <f>IF(ComponentModels!M76 = "NA"," ","ACxSC")</f>
        <v>ACxSC</v>
      </c>
      <c r="N76" t="str">
        <f>IF(ComponentModels!N76 = "NA"," ","CNxpH")</f>
        <v xml:space="preserve"> </v>
      </c>
      <c r="O76" t="str">
        <f>IF(ComponentModels!O76 = "NA"," ","GWCxpH")</f>
        <v>GWCxpH</v>
      </c>
      <c r="P76" t="str">
        <f>IF(ComponentModels!P76 = "NA"," ","+")</f>
        <v>+</v>
      </c>
      <c r="R76">
        <v>21</v>
      </c>
      <c r="S76">
        <v>-534.92918069531299</v>
      </c>
      <c r="T76">
        <v>1117.8196517132101</v>
      </c>
      <c r="U76">
        <v>2.5733931082693302</v>
      </c>
      <c r="V76">
        <v>2.9772620078366702E-2</v>
      </c>
      <c r="W76" t="s">
        <v>25</v>
      </c>
    </row>
    <row r="77" spans="1:23" x14ac:dyDescent="0.3">
      <c r="A77">
        <v>5491</v>
      </c>
      <c r="B77">
        <v>1.06416359664928</v>
      </c>
      <c r="C77" t="str">
        <f>IF(ComponentModels!C77 = "NA"," ","AC")</f>
        <v>AC</v>
      </c>
      <c r="D77" t="str">
        <f>IF(ComponentModels!D77 = "NA"," ","SC")</f>
        <v>SC</v>
      </c>
      <c r="E77" t="str">
        <f>IF(ComponentModels!E77 = "NA"," ","T30")</f>
        <v xml:space="preserve"> </v>
      </c>
      <c r="F77" t="str">
        <f>IF(ComponentModels!F77 = "NA"," ","T30²")</f>
        <v xml:space="preserve"> </v>
      </c>
      <c r="G77" t="str">
        <f>IF(ComponentModels!G77 = "NA"," ","Clay")</f>
        <v>Clay</v>
      </c>
      <c r="H77" t="str">
        <f>IF(ComponentModels!H77 = "NA"," ","CN")</f>
        <v>CN</v>
      </c>
      <c r="I77" t="str">
        <f>IF(ComponentModels!I77 = "NA"," ","GWC")</f>
        <v>GWC</v>
      </c>
      <c r="J77" t="str">
        <f>IF(ComponentModels!J77 = "NA"," ","GWC²")</f>
        <v xml:space="preserve"> </v>
      </c>
      <c r="K77" t="str">
        <f>IF(ComponentModels!K77 = "NA"," ","pH")</f>
        <v>pH</v>
      </c>
      <c r="L77" t="str">
        <f>IF(ComponentModels!L77 = "NA"," ","Pr")</f>
        <v xml:space="preserve"> </v>
      </c>
      <c r="M77" t="str">
        <f>IF(ComponentModels!M77 = "NA"," ","ACxSC")</f>
        <v>ACxSC</v>
      </c>
      <c r="N77" t="str">
        <f>IF(ComponentModels!N77 = "NA"," ","CNxpH")</f>
        <v xml:space="preserve"> </v>
      </c>
      <c r="O77" t="str">
        <f>IF(ComponentModels!O77 = "NA"," ","GWCxpH")</f>
        <v>GWCxpH</v>
      </c>
      <c r="P77" t="str">
        <f>IF(ComponentModels!P77 = "NA"," ","+")</f>
        <v xml:space="preserve"> </v>
      </c>
      <c r="Q77" s="2" t="str">
        <f>CONCATENATE(C77," + ",D77," + ",E77, " + ", F77, " + ",G77, " + ",H77, " + ", I77," + ", J77," + ",K77," + ",L77," + ",M77," + ",N77," + ",O77)</f>
        <v>AC + SC +   +   + Clay + CN + GWC +   + pH +   + ACxSC +   + GWCxpH</v>
      </c>
      <c r="R77">
        <v>21</v>
      </c>
      <c r="S77">
        <v>-534.92918069705195</v>
      </c>
      <c r="T77">
        <v>1117.81965171668</v>
      </c>
      <c r="U77">
        <v>2.5733931117467801</v>
      </c>
      <c r="V77">
        <v>2.9772620026600301E-2</v>
      </c>
      <c r="W77" t="s">
        <v>25</v>
      </c>
    </row>
    <row r="78" spans="1:23" hidden="1" x14ac:dyDescent="0.3">
      <c r="A78">
        <v>15859</v>
      </c>
      <c r="B78">
        <v>2.4365342622754902</v>
      </c>
      <c r="C78" t="str">
        <f>IF(ComponentModels!C78 = "NA"," ","AC")</f>
        <v>AC</v>
      </c>
      <c r="D78" t="str">
        <f>IF(ComponentModels!D78 = "NA"," ","SC")</f>
        <v>SC</v>
      </c>
      <c r="E78" t="str">
        <f>IF(ComponentModels!E78 = "NA"," ","T30")</f>
        <v xml:space="preserve"> </v>
      </c>
      <c r="F78" t="str">
        <f>IF(ComponentModels!F78 = "NA"," ","(T30)²")</f>
        <v xml:space="preserve"> </v>
      </c>
      <c r="G78" t="str">
        <f>IF(ComponentModels!G78 = "NA"," ","Clay")</f>
        <v>Clay</v>
      </c>
      <c r="H78" t="str">
        <f>IF(ComponentModels!H78 = "NA"," ","CN")</f>
        <v>CN</v>
      </c>
      <c r="I78" t="str">
        <f>IF(ComponentModels!I78 = "NA"," ","GWC")</f>
        <v>GWC</v>
      </c>
      <c r="J78" t="str">
        <f>IF(ComponentModels!J78 = "NA"," ","(GWC)²")</f>
        <v>(GWC)²</v>
      </c>
      <c r="K78" t="str">
        <f>IF(ComponentModels!K78 = "NA"," ","pH")</f>
        <v>pH</v>
      </c>
      <c r="L78" t="str">
        <f>IF(ComponentModels!L78 = "NA"," ","Pr")</f>
        <v xml:space="preserve"> </v>
      </c>
      <c r="M78" t="str">
        <f>IF(ComponentModels!M78 = "NA"," ","ACxSC")</f>
        <v>ACxSC</v>
      </c>
      <c r="N78" t="str">
        <f>IF(ComponentModels!N78 = "NA"," ","CNxpH")</f>
        <v>CNxpH</v>
      </c>
      <c r="O78" t="str">
        <f>IF(ComponentModels!O78 = "NA"," ","GWCxpH")</f>
        <v>GWCxpH</v>
      </c>
      <c r="P78" t="str">
        <f>IF(ComponentModels!P78 = "NA"," ","+")</f>
        <v>+</v>
      </c>
      <c r="R78">
        <v>23</v>
      </c>
      <c r="S78">
        <v>-532.34184584930699</v>
      </c>
      <c r="T78">
        <v>1117.89937797312</v>
      </c>
      <c r="U78">
        <v>2.6531193681855698</v>
      </c>
      <c r="V78">
        <v>2.8609134412653298E-2</v>
      </c>
      <c r="W78" t="s">
        <v>25</v>
      </c>
    </row>
    <row r="79" spans="1:23" x14ac:dyDescent="0.3">
      <c r="A79">
        <v>7667</v>
      </c>
      <c r="B79">
        <v>1.0502407210107301</v>
      </c>
      <c r="C79" t="str">
        <f>IF(ComponentModels!C79 = "NA"," ","AC")</f>
        <v>AC</v>
      </c>
      <c r="D79" t="str">
        <f>IF(ComponentModels!D79 = "NA"," ","SC")</f>
        <v>SC</v>
      </c>
      <c r="E79" t="str">
        <f>IF(ComponentModels!E79 = "NA"," ","T30")</f>
        <v xml:space="preserve"> </v>
      </c>
      <c r="F79" t="str">
        <f>IF(ComponentModels!F79 = "NA"," ","T30²")</f>
        <v xml:space="preserve"> </v>
      </c>
      <c r="G79" t="str">
        <f>IF(ComponentModels!G79 = "NA"," ","Clay")</f>
        <v>Clay</v>
      </c>
      <c r="H79" t="str">
        <f>IF(ComponentModels!H79 = "NA"," ","CN")</f>
        <v>CN</v>
      </c>
      <c r="I79" t="str">
        <f>IF(ComponentModels!I79 = "NA"," ","GWC")</f>
        <v>GWC</v>
      </c>
      <c r="J79" t="str">
        <f>IF(ComponentModels!J79 = "NA"," ","GWC²")</f>
        <v>GWC²</v>
      </c>
      <c r="K79" t="str">
        <f>IF(ComponentModels!K79 = "NA"," ","pH")</f>
        <v>pH</v>
      </c>
      <c r="L79" t="str">
        <f>IF(ComponentModels!L79 = "NA"," ","Pr")</f>
        <v xml:space="preserve"> </v>
      </c>
      <c r="M79" t="str">
        <f>IF(ComponentModels!M79 = "NA"," ","ACxSC")</f>
        <v>ACxSC</v>
      </c>
      <c r="N79" t="str">
        <f>IF(ComponentModels!N79 = "NA"," ","CNxpH")</f>
        <v>CNxpH</v>
      </c>
      <c r="O79" t="str">
        <f>IF(ComponentModels!O79 = "NA"," ","GWCxpH")</f>
        <v>GWCxpH</v>
      </c>
      <c r="P79" t="str">
        <f>IF(ComponentModels!P79 = "NA"," ","+")</f>
        <v xml:space="preserve"> </v>
      </c>
      <c r="Q79" s="2" t="str">
        <f t="shared" ref="Q79:Q80" si="8">CONCATENATE(C79," + ",D79," + ",E79, " + ", F79, " + ",G79, " + ",H79, " + ", I79," + ", J79," + ",K79," + ",L79," + ",M79," + ",N79," + ",O79)</f>
        <v>AC + SC +   +   + Clay + CN + GWC + GWC² + pH +   + ACxSC + CNxpH + GWCxpH</v>
      </c>
      <c r="R79">
        <v>23</v>
      </c>
      <c r="S79">
        <v>-532.34184585596302</v>
      </c>
      <c r="T79">
        <v>1117.89937798644</v>
      </c>
      <c r="U79">
        <v>2.6531193814973899</v>
      </c>
      <c r="V79">
        <v>2.86091342222334E-2</v>
      </c>
      <c r="W79" t="s">
        <v>25</v>
      </c>
    </row>
    <row r="80" spans="1:23" x14ac:dyDescent="0.3">
      <c r="A80">
        <v>7651</v>
      </c>
      <c r="B80">
        <v>1.0550541960333</v>
      </c>
      <c r="C80" t="str">
        <f>IF(ComponentModels!C80 = "NA"," ","AC")</f>
        <v>AC</v>
      </c>
      <c r="D80" t="str">
        <f>IF(ComponentModels!D80 = "NA"," ","SC")</f>
        <v>SC</v>
      </c>
      <c r="E80" t="str">
        <f>IF(ComponentModels!E80 = "NA"," ","T30")</f>
        <v xml:space="preserve"> </v>
      </c>
      <c r="F80" t="str">
        <f>IF(ComponentModels!F80 = "NA"," ","T30²")</f>
        <v xml:space="preserve"> </v>
      </c>
      <c r="G80" t="str">
        <f>IF(ComponentModels!G80 = "NA"," ","Clay")</f>
        <v xml:space="preserve"> </v>
      </c>
      <c r="H80" t="str">
        <f>IF(ComponentModels!H80 = "NA"," ","CN")</f>
        <v>CN</v>
      </c>
      <c r="I80" t="str">
        <f>IF(ComponentModels!I80 = "NA"," ","GWC")</f>
        <v>GWC</v>
      </c>
      <c r="J80" t="str">
        <f>IF(ComponentModels!J80 = "NA"," ","GWC²")</f>
        <v>GWC²</v>
      </c>
      <c r="K80" t="str">
        <f>IF(ComponentModels!K80 = "NA"," ","pH")</f>
        <v>pH</v>
      </c>
      <c r="L80" t="str">
        <f>IF(ComponentModels!L80 = "NA"," ","Pr")</f>
        <v xml:space="preserve"> </v>
      </c>
      <c r="M80" t="str">
        <f>IF(ComponentModels!M80 = "NA"," ","ACxSC")</f>
        <v>ACxSC</v>
      </c>
      <c r="N80" t="str">
        <f>IF(ComponentModels!N80 = "NA"," ","CNxpH")</f>
        <v>CNxpH</v>
      </c>
      <c r="O80" t="str">
        <f>IF(ComponentModels!O80 = "NA"," ","GWCxpH")</f>
        <v>GWCxpH</v>
      </c>
      <c r="P80" t="str">
        <f>IF(ComponentModels!P80 = "NA"," ","+")</f>
        <v xml:space="preserve"> </v>
      </c>
      <c r="Q80" s="2" t="str">
        <f t="shared" si="8"/>
        <v>AC + SC +   +   +   + CN + GWC + GWC² + pH +   + ACxSC + CNxpH + GWCxpH</v>
      </c>
      <c r="R80">
        <v>22</v>
      </c>
      <c r="S80">
        <v>-533.78054618318095</v>
      </c>
      <c r="T80">
        <v>1118.1325209377901</v>
      </c>
      <c r="U80">
        <v>2.88626233285231</v>
      </c>
      <c r="V80">
        <v>2.5461170586777399E-2</v>
      </c>
      <c r="W80" t="s">
        <v>25</v>
      </c>
    </row>
    <row r="81" spans="1:23" hidden="1" x14ac:dyDescent="0.3">
      <c r="A81">
        <v>15843</v>
      </c>
      <c r="B81">
        <v>2.4413632630722</v>
      </c>
      <c r="C81" t="str">
        <f>IF(ComponentModels!C81 = "NA"," ","AC")</f>
        <v>AC</v>
      </c>
      <c r="D81" t="str">
        <f>IF(ComponentModels!D81 = "NA"," ","SC")</f>
        <v>SC</v>
      </c>
      <c r="E81" t="str">
        <f>IF(ComponentModels!E81 = "NA"," ","T30")</f>
        <v xml:space="preserve"> </v>
      </c>
      <c r="F81" t="str">
        <f>IF(ComponentModels!F81 = "NA"," ","(T30)²")</f>
        <v xml:space="preserve"> </v>
      </c>
      <c r="G81" t="str">
        <f>IF(ComponentModels!G81 = "NA"," ","Clay")</f>
        <v xml:space="preserve"> </v>
      </c>
      <c r="H81" t="str">
        <f>IF(ComponentModels!H81 = "NA"," ","CN")</f>
        <v>CN</v>
      </c>
      <c r="I81" t="str">
        <f>IF(ComponentModels!I81 = "NA"," ","GWC")</f>
        <v>GWC</v>
      </c>
      <c r="J81" t="str">
        <f>IF(ComponentModels!J81 = "NA"," ","(GWC)²")</f>
        <v>(GWC)²</v>
      </c>
      <c r="K81" t="str">
        <f>IF(ComponentModels!K81 = "NA"," ","pH")</f>
        <v>pH</v>
      </c>
      <c r="L81" t="str">
        <f>IF(ComponentModels!L81 = "NA"," ","Pr")</f>
        <v xml:space="preserve"> </v>
      </c>
      <c r="M81" t="str">
        <f>IF(ComponentModels!M81 = "NA"," ","ACxSC")</f>
        <v>ACxSC</v>
      </c>
      <c r="N81" t="str">
        <f>IF(ComponentModels!N81 = "NA"," ","CNxpH")</f>
        <v>CNxpH</v>
      </c>
      <c r="O81" t="str">
        <f>IF(ComponentModels!O81 = "NA"," ","GWCxpH")</f>
        <v>GWCxpH</v>
      </c>
      <c r="P81" t="str">
        <f>IF(ComponentModels!P81 = "NA"," ","+")</f>
        <v>+</v>
      </c>
      <c r="R81">
        <v>22</v>
      </c>
      <c r="S81">
        <v>-533.78054618323699</v>
      </c>
      <c r="T81">
        <v>1118.1325209378999</v>
      </c>
      <c r="U81">
        <v>2.8862623329655399</v>
      </c>
      <c r="V81">
        <v>2.54611705853359E-2</v>
      </c>
      <c r="W81" t="s">
        <v>25</v>
      </c>
    </row>
    <row r="82" spans="1:23" hidden="1" x14ac:dyDescent="0.3">
      <c r="A82">
        <v>13795</v>
      </c>
      <c r="B82">
        <v>2.5281587153200298</v>
      </c>
      <c r="C82" t="str">
        <f>IF(ComponentModels!C82 = "NA"," ","AC")</f>
        <v>AC</v>
      </c>
      <c r="D82" t="str">
        <f>IF(ComponentModels!D82 = "NA"," ","SC")</f>
        <v>SC</v>
      </c>
      <c r="E82" t="str">
        <f>IF(ComponentModels!E82 = "NA"," ","T30")</f>
        <v xml:space="preserve"> </v>
      </c>
      <c r="F82" t="str">
        <f>IF(ComponentModels!F82 = "NA"," ","(T30)²")</f>
        <v xml:space="preserve"> </v>
      </c>
      <c r="G82" t="str">
        <f>IF(ComponentModels!G82 = "NA"," ","Clay")</f>
        <v xml:space="preserve"> </v>
      </c>
      <c r="H82" t="str">
        <f>IF(ComponentModels!H82 = "NA"," ","CN")</f>
        <v>CN</v>
      </c>
      <c r="I82" t="str">
        <f>IF(ComponentModels!I82 = "NA"," ","GWC")</f>
        <v>GWC</v>
      </c>
      <c r="J82" t="str">
        <f>IF(ComponentModels!J82 = "NA"," ","(GWC)²")</f>
        <v>(GWC)²</v>
      </c>
      <c r="K82" t="str">
        <f>IF(ComponentModels!K82 = "NA"," ","pH")</f>
        <v>pH</v>
      </c>
      <c r="L82" t="str">
        <f>IF(ComponentModels!L82 = "NA"," ","Pr")</f>
        <v xml:space="preserve"> </v>
      </c>
      <c r="M82" t="str">
        <f>IF(ComponentModels!M82 = "NA"," ","ACxSC")</f>
        <v>ACxSC</v>
      </c>
      <c r="N82" t="str">
        <f>IF(ComponentModels!N82 = "NA"," ","CNxpH")</f>
        <v xml:space="preserve"> </v>
      </c>
      <c r="O82" t="str">
        <f>IF(ComponentModels!O82 = "NA"," ","GWCxpH")</f>
        <v>GWCxpH</v>
      </c>
      <c r="P82" t="str">
        <f>IF(ComponentModels!P82 = "NA"," ","+")</f>
        <v>+</v>
      </c>
      <c r="R82">
        <v>21</v>
      </c>
      <c r="S82">
        <v>-535.34537870636802</v>
      </c>
      <c r="T82">
        <v>1118.6520477353199</v>
      </c>
      <c r="U82">
        <v>3.4057891303780301</v>
      </c>
      <c r="V82">
        <v>1.9636521433029699E-2</v>
      </c>
      <c r="W82" t="s">
        <v>25</v>
      </c>
    </row>
    <row r="83" spans="1:23" x14ac:dyDescent="0.3">
      <c r="A83">
        <v>5603</v>
      </c>
      <c r="B83">
        <v>1.1418672593133601</v>
      </c>
      <c r="C83" t="str">
        <f>IF(ComponentModels!C83 = "NA"," ","AC")</f>
        <v>AC</v>
      </c>
      <c r="D83" t="str">
        <f>IF(ComponentModels!D83 = "NA"," ","SC")</f>
        <v>SC</v>
      </c>
      <c r="E83" t="str">
        <f>IF(ComponentModels!E83 = "NA"," ","T30")</f>
        <v xml:space="preserve"> </v>
      </c>
      <c r="F83" t="str">
        <f>IF(ComponentModels!F83 = "NA"," ","T30²")</f>
        <v xml:space="preserve"> </v>
      </c>
      <c r="G83" t="str">
        <f>IF(ComponentModels!G83 = "NA"," ","Clay")</f>
        <v xml:space="preserve"> </v>
      </c>
      <c r="H83" t="str">
        <f>IF(ComponentModels!H83 = "NA"," ","CN")</f>
        <v>CN</v>
      </c>
      <c r="I83" t="str">
        <f>IF(ComponentModels!I83 = "NA"," ","GWC")</f>
        <v>GWC</v>
      </c>
      <c r="J83" t="str">
        <f>IF(ComponentModels!J83 = "NA"," ","GWC²")</f>
        <v>GWC²</v>
      </c>
      <c r="K83" t="str">
        <f>IF(ComponentModels!K83 = "NA"," ","pH")</f>
        <v>pH</v>
      </c>
      <c r="L83" t="str">
        <f>IF(ComponentModels!L83 = "NA"," ","Pr")</f>
        <v xml:space="preserve"> </v>
      </c>
      <c r="M83" t="str">
        <f>IF(ComponentModels!M83 = "NA"," ","ACxSC")</f>
        <v>ACxSC</v>
      </c>
      <c r="N83" t="str">
        <f>IF(ComponentModels!N83 = "NA"," ","CNxpH")</f>
        <v xml:space="preserve"> </v>
      </c>
      <c r="O83" t="str">
        <f>IF(ComponentModels!O83 = "NA"," ","GWCxpH")</f>
        <v>GWCxpH</v>
      </c>
      <c r="P83" t="str">
        <f>IF(ComponentModels!P83 = "NA"," ","+")</f>
        <v xml:space="preserve"> </v>
      </c>
      <c r="Q83" s="2" t="str">
        <f t="shared" ref="Q83:Q84" si="9">CONCATENATE(C83," + ",D83," + ",E83, " + ", F83, " + ",G83, " + ",H83, " + ", I83," + ", J83," + ",K83," + ",L83," + ",M83," + ",N83," + ",O83)</f>
        <v>AC + SC +   +   +   + CN + GWC + GWC² + pH +   + ACxSC +   + GWCxpH</v>
      </c>
      <c r="R83">
        <v>21</v>
      </c>
      <c r="S83">
        <v>-535.34537870679901</v>
      </c>
      <c r="T83">
        <v>1118.6520477361801</v>
      </c>
      <c r="U83">
        <v>3.40578913124136</v>
      </c>
      <c r="V83">
        <v>1.9636521424553299E-2</v>
      </c>
      <c r="W83" t="s">
        <v>25</v>
      </c>
    </row>
    <row r="84" spans="1:23" x14ac:dyDescent="0.3">
      <c r="A84">
        <v>5619</v>
      </c>
      <c r="B84">
        <v>1.1392368031355899</v>
      </c>
      <c r="C84" t="str">
        <f>IF(ComponentModels!C84 = "NA"," ","AC")</f>
        <v>AC</v>
      </c>
      <c r="D84" t="str">
        <f>IF(ComponentModels!D84 = "NA"," ","SC")</f>
        <v>SC</v>
      </c>
      <c r="E84" t="str">
        <f>IF(ComponentModels!E84 = "NA"," ","T30")</f>
        <v xml:space="preserve"> </v>
      </c>
      <c r="F84" t="str">
        <f>IF(ComponentModels!F84 = "NA"," ","T30²")</f>
        <v xml:space="preserve"> </v>
      </c>
      <c r="G84" t="str">
        <f>IF(ComponentModels!G84 = "NA"," ","Clay")</f>
        <v>Clay</v>
      </c>
      <c r="H84" t="str">
        <f>IF(ComponentModels!H84 = "NA"," ","CN")</f>
        <v>CN</v>
      </c>
      <c r="I84" t="str">
        <f>IF(ComponentModels!I84 = "NA"," ","GWC")</f>
        <v>GWC</v>
      </c>
      <c r="J84" t="str">
        <f>IF(ComponentModels!J84 = "NA"," ","GWC²")</f>
        <v>GWC²</v>
      </c>
      <c r="K84" t="str">
        <f>IF(ComponentModels!K84 = "NA"," ","pH")</f>
        <v>pH</v>
      </c>
      <c r="L84" t="str">
        <f>IF(ComponentModels!L84 = "NA"," ","Pr")</f>
        <v xml:space="preserve"> </v>
      </c>
      <c r="M84" t="str">
        <f>IF(ComponentModels!M84 = "NA"," ","ACxSC")</f>
        <v>ACxSC</v>
      </c>
      <c r="N84" t="str">
        <f>IF(ComponentModels!N84 = "NA"," ","CNxpH")</f>
        <v xml:space="preserve"> </v>
      </c>
      <c r="O84" t="str">
        <f>IF(ComponentModels!O84 = "NA"," ","GWCxpH")</f>
        <v>GWCxpH</v>
      </c>
      <c r="P84" t="str">
        <f>IF(ComponentModels!P84 = "NA"," ","+")</f>
        <v xml:space="preserve"> </v>
      </c>
      <c r="Q84" s="2" t="str">
        <f t="shared" si="9"/>
        <v>AC + SC +   +   + Clay + CN + GWC + GWC² + pH +   + ACxSC +   + GWCxpH</v>
      </c>
      <c r="R84">
        <v>22</v>
      </c>
      <c r="S84">
        <v>-534.04562626941902</v>
      </c>
      <c r="T84">
        <v>1118.6626811102699</v>
      </c>
      <c r="U84">
        <v>3.4164225053291402</v>
      </c>
      <c r="V84">
        <v>1.95323972286644E-2</v>
      </c>
      <c r="W84" t="s">
        <v>25</v>
      </c>
    </row>
    <row r="85" spans="1:23" hidden="1" x14ac:dyDescent="0.3">
      <c r="A85">
        <v>13811</v>
      </c>
      <c r="B85">
        <v>2.52553021283848</v>
      </c>
      <c r="C85" t="str">
        <f>IF(ComponentModels!C85 = "NA"," ","AC")</f>
        <v>AC</v>
      </c>
      <c r="D85" t="str">
        <f>IF(ComponentModels!D85 = "NA"," ","SC")</f>
        <v>SC</v>
      </c>
      <c r="E85" t="str">
        <f>IF(ComponentModels!E85 = "NA"," ","T30")</f>
        <v xml:space="preserve"> </v>
      </c>
      <c r="F85" t="str">
        <f>IF(ComponentModels!F85 = "NA"," ","(T30)²")</f>
        <v xml:space="preserve"> </v>
      </c>
      <c r="G85" t="str">
        <f>IF(ComponentModels!G85 = "NA"," ","Clay")</f>
        <v>Clay</v>
      </c>
      <c r="H85" t="str">
        <f>IF(ComponentModels!H85 = "NA"," ","CN")</f>
        <v>CN</v>
      </c>
      <c r="I85" t="str">
        <f>IF(ComponentModels!I85 = "NA"," ","GWC")</f>
        <v>GWC</v>
      </c>
      <c r="J85" t="str">
        <f>IF(ComponentModels!J85 = "NA"," ","(GWC)²")</f>
        <v>(GWC)²</v>
      </c>
      <c r="K85" t="str">
        <f>IF(ComponentModels!K85 = "NA"," ","pH")</f>
        <v>pH</v>
      </c>
      <c r="L85" t="str">
        <f>IF(ComponentModels!L85 = "NA"," ","Pr")</f>
        <v xml:space="preserve"> </v>
      </c>
      <c r="M85" t="str">
        <f>IF(ComponentModels!M85 = "NA"," ","ACxSC")</f>
        <v>ACxSC</v>
      </c>
      <c r="N85" t="str">
        <f>IF(ComponentModels!N85 = "NA"," ","CNxpH")</f>
        <v xml:space="preserve"> </v>
      </c>
      <c r="O85" t="str">
        <f>IF(ComponentModels!O85 = "NA"," ","GWCxpH")</f>
        <v>GWCxpH</v>
      </c>
      <c r="P85" t="str">
        <f>IF(ComponentModels!P85 = "NA"," ","+")</f>
        <v>+</v>
      </c>
      <c r="R85">
        <v>22</v>
      </c>
      <c r="S85">
        <v>-534.04562627125597</v>
      </c>
      <c r="T85">
        <v>1118.6626811139399</v>
      </c>
      <c r="U85">
        <v>3.4164225090021301</v>
      </c>
      <c r="V85">
        <v>1.9532397192793299E-2</v>
      </c>
      <c r="W85" t="s">
        <v>25</v>
      </c>
    </row>
    <row r="86" spans="1:23" hidden="1" x14ac:dyDescent="0.3">
      <c r="A86">
        <v>137631</v>
      </c>
      <c r="B86">
        <v>1.6048202742533</v>
      </c>
      <c r="C86" t="str">
        <f>IF(ComponentModels!C86 = "NA"," ","AC")</f>
        <v>AC</v>
      </c>
      <c r="D86" t="str">
        <f>IF(ComponentModels!D86 = "NA"," ","SC")</f>
        <v>SC</v>
      </c>
      <c r="E86" t="str">
        <f>IF(ComponentModels!E86 = "NA"," ","T30")</f>
        <v xml:space="preserve"> </v>
      </c>
      <c r="F86" t="str">
        <f>IF(ComponentModels!F86 = "NA"," ","(T30)²")</f>
        <v xml:space="preserve"> </v>
      </c>
      <c r="G86" t="str">
        <f>IF(ComponentModels!G86 = "NA"," ","Clay")</f>
        <v xml:space="preserve"> </v>
      </c>
      <c r="H86" t="str">
        <f>IF(ComponentModels!H86 = "NA"," ","CN")</f>
        <v xml:space="preserve"> </v>
      </c>
      <c r="I86" t="str">
        <f>IF(ComponentModels!I86 = "NA"," ","GWC")</f>
        <v>GWC</v>
      </c>
      <c r="J86" t="str">
        <f>IF(ComponentModels!J86 = "NA"," ","(GWC)²")</f>
        <v>(GWC)²</v>
      </c>
      <c r="K86" t="str">
        <f>IF(ComponentModels!K86 = "NA"," ","pH")</f>
        <v>pH</v>
      </c>
      <c r="L86" t="str">
        <f>IF(ComponentModels!L86 = "NA"," ","Pr")</f>
        <v xml:space="preserve"> </v>
      </c>
      <c r="M86" t="str">
        <f>IF(ComponentModels!M86 = "NA"," ","ACxSC")</f>
        <v>ACxSC</v>
      </c>
      <c r="N86" t="str">
        <f>IF(ComponentModels!N86 = "NA"," ","CNxpH")</f>
        <v xml:space="preserve"> </v>
      </c>
      <c r="O86" t="str">
        <f>IF(ComponentModels!O86 = "NA"," ","GWCxpH")</f>
        <v>GWCxpH</v>
      </c>
      <c r="P86" t="str">
        <f>IF(ComponentModels!P86 = "NA"," ","+")</f>
        <v>+</v>
      </c>
      <c r="R86">
        <v>20</v>
      </c>
      <c r="S86">
        <v>-361.90497064007201</v>
      </c>
      <c r="T86">
        <v>769.26448673468997</v>
      </c>
      <c r="U86">
        <v>0</v>
      </c>
      <c r="V86">
        <v>9.4784937878534203E-2</v>
      </c>
      <c r="W86" t="s">
        <v>26</v>
      </c>
    </row>
    <row r="87" spans="1:23" x14ac:dyDescent="0.3">
      <c r="A87">
        <v>55711</v>
      </c>
      <c r="B87">
        <v>0.21852289541954401</v>
      </c>
      <c r="C87" t="str">
        <f>IF(ComponentModels!C87 = "NA"," ","AC")</f>
        <v>AC</v>
      </c>
      <c r="D87" t="str">
        <f>IF(ComponentModels!D87 = "NA"," ","SC")</f>
        <v>SC</v>
      </c>
      <c r="E87" t="str">
        <f>IF(ComponentModels!E87 = "NA"," ","T30")</f>
        <v xml:space="preserve"> </v>
      </c>
      <c r="F87" t="str">
        <f>IF(ComponentModels!F87 = "NA"," ","T30²")</f>
        <v xml:space="preserve"> </v>
      </c>
      <c r="G87" t="str">
        <f>IF(ComponentModels!G87 = "NA"," ","Clay")</f>
        <v xml:space="preserve"> </v>
      </c>
      <c r="H87" t="str">
        <f>IF(ComponentModels!H87 = "NA"," ","CN")</f>
        <v xml:space="preserve"> </v>
      </c>
      <c r="I87" t="str">
        <f>IF(ComponentModels!I87 = "NA"," ","GWC")</f>
        <v>GWC</v>
      </c>
      <c r="J87" t="str">
        <f>IF(ComponentModels!J87 = "NA"," ","GWC²")</f>
        <v>GWC²</v>
      </c>
      <c r="K87" t="str">
        <f>IF(ComponentModels!K87 = "NA"," ","pH")</f>
        <v>pH</v>
      </c>
      <c r="L87" t="str">
        <f>IF(ComponentModels!L87 = "NA"," ","Pr")</f>
        <v xml:space="preserve"> </v>
      </c>
      <c r="M87" t="str">
        <f>IF(ComponentModels!M87 = "NA"," ","ACxSC")</f>
        <v>ACxSC</v>
      </c>
      <c r="N87" t="str">
        <f>IF(ComponentModels!N87 = "NA"," ","CNxpH")</f>
        <v xml:space="preserve"> </v>
      </c>
      <c r="O87" t="str">
        <f>IF(ComponentModels!O87 = "NA"," ","GWCxpH")</f>
        <v>GWCxpH</v>
      </c>
      <c r="P87" t="str">
        <f>IF(ComponentModels!P87 = "NA"," ","+")</f>
        <v xml:space="preserve"> </v>
      </c>
      <c r="Q87" s="3" t="str">
        <f t="shared" ref="Q87:Q88" si="10">CONCATENATE(C87," + ",D87," + ",E87, " + ", F87, " + ",G87, " + ",H87, " + ", I87," + ", J87," + ",K87," + ",L87," + ",M87," + ",N87," + ",O87)</f>
        <v>AC + SC +   +   +   +   + GWC + GWC² + pH +   + ACxSC +   + GWCxpH</v>
      </c>
      <c r="R87" s="3">
        <v>20</v>
      </c>
      <c r="S87" s="3">
        <v>-361.90497064091198</v>
      </c>
      <c r="T87" s="3">
        <v>769.26448673636901</v>
      </c>
      <c r="U87" s="4">
        <v>1.6799504010123201E-9</v>
      </c>
      <c r="V87" s="3">
        <v>9.4784937798917196E-2</v>
      </c>
      <c r="W87" s="3" t="s">
        <v>26</v>
      </c>
    </row>
    <row r="88" spans="1:23" x14ac:dyDescent="0.3">
      <c r="A88">
        <v>7523</v>
      </c>
      <c r="B88">
        <v>0.15224759156217299</v>
      </c>
      <c r="C88" t="str">
        <f>IF(ComponentModels!C88 = "NA"," ","AC")</f>
        <v>AC</v>
      </c>
      <c r="D88" t="str">
        <f>IF(ComponentModels!D88 = "NA"," ","SC")</f>
        <v>SC</v>
      </c>
      <c r="E88" t="str">
        <f>IF(ComponentModels!E88 = "NA"," ","T30")</f>
        <v xml:space="preserve"> </v>
      </c>
      <c r="F88" t="str">
        <f>IF(ComponentModels!F88 = "NA"," ","T30²")</f>
        <v xml:space="preserve"> </v>
      </c>
      <c r="G88" t="str">
        <f>IF(ComponentModels!G88 = "NA"," ","Clay")</f>
        <v xml:space="preserve"> </v>
      </c>
      <c r="H88" t="str">
        <f>IF(ComponentModels!H88 = "NA"," ","CN")</f>
        <v>CN</v>
      </c>
      <c r="I88" t="str">
        <f>IF(ComponentModels!I88 = "NA"," ","GWC")</f>
        <v>GWC</v>
      </c>
      <c r="J88" t="str">
        <f>IF(ComponentModels!J88 = "NA"," ","GWC²")</f>
        <v xml:space="preserve"> </v>
      </c>
      <c r="K88" t="str">
        <f>IF(ComponentModels!K88 = "NA"," ","pH")</f>
        <v>pH</v>
      </c>
      <c r="L88" t="str">
        <f>IF(ComponentModels!L88 = "NA"," ","Pr")</f>
        <v xml:space="preserve"> </v>
      </c>
      <c r="M88" t="str">
        <f>IF(ComponentModels!M88 = "NA"," ","ACxSC")</f>
        <v>ACxSC</v>
      </c>
      <c r="N88" t="str">
        <f>IF(ComponentModels!N88 = "NA"," ","CNxpH")</f>
        <v>CNxpH</v>
      </c>
      <c r="O88" t="str">
        <f>IF(ComponentModels!O88 = "NA"," ","GWCxpH")</f>
        <v>GWCxpH</v>
      </c>
      <c r="P88" t="str">
        <f>IF(ComponentModels!P88 = "NA"," ","+")</f>
        <v xml:space="preserve"> </v>
      </c>
      <c r="Q88" s="3" t="str">
        <f t="shared" si="10"/>
        <v>AC + SC +   +   +   + CN + GWC +   + pH +   + ACxSC + CNxpH + GWCxpH</v>
      </c>
      <c r="R88" s="3">
        <v>21</v>
      </c>
      <c r="S88" s="3">
        <v>-360.725695001632</v>
      </c>
      <c r="T88" s="3">
        <v>769.49060568953803</v>
      </c>
      <c r="U88" s="3">
        <v>0.226118954848744</v>
      </c>
      <c r="V88" s="3">
        <v>8.4652194791020499E-2</v>
      </c>
      <c r="W88" s="3" t="s">
        <v>26</v>
      </c>
    </row>
    <row r="89" spans="1:23" hidden="1" x14ac:dyDescent="0.3">
      <c r="A89">
        <v>15715</v>
      </c>
      <c r="B89">
        <v>1.53854486760524</v>
      </c>
      <c r="C89" t="str">
        <f>IF(ComponentModels!C89 = "NA"," ","AC")</f>
        <v>AC</v>
      </c>
      <c r="D89" t="str">
        <f>IF(ComponentModels!D89 = "NA"," ","SC")</f>
        <v>SC</v>
      </c>
      <c r="E89" t="str">
        <f>IF(ComponentModels!E89 = "NA"," ","T30")</f>
        <v xml:space="preserve"> </v>
      </c>
      <c r="F89" t="str">
        <f>IF(ComponentModels!F89 = "NA"," ","(T30)²")</f>
        <v xml:space="preserve"> </v>
      </c>
      <c r="G89" t="str">
        <f>IF(ComponentModels!G89 = "NA"," ","Clay")</f>
        <v xml:space="preserve"> </v>
      </c>
      <c r="H89" t="str">
        <f>IF(ComponentModels!H89 = "NA"," ","CN")</f>
        <v>CN</v>
      </c>
      <c r="I89" t="str">
        <f>IF(ComponentModels!I89 = "NA"," ","GWC")</f>
        <v>GWC</v>
      </c>
      <c r="J89" t="str">
        <f>IF(ComponentModels!J89 = "NA"," ","(GWC)²")</f>
        <v xml:space="preserve"> </v>
      </c>
      <c r="K89" t="str">
        <f>IF(ComponentModels!K89 = "NA"," ","pH")</f>
        <v>pH</v>
      </c>
      <c r="L89" t="str">
        <f>IF(ComponentModels!L89 = "NA"," ","Pr")</f>
        <v xml:space="preserve"> </v>
      </c>
      <c r="M89" t="str">
        <f>IF(ComponentModels!M89 = "NA"," ","ACxSC")</f>
        <v>ACxSC</v>
      </c>
      <c r="N89" t="str">
        <f>IF(ComponentModels!N89 = "NA"," ","CNxpH")</f>
        <v>CNxpH</v>
      </c>
      <c r="O89" t="str">
        <f>IF(ComponentModels!O89 = "NA"," ","GWCxpH")</f>
        <v>GWCxpH</v>
      </c>
      <c r="P89" t="str">
        <f>IF(ComponentModels!P89 = "NA"," ","+")</f>
        <v>+</v>
      </c>
      <c r="R89">
        <v>21</v>
      </c>
      <c r="S89">
        <v>-360.72569500181697</v>
      </c>
      <c r="T89">
        <v>769.49060568990797</v>
      </c>
      <c r="U89">
        <v>0.22611895521811201</v>
      </c>
      <c r="V89">
        <v>8.4652194775386602E-2</v>
      </c>
      <c r="W89" t="s">
        <v>26</v>
      </c>
    </row>
    <row r="90" spans="1:23" x14ac:dyDescent="0.3">
      <c r="A90">
        <v>7539</v>
      </c>
      <c r="B90">
        <v>0.13039304664551499</v>
      </c>
      <c r="C90" t="str">
        <f>IF(ComponentModels!C90 = "NA"," ","AC")</f>
        <v>AC</v>
      </c>
      <c r="D90" t="str">
        <f>IF(ComponentModels!D90 = "NA"," ","SC")</f>
        <v>SC</v>
      </c>
      <c r="E90" t="str">
        <f>IF(ComponentModels!E90 = "NA"," ","T30")</f>
        <v xml:space="preserve"> </v>
      </c>
      <c r="F90" t="str">
        <f>IF(ComponentModels!F90 = "NA"," ","T30²")</f>
        <v xml:space="preserve"> </v>
      </c>
      <c r="G90" t="str">
        <f>IF(ComponentModels!G90 = "NA"," ","Clay")</f>
        <v>Clay</v>
      </c>
      <c r="H90" t="str">
        <f>IF(ComponentModels!H90 = "NA"," ","CN")</f>
        <v>CN</v>
      </c>
      <c r="I90" t="str">
        <f>IF(ComponentModels!I90 = "NA"," ","GWC")</f>
        <v>GWC</v>
      </c>
      <c r="J90" t="str">
        <f>IF(ComponentModels!J90 = "NA"," ","GWC²")</f>
        <v xml:space="preserve"> </v>
      </c>
      <c r="K90" t="str">
        <f>IF(ComponentModels!K90 = "NA"," ","pH")</f>
        <v>pH</v>
      </c>
      <c r="L90" t="str">
        <f>IF(ComponentModels!L90 = "NA"," ","Pr")</f>
        <v xml:space="preserve"> </v>
      </c>
      <c r="M90" t="str">
        <f>IF(ComponentModels!M90 = "NA"," ","ACxSC")</f>
        <v>ACxSC</v>
      </c>
      <c r="N90" t="str">
        <f>IF(ComponentModels!N90 = "NA"," ","CNxpH")</f>
        <v>CNxpH</v>
      </c>
      <c r="O90" t="str">
        <f>IF(ComponentModels!O90 = "NA"," ","GWCxpH")</f>
        <v>GWCxpH</v>
      </c>
      <c r="P90" t="str">
        <f>IF(ComponentModels!P90 = "NA"," ","+")</f>
        <v xml:space="preserve"> </v>
      </c>
      <c r="Q90" s="3" t="str">
        <f>CONCATENATE(C90," + ",D90," + ",E90, " + ", F90, " + ",G90, " + ",H90, " + ", I90," + ", J90," + ",K90," + ",L90," + ",M90," + ",N90," + ",O90)</f>
        <v>AC + SC +   +   + Clay + CN + GWC +   + pH +   + ACxSC + CNxpH + GWCxpH</v>
      </c>
      <c r="R90" s="3">
        <v>22</v>
      </c>
      <c r="S90" s="3">
        <v>-359.62650732049798</v>
      </c>
      <c r="T90" s="3">
        <v>769.91090937783804</v>
      </c>
      <c r="U90" s="3">
        <v>0.64642264314898101</v>
      </c>
      <c r="V90" s="3">
        <v>6.8607317073680396E-2</v>
      </c>
      <c r="W90" s="3" t="s">
        <v>26</v>
      </c>
    </row>
    <row r="91" spans="1:23" hidden="1" x14ac:dyDescent="0.3">
      <c r="A91">
        <v>15731</v>
      </c>
      <c r="B91">
        <v>1.5166902721895199</v>
      </c>
      <c r="C91" t="str">
        <f>IF(ComponentModels!C91 = "NA"," ","AC")</f>
        <v>AC</v>
      </c>
      <c r="D91" t="str">
        <f>IF(ComponentModels!D91 = "NA"," ","SC")</f>
        <v>SC</v>
      </c>
      <c r="E91" t="str">
        <f>IF(ComponentModels!E91 = "NA"," ","T30")</f>
        <v xml:space="preserve"> </v>
      </c>
      <c r="F91" t="str">
        <f>IF(ComponentModels!F91 = "NA"," ","(T30)²")</f>
        <v xml:space="preserve"> </v>
      </c>
      <c r="G91" t="str">
        <f>IF(ComponentModels!G91 = "NA"," ","Clay")</f>
        <v>Clay</v>
      </c>
      <c r="H91" t="str">
        <f>IF(ComponentModels!H91 = "NA"," ","CN")</f>
        <v>CN</v>
      </c>
      <c r="I91" t="str">
        <f>IF(ComponentModels!I91 = "NA"," ","GWC")</f>
        <v>GWC</v>
      </c>
      <c r="J91" t="str">
        <f>IF(ComponentModels!J91 = "NA"," ","(GWC)²")</f>
        <v xml:space="preserve"> </v>
      </c>
      <c r="K91" t="str">
        <f>IF(ComponentModels!K91 = "NA"," ","pH")</f>
        <v>pH</v>
      </c>
      <c r="L91" t="str">
        <f>IF(ComponentModels!L91 = "NA"," ","Pr")</f>
        <v xml:space="preserve"> </v>
      </c>
      <c r="M91" t="str">
        <f>IF(ComponentModels!M91 = "NA"," ","ACxSC")</f>
        <v>ACxSC</v>
      </c>
      <c r="N91" t="str">
        <f>IF(ComponentModels!N91 = "NA"," ","CNxpH")</f>
        <v>CNxpH</v>
      </c>
      <c r="O91" t="str">
        <f>IF(ComponentModels!O91 = "NA"," ","GWCxpH")</f>
        <v>GWCxpH</v>
      </c>
      <c r="P91" t="str">
        <f>IF(ComponentModels!P91 = "NA"," ","+")</f>
        <v>+</v>
      </c>
      <c r="R91">
        <v>22</v>
      </c>
      <c r="S91">
        <v>-359.62650732109199</v>
      </c>
      <c r="T91">
        <v>769.91090937902698</v>
      </c>
      <c r="U91">
        <v>0.64642264433712204</v>
      </c>
      <c r="V91">
        <v>6.8607317032922804E-2</v>
      </c>
      <c r="W91" t="s">
        <v>26</v>
      </c>
    </row>
    <row r="92" spans="1:23" x14ac:dyDescent="0.3">
      <c r="A92">
        <v>55871</v>
      </c>
      <c r="B92">
        <v>0.204561387461418</v>
      </c>
      <c r="C92" t="str">
        <f>IF(ComponentModels!C92 = "NA"," ","AC")</f>
        <v>AC</v>
      </c>
      <c r="D92" t="str">
        <f>IF(ComponentModels!D92 = "NA"," ","SC")</f>
        <v>SC</v>
      </c>
      <c r="E92" t="str">
        <f>IF(ComponentModels!E92 = "NA"," ","T30")</f>
        <v xml:space="preserve"> </v>
      </c>
      <c r="F92" t="str">
        <f>IF(ComponentModels!F92 = "NA"," ","T30²")</f>
        <v xml:space="preserve"> </v>
      </c>
      <c r="G92" t="str">
        <f>IF(ComponentModels!G92 = "NA"," ","Clay")</f>
        <v>Clay</v>
      </c>
      <c r="H92" t="str">
        <f>IF(ComponentModels!H92 = "NA"," ","CN")</f>
        <v xml:space="preserve"> </v>
      </c>
      <c r="I92" t="str">
        <f>IF(ComponentModels!I92 = "NA"," ","GWC")</f>
        <v>GWC</v>
      </c>
      <c r="J92" t="str">
        <f>IF(ComponentModels!J92 = "NA"," ","GWC²")</f>
        <v>GWC²</v>
      </c>
      <c r="K92" t="str">
        <f>IF(ComponentModels!K92 = "NA"," ","pH")</f>
        <v>pH</v>
      </c>
      <c r="L92" t="str">
        <f>IF(ComponentModels!L92 = "NA"," ","Pr")</f>
        <v xml:space="preserve"> </v>
      </c>
      <c r="M92" t="str">
        <f>IF(ComponentModels!M92 = "NA"," ","ACxSC")</f>
        <v>ACxSC</v>
      </c>
      <c r="N92" t="str">
        <f>IF(ComponentModels!N92 = "NA"," ","CNxpH")</f>
        <v xml:space="preserve"> </v>
      </c>
      <c r="O92" t="str">
        <f>IF(ComponentModels!O92 = "NA"," ","GWCxpH")</f>
        <v>GWCxpH</v>
      </c>
      <c r="P92" t="str">
        <f>IF(ComponentModels!P92 = "NA"," ","+")</f>
        <v xml:space="preserve"> </v>
      </c>
      <c r="Q92" s="3" t="str">
        <f>CONCATENATE(C92," + ",D92," + ",E92, " + ", F92, " + ",G92, " + ",H92, " + ", I92," + ", J92," + ",K92," + ",L92," + ",M92," + ",N92," + ",O92)</f>
        <v>AC + SC +   +   + Clay +   + GWC + GWC² + pH +   + ACxSC +   + GWCxpH</v>
      </c>
      <c r="R92" s="3">
        <v>21</v>
      </c>
      <c r="S92" s="3">
        <v>-361.211080367374</v>
      </c>
      <c r="T92" s="3">
        <v>770.46137642102303</v>
      </c>
      <c r="U92" s="3">
        <v>1.19688968633307</v>
      </c>
      <c r="V92" s="3">
        <v>5.2100037594020703E-2</v>
      </c>
      <c r="W92" s="3" t="s">
        <v>26</v>
      </c>
    </row>
    <row r="93" spans="1:23" hidden="1" x14ac:dyDescent="0.3">
      <c r="A93">
        <v>137791</v>
      </c>
      <c r="B93">
        <v>1.5908627337680401</v>
      </c>
      <c r="C93" t="str">
        <f>IF(ComponentModels!C93 = "NA"," ","AC")</f>
        <v>AC</v>
      </c>
      <c r="D93" t="str">
        <f>IF(ComponentModels!D93 = "NA"," ","SC")</f>
        <v>SC</v>
      </c>
      <c r="E93" t="str">
        <f>IF(ComponentModels!E93 = "NA"," ","T30")</f>
        <v xml:space="preserve"> </v>
      </c>
      <c r="F93" t="str">
        <f>IF(ComponentModels!F93 = "NA"," ","(T30)²")</f>
        <v xml:space="preserve"> </v>
      </c>
      <c r="G93" t="str">
        <f>IF(ComponentModels!G93 = "NA"," ","Clay")</f>
        <v>Clay</v>
      </c>
      <c r="H93" t="str">
        <f>IF(ComponentModels!H93 = "NA"," ","CN")</f>
        <v xml:space="preserve"> </v>
      </c>
      <c r="I93" t="str">
        <f>IF(ComponentModels!I93 = "NA"," ","GWC")</f>
        <v>GWC</v>
      </c>
      <c r="J93" t="str">
        <f>IF(ComponentModels!J93 = "NA"," ","(GWC)²")</f>
        <v>(GWC)²</v>
      </c>
      <c r="K93" t="str">
        <f>IF(ComponentModels!K93 = "NA"," ","pH")</f>
        <v>pH</v>
      </c>
      <c r="L93" t="str">
        <f>IF(ComponentModels!L93 = "NA"," ","Pr")</f>
        <v xml:space="preserve"> </v>
      </c>
      <c r="M93" t="str">
        <f>IF(ComponentModels!M93 = "NA"," ","ACxSC")</f>
        <v>ACxSC</v>
      </c>
      <c r="N93" t="str">
        <f>IF(ComponentModels!N93 = "NA"," ","CNxpH")</f>
        <v xml:space="preserve"> </v>
      </c>
      <c r="O93" t="str">
        <f>IF(ComponentModels!O93 = "NA"," ","GWCxpH")</f>
        <v>GWCxpH</v>
      </c>
      <c r="P93" t="str">
        <f>IF(ComponentModels!P93 = "NA"," ","+")</f>
        <v>+</v>
      </c>
      <c r="R93">
        <v>21</v>
      </c>
      <c r="S93">
        <v>-361.21108036841702</v>
      </c>
      <c r="T93">
        <v>770.46137642310896</v>
      </c>
      <c r="U93">
        <v>1.1968896884197899</v>
      </c>
      <c r="V93">
        <v>5.2100037539661602E-2</v>
      </c>
      <c r="W93" t="s">
        <v>26</v>
      </c>
    </row>
    <row r="94" spans="1:23" x14ac:dyDescent="0.3">
      <c r="A94">
        <v>54431</v>
      </c>
      <c r="B94">
        <v>0.37532741145084197</v>
      </c>
      <c r="C94" t="str">
        <f>IF(ComponentModels!C94 = "NA"," ","AC")</f>
        <v>AC</v>
      </c>
      <c r="D94" t="str">
        <f>IF(ComponentModels!D94 = "NA"," ","SC")</f>
        <v>SC</v>
      </c>
      <c r="E94" t="str">
        <f>IF(ComponentModels!E94 = "NA"," ","T30")</f>
        <v xml:space="preserve"> </v>
      </c>
      <c r="F94" t="str">
        <f>IF(ComponentModels!F94 = "NA"," ","T30²")</f>
        <v xml:space="preserve"> </v>
      </c>
      <c r="G94" t="str">
        <f>IF(ComponentModels!G94 = "NA"," ","Clay")</f>
        <v xml:space="preserve"> </v>
      </c>
      <c r="H94" t="str">
        <f>IF(ComponentModels!H94 = "NA"," ","CN")</f>
        <v xml:space="preserve"> </v>
      </c>
      <c r="I94" t="str">
        <f>IF(ComponentModels!I94 = "NA"," ","GWC")</f>
        <v>GWC</v>
      </c>
      <c r="J94" t="str">
        <f>IF(ComponentModels!J94 = "NA"," ","GWC²")</f>
        <v xml:space="preserve"> </v>
      </c>
      <c r="K94" t="str">
        <f>IF(ComponentModels!K94 = "NA"," ","pH")</f>
        <v>pH</v>
      </c>
      <c r="L94" t="str">
        <f>IF(ComponentModels!L94 = "NA"," ","Pr")</f>
        <v xml:space="preserve"> </v>
      </c>
      <c r="M94" t="str">
        <f>IF(ComponentModels!M94 = "NA"," ","ACxSC")</f>
        <v>ACxSC</v>
      </c>
      <c r="N94" t="str">
        <f>IF(ComponentModels!N94 = "NA"," ","CNxpH")</f>
        <v xml:space="preserve"> </v>
      </c>
      <c r="O94" t="str">
        <f>IF(ComponentModels!O94 = "NA"," ","GWCxpH")</f>
        <v>GWCxpH</v>
      </c>
      <c r="P94" t="str">
        <f>IF(ComponentModels!P94 = "NA"," ","+")</f>
        <v xml:space="preserve"> </v>
      </c>
      <c r="Q94" s="3" t="str">
        <f>CONCATENATE(C94," + ",D94," + ",E94, " + ", F94, " + ",G94, " + ",H94, " + ", I94," + ", J94," + ",K94," + ",L94," + ",M94," + ",N94," + ",O94)</f>
        <v>AC + SC +   +   +   +   + GWC +   + pH +   + ACxSC +   + GWCxpH</v>
      </c>
      <c r="R94" s="3">
        <v>19</v>
      </c>
      <c r="S94" s="3">
        <v>-363.81633144735002</v>
      </c>
      <c r="T94" s="3">
        <v>770.53588870115198</v>
      </c>
      <c r="U94" s="3">
        <v>1.2714019664624601</v>
      </c>
      <c r="V94" s="3">
        <v>5.0194704358603397E-2</v>
      </c>
      <c r="W94" s="3" t="s">
        <v>26</v>
      </c>
    </row>
    <row r="95" spans="1:23" hidden="1" x14ac:dyDescent="0.3">
      <c r="A95">
        <v>136351</v>
      </c>
      <c r="B95">
        <v>1.76162437015901</v>
      </c>
      <c r="C95" t="str">
        <f>IF(ComponentModels!C95 = "NA"," ","AC")</f>
        <v>AC</v>
      </c>
      <c r="D95" t="str">
        <f>IF(ComponentModels!D95 = "NA"," ","SC")</f>
        <v>SC</v>
      </c>
      <c r="E95" t="str">
        <f>IF(ComponentModels!E95 = "NA"," ","T30")</f>
        <v xml:space="preserve"> </v>
      </c>
      <c r="F95" t="str">
        <f>IF(ComponentModels!F95 = "NA"," ","(T30)²")</f>
        <v xml:space="preserve"> </v>
      </c>
      <c r="G95" t="str">
        <f>IF(ComponentModels!G95 = "NA"," ","Clay")</f>
        <v xml:space="preserve"> </v>
      </c>
      <c r="H95" t="str">
        <f>IF(ComponentModels!H95 = "NA"," ","CN")</f>
        <v xml:space="preserve"> </v>
      </c>
      <c r="I95" t="str">
        <f>IF(ComponentModels!I95 = "NA"," ","GWC")</f>
        <v>GWC</v>
      </c>
      <c r="J95" t="str">
        <f>IF(ComponentModels!J95 = "NA"," ","(GWC)²")</f>
        <v xml:space="preserve"> </v>
      </c>
      <c r="K95" t="str">
        <f>IF(ComponentModels!K95 = "NA"," ","pH")</f>
        <v>pH</v>
      </c>
      <c r="L95" t="str">
        <f>IF(ComponentModels!L95 = "NA"," ","Pr")</f>
        <v xml:space="preserve"> </v>
      </c>
      <c r="M95" t="str">
        <f>IF(ComponentModels!M95 = "NA"," ","ACxSC")</f>
        <v>ACxSC</v>
      </c>
      <c r="N95" t="str">
        <f>IF(ComponentModels!N95 = "NA"," ","CNxpH")</f>
        <v xml:space="preserve"> </v>
      </c>
      <c r="O95" t="str">
        <f>IF(ComponentModels!O95 = "NA"," ","GWCxpH")</f>
        <v>GWCxpH</v>
      </c>
      <c r="P95" t="str">
        <f>IF(ComponentModels!P95 = "NA"," ","+")</f>
        <v>+</v>
      </c>
      <c r="R95">
        <v>19</v>
      </c>
      <c r="S95">
        <v>-363.81633144747701</v>
      </c>
      <c r="T95">
        <v>770.53588870140595</v>
      </c>
      <c r="U95">
        <v>1.2714019667166701</v>
      </c>
      <c r="V95">
        <v>5.01947043522235E-2</v>
      </c>
      <c r="W95" t="s">
        <v>26</v>
      </c>
    </row>
    <row r="96" spans="1:23" x14ac:dyDescent="0.3">
      <c r="A96">
        <v>76511</v>
      </c>
      <c r="B96">
        <v>0.110275669384491</v>
      </c>
      <c r="C96" t="str">
        <f>IF(ComponentModels!C96 = "NA"," ","AC")</f>
        <v>AC</v>
      </c>
      <c r="D96" t="str">
        <f>IF(ComponentModels!D96 = "NA"," ","SC")</f>
        <v>SC</v>
      </c>
      <c r="E96" t="str">
        <f>IF(ComponentModels!E96 = "NA"," ","T30")</f>
        <v xml:space="preserve"> </v>
      </c>
      <c r="F96" t="str">
        <f>IF(ComponentModels!F96 = "NA"," ","T30²")</f>
        <v xml:space="preserve"> </v>
      </c>
      <c r="G96" t="str">
        <f>IF(ComponentModels!G96 = "NA"," ","Clay")</f>
        <v xml:space="preserve"> </v>
      </c>
      <c r="H96" t="str">
        <f>IF(ComponentModels!H96 = "NA"," ","CN")</f>
        <v>CN</v>
      </c>
      <c r="I96" t="str">
        <f>IF(ComponentModels!I96 = "NA"," ","GWC")</f>
        <v>GWC</v>
      </c>
      <c r="J96" t="str">
        <f>IF(ComponentModels!J96 = "NA"," ","GWC²")</f>
        <v>GWC²</v>
      </c>
      <c r="K96" t="str">
        <f>IF(ComponentModels!K96 = "NA"," ","pH")</f>
        <v>pH</v>
      </c>
      <c r="L96" t="str">
        <f>IF(ComponentModels!L96 = "NA"," ","Pr")</f>
        <v xml:space="preserve"> </v>
      </c>
      <c r="M96" t="str">
        <f>IF(ComponentModels!M96 = "NA"," ","ACxSC")</f>
        <v>ACxSC</v>
      </c>
      <c r="N96" t="str">
        <f>IF(ComponentModels!N96 = "NA"," ","CNxpH")</f>
        <v>CNxpH</v>
      </c>
      <c r="O96" t="str">
        <f>IF(ComponentModels!O96 = "NA"," ","GWCxpH")</f>
        <v>GWCxpH</v>
      </c>
      <c r="P96" t="str">
        <f>IF(ComponentModels!P96 = "NA"," ","+")</f>
        <v xml:space="preserve"> </v>
      </c>
      <c r="Q96" s="3" t="str">
        <f>CONCATENATE(C96," + ",D96," + ",E96, " + ", F96, " + ",G96, " + ",H96, " + ", I96," + ", J96," + ",K96," + ",L96," + ",M96," + ",N96," + ",O96)</f>
        <v>AC + SC +   +   +   + CN + GWC + GWC² + pH +   + ACxSC + CNxpH + GWCxpH</v>
      </c>
      <c r="R96" s="3">
        <v>22</v>
      </c>
      <c r="S96" s="3">
        <v>-360.26209757540101</v>
      </c>
      <c r="T96" s="3">
        <v>771.18208988764502</v>
      </c>
      <c r="U96" s="3">
        <v>1.9176031529550499</v>
      </c>
      <c r="V96" s="3">
        <v>3.6335998243487197E-2</v>
      </c>
      <c r="W96" s="3" t="s">
        <v>26</v>
      </c>
    </row>
    <row r="97" spans="1:23" hidden="1" x14ac:dyDescent="0.3">
      <c r="A97">
        <v>158431</v>
      </c>
      <c r="B97">
        <v>1.496566728506</v>
      </c>
      <c r="C97" t="str">
        <f>IF(ComponentModels!C97 = "NA"," ","AC")</f>
        <v>AC</v>
      </c>
      <c r="D97" t="str">
        <f>IF(ComponentModels!D97 = "NA"," ","SC")</f>
        <v>SC</v>
      </c>
      <c r="E97" t="str">
        <f>IF(ComponentModels!E97 = "NA"," ","T30")</f>
        <v xml:space="preserve"> </v>
      </c>
      <c r="F97" t="str">
        <f>IF(ComponentModels!F97 = "NA"," ","(T30)²")</f>
        <v xml:space="preserve"> </v>
      </c>
      <c r="G97" t="str">
        <f>IF(ComponentModels!G97 = "NA"," ","Clay")</f>
        <v xml:space="preserve"> </v>
      </c>
      <c r="H97" t="str">
        <f>IF(ComponentModels!H97 = "NA"," ","CN")</f>
        <v>CN</v>
      </c>
      <c r="I97" t="str">
        <f>IF(ComponentModels!I97 = "NA"," ","GWC")</f>
        <v>GWC</v>
      </c>
      <c r="J97" t="str">
        <f>IF(ComponentModels!J97 = "NA"," ","(GWC)²")</f>
        <v>(GWC)²</v>
      </c>
      <c r="K97" t="str">
        <f>IF(ComponentModels!K97 = "NA"," ","pH")</f>
        <v>pH</v>
      </c>
      <c r="L97" t="str">
        <f>IF(ComponentModels!L97 = "NA"," ","Pr")</f>
        <v xml:space="preserve"> </v>
      </c>
      <c r="M97" t="str">
        <f>IF(ComponentModels!M97 = "NA"," ","ACxSC")</f>
        <v>ACxSC</v>
      </c>
      <c r="N97" t="str">
        <f>IF(ComponentModels!N97 = "NA"," ","CNxpH")</f>
        <v>CNxpH</v>
      </c>
      <c r="O97" t="str">
        <f>IF(ComponentModels!O97 = "NA"," ","GWCxpH")</f>
        <v>GWCxpH</v>
      </c>
      <c r="P97" t="str">
        <f>IF(ComponentModels!P97 = "NA"," ","+")</f>
        <v>+</v>
      </c>
      <c r="R97">
        <v>22</v>
      </c>
      <c r="S97">
        <v>-360.26209757581699</v>
      </c>
      <c r="T97">
        <v>771.18208988847596</v>
      </c>
      <c r="U97">
        <v>1.9176031537863301</v>
      </c>
      <c r="V97">
        <v>3.6335998228384597E-2</v>
      </c>
      <c r="W97" t="s">
        <v>26</v>
      </c>
    </row>
    <row r="98" spans="1:23" x14ac:dyDescent="0.3">
      <c r="A98">
        <v>54592</v>
      </c>
      <c r="B98">
        <v>0.361310219640749</v>
      </c>
      <c r="C98" t="str">
        <f>IF(ComponentModels!C98 = "NA"," ","AC")</f>
        <v>AC</v>
      </c>
      <c r="D98" t="str">
        <f>IF(ComponentModels!D98 = "NA"," ","SC")</f>
        <v>SC</v>
      </c>
      <c r="E98" t="str">
        <f>IF(ComponentModels!E98 = "NA"," ","T30")</f>
        <v xml:space="preserve"> </v>
      </c>
      <c r="F98" t="str">
        <f>IF(ComponentModels!F98 = "NA"," ","T30²")</f>
        <v xml:space="preserve"> </v>
      </c>
      <c r="G98" t="str">
        <f>IF(ComponentModels!G98 = "NA"," ","Clay")</f>
        <v>Clay</v>
      </c>
      <c r="H98" t="str">
        <f>IF(ComponentModels!H98 = "NA"," ","CN")</f>
        <v xml:space="preserve"> </v>
      </c>
      <c r="I98" t="str">
        <f>IF(ComponentModels!I98 = "NA"," ","GWC")</f>
        <v>GWC</v>
      </c>
      <c r="J98" t="str">
        <f>IF(ComponentModels!J98 = "NA"," ","GWC²")</f>
        <v xml:space="preserve"> </v>
      </c>
      <c r="K98" t="str">
        <f>IF(ComponentModels!K98 = "NA"," ","pH")</f>
        <v>pH</v>
      </c>
      <c r="L98" t="str">
        <f>IF(ComponentModels!L98 = "NA"," ","Pr")</f>
        <v xml:space="preserve"> </v>
      </c>
      <c r="M98" t="str">
        <f>IF(ComponentModels!M98 = "NA"," ","ACxSC")</f>
        <v>ACxSC</v>
      </c>
      <c r="N98" t="str">
        <f>IF(ComponentModels!N98 = "NA"," ","CNxpH")</f>
        <v xml:space="preserve"> </v>
      </c>
      <c r="O98" t="str">
        <f>IF(ComponentModels!O98 = "NA"," ","GWCxpH")</f>
        <v>GWCxpH</v>
      </c>
      <c r="P98" t="str">
        <f>IF(ComponentModels!P98 = "NA"," ","+")</f>
        <v xml:space="preserve"> </v>
      </c>
      <c r="Q98" s="3" t="str">
        <f>CONCATENATE(C98," + ",D98," + ",E98, " + ", F98, " + ",G98, " + ",H98, " + ", I98," + ", J98," + ",K98," + ",L98," + ",M98," + ",N98," + ",O98)</f>
        <v>AC + SC +   +   + Clay +   + GWC +   + pH +   + ACxSC +   + GWCxpH</v>
      </c>
      <c r="R98" s="3">
        <v>20</v>
      </c>
      <c r="S98" s="3">
        <v>-363.06594555379399</v>
      </c>
      <c r="T98" s="3">
        <v>771.58643656213303</v>
      </c>
      <c r="U98" s="3">
        <v>2.3219498274434001</v>
      </c>
      <c r="V98" s="3">
        <v>2.9684813936652E-2</v>
      </c>
      <c r="W98" s="3" t="s">
        <v>26</v>
      </c>
    </row>
    <row r="99" spans="1:23" hidden="1" x14ac:dyDescent="0.3">
      <c r="A99">
        <v>136512</v>
      </c>
      <c r="B99">
        <v>1.7476013580602401</v>
      </c>
      <c r="C99" t="str">
        <f>IF(ComponentModels!C99 = "NA"," ","AC")</f>
        <v>AC</v>
      </c>
      <c r="D99" t="str">
        <f>IF(ComponentModels!D99 = "NA"," ","SC")</f>
        <v>SC</v>
      </c>
      <c r="E99" t="str">
        <f>IF(ComponentModels!E99 = "NA"," ","T30")</f>
        <v xml:space="preserve"> </v>
      </c>
      <c r="F99" t="str">
        <f>IF(ComponentModels!F99 = "NA"," ","(T30)²")</f>
        <v xml:space="preserve"> </v>
      </c>
      <c r="G99" t="str">
        <f>IF(ComponentModels!G99 = "NA"," ","Clay")</f>
        <v>Clay</v>
      </c>
      <c r="H99" t="str">
        <f>IF(ComponentModels!H99 = "NA"," ","CN")</f>
        <v xml:space="preserve"> </v>
      </c>
      <c r="I99" t="str">
        <f>IF(ComponentModels!I99 = "NA"," ","GWC")</f>
        <v>GWC</v>
      </c>
      <c r="J99" t="str">
        <f>IF(ComponentModels!J99 = "NA"," ","(GWC)²")</f>
        <v xml:space="preserve"> </v>
      </c>
      <c r="K99" t="str">
        <f>IF(ComponentModels!K99 = "NA"," ","pH")</f>
        <v>pH</v>
      </c>
      <c r="L99" t="str">
        <f>IF(ComponentModels!L99 = "NA"," ","Pr")</f>
        <v xml:space="preserve"> </v>
      </c>
      <c r="M99" t="str">
        <f>IF(ComponentModels!M99 = "NA"," ","ACxSC")</f>
        <v>ACxSC</v>
      </c>
      <c r="N99" t="str">
        <f>IF(ComponentModels!N99 = "NA"," ","CNxpH")</f>
        <v xml:space="preserve"> </v>
      </c>
      <c r="O99" t="str">
        <f>IF(ComponentModels!O99 = "NA"," ","GWCxpH")</f>
        <v>GWCxpH</v>
      </c>
      <c r="P99" t="str">
        <f>IF(ComponentModels!P99 = "NA"," ","+")</f>
        <v>+</v>
      </c>
      <c r="R99">
        <v>20</v>
      </c>
      <c r="S99">
        <v>-363.06594555441302</v>
      </c>
      <c r="T99">
        <v>771.58643656337199</v>
      </c>
      <c r="U99">
        <v>2.32194982868248</v>
      </c>
      <c r="V99">
        <v>2.9684813918261201E-2</v>
      </c>
      <c r="W99" t="s">
        <v>26</v>
      </c>
    </row>
    <row r="100" spans="1:23" hidden="1" x14ac:dyDescent="0.3">
      <c r="A100">
        <v>158591</v>
      </c>
      <c r="B100">
        <v>1.4769996854876399</v>
      </c>
      <c r="C100" t="str">
        <f>IF(ComponentModels!C100 = "NA"," ","AC")</f>
        <v>AC</v>
      </c>
      <c r="D100" t="str">
        <f>IF(ComponentModels!D100 = "NA"," ","SC")</f>
        <v>SC</v>
      </c>
      <c r="E100" t="str">
        <f>IF(ComponentModels!E100 = "NA"," ","T30")</f>
        <v xml:space="preserve"> </v>
      </c>
      <c r="F100" t="str">
        <f>IF(ComponentModels!F100 = "NA"," ","(T30)²")</f>
        <v xml:space="preserve"> </v>
      </c>
      <c r="G100" t="str">
        <f>IF(ComponentModels!G100 = "NA"," ","Clay")</f>
        <v>Clay</v>
      </c>
      <c r="H100" t="str">
        <f>IF(ComponentModels!H100 = "NA"," ","CN")</f>
        <v>CN</v>
      </c>
      <c r="I100" t="str">
        <f>IF(ComponentModels!I100 = "NA"," ","GWC")</f>
        <v>GWC</v>
      </c>
      <c r="J100" t="str">
        <f>IF(ComponentModels!J100 = "NA"," ","(GWC)²")</f>
        <v>(GWC)²</v>
      </c>
      <c r="K100" t="str">
        <f>IF(ComponentModels!K100 = "NA"," ","pH")</f>
        <v>pH</v>
      </c>
      <c r="L100" t="str">
        <f>IF(ComponentModels!L100 = "NA"," ","Pr")</f>
        <v xml:space="preserve"> </v>
      </c>
      <c r="M100" t="str">
        <f>IF(ComponentModels!M100 = "NA"," ","ACxSC")</f>
        <v>ACxSC</v>
      </c>
      <c r="N100" t="str">
        <f>IF(ComponentModels!N100 = "NA"," ","CNxpH")</f>
        <v>CNxpH</v>
      </c>
      <c r="O100" t="str">
        <f>IF(ComponentModels!O100 = "NA"," ","GWCxpH")</f>
        <v>GWCxpH</v>
      </c>
      <c r="P100" t="str">
        <f>IF(ComponentModels!P100 = "NA"," ","+")</f>
        <v>+</v>
      </c>
      <c r="R100">
        <v>23</v>
      </c>
      <c r="S100">
        <v>-359.24381291340597</v>
      </c>
      <c r="T100">
        <v>771.79888410495801</v>
      </c>
      <c r="U100">
        <v>2.5343973702688301</v>
      </c>
      <c r="V100">
        <v>2.6693279466951499E-2</v>
      </c>
      <c r="W100" t="s">
        <v>26</v>
      </c>
    </row>
    <row r="101" spans="1:23" x14ac:dyDescent="0.3">
      <c r="A101">
        <v>76671</v>
      </c>
      <c r="B101">
        <v>9.0710988459637903E-2</v>
      </c>
      <c r="C101" t="str">
        <f>IF(ComponentModels!C101 = "NA"," ","AC")</f>
        <v>AC</v>
      </c>
      <c r="D101" t="str">
        <f>IF(ComponentModels!D101 = "NA"," ","SC")</f>
        <v>SC</v>
      </c>
      <c r="E101" t="str">
        <f>IF(ComponentModels!E101 = "NA"," ","T30")</f>
        <v xml:space="preserve"> </v>
      </c>
      <c r="F101" t="str">
        <f>IF(ComponentModels!F101 = "NA"," ","T30²")</f>
        <v xml:space="preserve"> </v>
      </c>
      <c r="G101" t="str">
        <f>IF(ComponentModels!G101 = "NA"," ","Clay")</f>
        <v>Clay</v>
      </c>
      <c r="H101" t="str">
        <f>IF(ComponentModels!H101 = "NA"," ","CN")</f>
        <v>CN</v>
      </c>
      <c r="I101" t="str">
        <f>IF(ComponentModels!I101 = "NA"," ","GWC")</f>
        <v>GWC</v>
      </c>
      <c r="J101" t="str">
        <f>IF(ComponentModels!J101 = "NA"," ","GWC²")</f>
        <v>GWC²</v>
      </c>
      <c r="K101" t="str">
        <f>IF(ComponentModels!K101 = "NA"," ","pH")</f>
        <v>pH</v>
      </c>
      <c r="L101" t="str">
        <f>IF(ComponentModels!L101 = "NA"," ","Pr")</f>
        <v xml:space="preserve"> </v>
      </c>
      <c r="M101" t="str">
        <f>IF(ComponentModels!M101 = "NA"," ","ACxSC")</f>
        <v>ACxSC</v>
      </c>
      <c r="N101" t="str">
        <f>IF(ComponentModels!N101 = "NA"," ","CNxpH")</f>
        <v>CNxpH</v>
      </c>
      <c r="O101" t="str">
        <f>IF(ComponentModels!O101 = "NA"," ","GWCxpH")</f>
        <v>GWCxpH</v>
      </c>
      <c r="P101" t="str">
        <f>IF(ComponentModels!P101 = "NA"," ","+")</f>
        <v xml:space="preserve"> </v>
      </c>
      <c r="Q101" s="3" t="str">
        <f>CONCATENATE(C101," + ",D101," + ",E101, " + ", F101, " + ",G101, " + ",H101, " + ", I101," + ", J101," + ",K101," + ",L101," + ",M101," + ",N101," + ",O101)</f>
        <v>AC + SC +   +   + Clay + CN + GWC + GWC² + pH +   + ACxSC + CNxpH + GWCxpH</v>
      </c>
      <c r="R101" s="3">
        <v>23</v>
      </c>
      <c r="S101" s="3">
        <v>-359.24381291377301</v>
      </c>
      <c r="T101" s="3">
        <v>771.79888410569197</v>
      </c>
      <c r="U101" s="3">
        <v>2.5343973710025698</v>
      </c>
      <c r="V101" s="3">
        <v>2.6693279457158599E-2</v>
      </c>
      <c r="W101" s="3" t="s">
        <v>26</v>
      </c>
    </row>
    <row r="102" spans="1:23" hidden="1" x14ac:dyDescent="0.3">
      <c r="A102">
        <v>137951</v>
      </c>
      <c r="B102">
        <v>1.60543953618307</v>
      </c>
      <c r="C102" t="str">
        <f>IF(ComponentModels!C102 = "NA"," ","AC")</f>
        <v>AC</v>
      </c>
      <c r="D102" t="str">
        <f>IF(ComponentModels!D102 = "NA"," ","SC")</f>
        <v>SC</v>
      </c>
      <c r="E102" t="str">
        <f>IF(ComponentModels!E102 = "NA"," ","T30")</f>
        <v xml:space="preserve"> </v>
      </c>
      <c r="F102" t="str">
        <f>IF(ComponentModels!F102 = "NA"," ","(T30)²")</f>
        <v xml:space="preserve"> </v>
      </c>
      <c r="G102" t="str">
        <f>IF(ComponentModels!G102 = "NA"," ","Clay")</f>
        <v xml:space="preserve"> </v>
      </c>
      <c r="H102" t="str">
        <f>IF(ComponentModels!H102 = "NA"," ","CN")</f>
        <v>CN</v>
      </c>
      <c r="I102" t="str">
        <f>IF(ComponentModels!I102 = "NA"," ","GWC")</f>
        <v>GWC</v>
      </c>
      <c r="J102" t="str">
        <f>IF(ComponentModels!J102 = "NA"," ","(GWC)²")</f>
        <v>(GWC)²</v>
      </c>
      <c r="K102" t="str">
        <f>IF(ComponentModels!K102 = "NA"," ","pH")</f>
        <v>pH</v>
      </c>
      <c r="L102" t="str">
        <f>IF(ComponentModels!L102 = "NA"," ","Pr")</f>
        <v xml:space="preserve"> </v>
      </c>
      <c r="M102" t="str">
        <f>IF(ComponentModels!M102 = "NA"," ","ACxSC")</f>
        <v>ACxSC</v>
      </c>
      <c r="N102" t="str">
        <f>IF(ComponentModels!N102 = "NA"," ","CNxpH")</f>
        <v xml:space="preserve"> </v>
      </c>
      <c r="O102" t="str">
        <f>IF(ComponentModels!O102 = "NA"," ","GWCxpH")</f>
        <v>GWCxpH</v>
      </c>
      <c r="P102" t="str">
        <f>IF(ComponentModels!P102 = "NA"," ","+")</f>
        <v>+</v>
      </c>
      <c r="R102">
        <v>21</v>
      </c>
      <c r="S102">
        <v>-361.89767629351201</v>
      </c>
      <c r="T102">
        <v>771.83456827329906</v>
      </c>
      <c r="U102">
        <v>2.5700815386097702</v>
      </c>
      <c r="V102">
        <v>2.6221239340123801E-2</v>
      </c>
      <c r="W102" t="s">
        <v>26</v>
      </c>
    </row>
    <row r="103" spans="1:23" x14ac:dyDescent="0.3">
      <c r="A103">
        <v>56031</v>
      </c>
      <c r="B103">
        <v>0.21913980157315999</v>
      </c>
      <c r="C103" t="str">
        <f>IF(ComponentModels!C103 = "NA"," ","AC")</f>
        <v>AC</v>
      </c>
      <c r="D103" t="str">
        <f>IF(ComponentModels!D103 = "NA"," ","SC")</f>
        <v>SC</v>
      </c>
      <c r="E103" t="str">
        <f>IF(ComponentModels!E103 = "NA"," ","T30")</f>
        <v xml:space="preserve"> </v>
      </c>
      <c r="F103" t="str">
        <f>IF(ComponentModels!F103 = "NA"," ","T30²")</f>
        <v xml:space="preserve"> </v>
      </c>
      <c r="G103" t="str">
        <f>IF(ComponentModels!G103 = "NA"," ","Clay")</f>
        <v xml:space="preserve"> </v>
      </c>
      <c r="H103" t="str">
        <f>IF(ComponentModels!H103 = "NA"," ","CN")</f>
        <v>CN</v>
      </c>
      <c r="I103" t="str">
        <f>IF(ComponentModels!I103 = "NA"," ","GWC")</f>
        <v>GWC</v>
      </c>
      <c r="J103" t="str">
        <f>IF(ComponentModels!J103 = "NA"," ","GWC²")</f>
        <v>GWC²</v>
      </c>
      <c r="K103" t="str">
        <f>IF(ComponentModels!K103 = "NA"," ","pH")</f>
        <v>pH</v>
      </c>
      <c r="L103" t="str">
        <f>IF(ComponentModels!L103 = "NA"," ","Pr")</f>
        <v xml:space="preserve"> </v>
      </c>
      <c r="M103" t="str">
        <f>IF(ComponentModels!M103 = "NA"," ","ACxSC")</f>
        <v>ACxSC</v>
      </c>
      <c r="N103" t="str">
        <f>IF(ComponentModels!N103 = "NA"," ","CNxpH")</f>
        <v xml:space="preserve"> </v>
      </c>
      <c r="O103" t="str">
        <f>IF(ComponentModels!O103 = "NA"," ","GWCxpH")</f>
        <v>GWCxpH</v>
      </c>
      <c r="P103" t="str">
        <f>IF(ComponentModels!P103 = "NA"," ","+")</f>
        <v xml:space="preserve"> </v>
      </c>
      <c r="Q103" s="3" t="str">
        <f t="shared" ref="Q103:Q104" si="11">CONCATENATE(C103," + ",D103," + ",E103, " + ", F103, " + ",G103, " + ",H103, " + ", I103," + ", J103," + ",K103," + ",L103," + ",M103," + ",N103," + ",O103)</f>
        <v>AC + SC +   +   +   + CN + GWC + GWC² + pH +   + ACxSC +   + GWCxpH</v>
      </c>
      <c r="R103" s="3">
        <v>21</v>
      </c>
      <c r="S103" s="3">
        <v>-361.89767629393498</v>
      </c>
      <c r="T103" s="3">
        <v>771.834568274145</v>
      </c>
      <c r="U103" s="3">
        <v>2.57008153945503</v>
      </c>
      <c r="V103" s="3">
        <v>2.6221239329041902E-2</v>
      </c>
      <c r="W103" s="3" t="s">
        <v>26</v>
      </c>
    </row>
    <row r="104" spans="1:23" x14ac:dyDescent="0.3">
      <c r="A104">
        <v>56191</v>
      </c>
      <c r="B104">
        <v>0.20434842017619001</v>
      </c>
      <c r="C104" t="str">
        <f>IF(ComponentModels!C104 = "NA"," ","AC")</f>
        <v>AC</v>
      </c>
      <c r="D104" t="str">
        <f>IF(ComponentModels!D104 = "NA"," ","SC")</f>
        <v>SC</v>
      </c>
      <c r="E104" t="str">
        <f>IF(ComponentModels!E104 = "NA"," ","T30")</f>
        <v xml:space="preserve"> </v>
      </c>
      <c r="F104" t="str">
        <f>IF(ComponentModels!F104 = "NA"," ","T30²")</f>
        <v xml:space="preserve"> </v>
      </c>
      <c r="G104" t="str">
        <f>IF(ComponentModels!G104 = "NA"," ","Clay")</f>
        <v>Clay</v>
      </c>
      <c r="H104" t="str">
        <f>IF(ComponentModels!H104 = "NA"," ","CN")</f>
        <v>CN</v>
      </c>
      <c r="I104" t="str">
        <f>IF(ComponentModels!I104 = "NA"," ","GWC")</f>
        <v>GWC</v>
      </c>
      <c r="J104" t="str">
        <f>IF(ComponentModels!J104 = "NA"," ","GWC²")</f>
        <v>GWC²</v>
      </c>
      <c r="K104" t="str">
        <f>IF(ComponentModels!K104 = "NA"," ","pH")</f>
        <v>pH</v>
      </c>
      <c r="L104" t="str">
        <f>IF(ComponentModels!L104 = "NA"," ","Pr")</f>
        <v xml:space="preserve"> </v>
      </c>
      <c r="M104" t="str">
        <f>IF(ComponentModels!M104 = "NA"," ","ACxSC")</f>
        <v>ACxSC</v>
      </c>
      <c r="N104" t="str">
        <f>IF(ComponentModels!N104 = "NA"," ","CNxpH")</f>
        <v xml:space="preserve"> </v>
      </c>
      <c r="O104" t="str">
        <f>IF(ComponentModels!O104 = "NA"," ","GWCxpH")</f>
        <v>GWCxpH</v>
      </c>
      <c r="P104" t="str">
        <f>IF(ComponentModels!P104 = "NA"," ","+")</f>
        <v xml:space="preserve"> </v>
      </c>
      <c r="Q104" s="3" t="str">
        <f t="shared" si="11"/>
        <v>AC + SC +   +   + Clay + CN + GWC + GWC² + pH +   + ACxSC +   + GWCxpH</v>
      </c>
      <c r="R104" s="3">
        <v>22</v>
      </c>
      <c r="S104" s="3">
        <v>-361.05218255364503</v>
      </c>
      <c r="T104" s="3">
        <v>772.76225984413304</v>
      </c>
      <c r="U104" s="3">
        <v>3.4977731094434099</v>
      </c>
      <c r="V104" s="3">
        <v>1.6489502375696699E-2</v>
      </c>
      <c r="W104" s="3" t="s">
        <v>26</v>
      </c>
    </row>
    <row r="105" spans="1:23" hidden="1" x14ac:dyDescent="0.3">
      <c r="A105">
        <v>138111</v>
      </c>
      <c r="B105">
        <v>1.59064046549796</v>
      </c>
      <c r="C105" t="str">
        <f>IF(ComponentModels!C105 = "NA"," ","AC")</f>
        <v>AC</v>
      </c>
      <c r="D105" t="str">
        <f>IF(ComponentModels!D105 = "NA"," ","SC")</f>
        <v>SC</v>
      </c>
      <c r="E105" t="str">
        <f>IF(ComponentModels!E105 = "NA"," ","T30")</f>
        <v xml:space="preserve"> </v>
      </c>
      <c r="F105" t="str">
        <f>IF(ComponentModels!F105 = "NA"," ","(T30)²")</f>
        <v xml:space="preserve"> </v>
      </c>
      <c r="G105" t="str">
        <f>IF(ComponentModels!G105 = "NA"," ","Clay")</f>
        <v>Clay</v>
      </c>
      <c r="H105" t="str">
        <f>IF(ComponentModels!H105 = "NA"," ","CN")</f>
        <v>CN</v>
      </c>
      <c r="I105" t="str">
        <f>IF(ComponentModels!I105 = "NA"," ","GWC")</f>
        <v>GWC</v>
      </c>
      <c r="J105" t="str">
        <f>IF(ComponentModels!J105 = "NA"," ","(GWC)²")</f>
        <v>(GWC)²</v>
      </c>
      <c r="K105" t="str">
        <f>IF(ComponentModels!K105 = "NA"," ","pH")</f>
        <v>pH</v>
      </c>
      <c r="L105" t="str">
        <f>IF(ComponentModels!L105 = "NA"," ","Pr")</f>
        <v xml:space="preserve"> </v>
      </c>
      <c r="M105" t="str">
        <f>IF(ComponentModels!M105 = "NA"," ","ACxSC")</f>
        <v>ACxSC</v>
      </c>
      <c r="N105" t="str">
        <f>IF(ComponentModels!N105 = "NA"," ","CNxpH")</f>
        <v xml:space="preserve"> </v>
      </c>
      <c r="O105" t="str">
        <f>IF(ComponentModels!O105 = "NA"," ","GWCxpH")</f>
        <v>GWCxpH</v>
      </c>
      <c r="P105" t="str">
        <f>IF(ComponentModels!P105 = "NA"," ","+")</f>
        <v>+</v>
      </c>
      <c r="R105">
        <v>22</v>
      </c>
      <c r="S105">
        <v>-361.05218255392401</v>
      </c>
      <c r="T105">
        <v>772.76225984468999</v>
      </c>
      <c r="U105">
        <v>3.4977731100002498</v>
      </c>
      <c r="V105">
        <v>1.6489502371105701E-2</v>
      </c>
      <c r="W105" t="s">
        <v>26</v>
      </c>
    </row>
    <row r="106" spans="1:23" x14ac:dyDescent="0.3">
      <c r="A106">
        <v>54751</v>
      </c>
      <c r="B106">
        <v>0.37597682754427603</v>
      </c>
      <c r="C106" t="str">
        <f>IF(ComponentModels!C106 = "NA"," ","AC")</f>
        <v>AC</v>
      </c>
      <c r="D106" t="str">
        <f>IF(ComponentModels!D106 = "NA"," ","SC")</f>
        <v>SC</v>
      </c>
      <c r="E106" t="str">
        <f>IF(ComponentModels!E106 = "NA"," ","T30")</f>
        <v xml:space="preserve"> </v>
      </c>
      <c r="F106" t="str">
        <f>IF(ComponentModels!F106 = "NA"," ","T30²")</f>
        <v xml:space="preserve"> </v>
      </c>
      <c r="G106" t="str">
        <f>IF(ComponentModels!G106 = "NA"," ","Clay")</f>
        <v xml:space="preserve"> </v>
      </c>
      <c r="H106" t="str">
        <f>IF(ComponentModels!H106 = "NA"," ","CN")</f>
        <v>CN</v>
      </c>
      <c r="I106" t="str">
        <f>IF(ComponentModels!I106 = "NA"," ","GWC")</f>
        <v>GWC</v>
      </c>
      <c r="J106" t="str">
        <f>IF(ComponentModels!J106 = "NA"," ","GWC²")</f>
        <v xml:space="preserve"> </v>
      </c>
      <c r="K106" t="str">
        <f>IF(ComponentModels!K106 = "NA"," ","pH")</f>
        <v>pH</v>
      </c>
      <c r="L106" t="str">
        <f>IF(ComponentModels!L106 = "NA"," ","Pr")</f>
        <v xml:space="preserve"> </v>
      </c>
      <c r="M106" t="str">
        <f>IF(ComponentModels!M106 = "NA"," ","ACxSC")</f>
        <v>ACxSC</v>
      </c>
      <c r="N106" t="str">
        <f>IF(ComponentModels!N106 = "NA"," ","CNxpH")</f>
        <v xml:space="preserve"> </v>
      </c>
      <c r="O106" t="str">
        <f>IF(ComponentModels!O106 = "NA"," ","GWCxpH")</f>
        <v>GWCxpH</v>
      </c>
      <c r="P106" t="str">
        <f>IF(ComponentModels!P106 = "NA"," ","+")</f>
        <v xml:space="preserve"> </v>
      </c>
      <c r="Q106" s="3" t="str">
        <f>CONCATENATE(C106," + ",D106," + ",E106, " + ", F106, " + ",G106, " + ",H106, " + ", I106," + ", J106," + ",K106," + ",L106," + ",M106," + ",N106," + ",O106)</f>
        <v>AC + SC +   +   +   + CN + GWC +   + pH +   + ACxSC +   + GWCxpH</v>
      </c>
      <c r="R106" s="3">
        <v>20</v>
      </c>
      <c r="S106" s="3">
        <v>-363.80080893715399</v>
      </c>
      <c r="T106" s="3">
        <v>773.05616332885302</v>
      </c>
      <c r="U106" s="3">
        <v>3.7916765941631598</v>
      </c>
      <c r="V106" s="3">
        <v>1.4235975069516699E-2</v>
      </c>
      <c r="W106" s="3" t="s">
        <v>26</v>
      </c>
    </row>
    <row r="107" spans="1:23" hidden="1" x14ac:dyDescent="0.3">
      <c r="A107">
        <v>136671</v>
      </c>
      <c r="B107">
        <v>1.7622703221546701</v>
      </c>
      <c r="C107" t="str">
        <f>IF(ComponentModels!C107 = "NA"," ","AC")</f>
        <v>AC</v>
      </c>
      <c r="D107" t="str">
        <f>IF(ComponentModels!D107 = "NA"," ","SC")</f>
        <v>SC</v>
      </c>
      <c r="E107" t="str">
        <f>IF(ComponentModels!E107 = "NA"," ","T30")</f>
        <v xml:space="preserve"> </v>
      </c>
      <c r="F107" t="str">
        <f>IF(ComponentModels!F107 = "NA"," ","(T30)²")</f>
        <v xml:space="preserve"> </v>
      </c>
      <c r="G107" t="str">
        <f>IF(ComponentModels!G107 = "NA"," ","Clay")</f>
        <v xml:space="preserve"> </v>
      </c>
      <c r="H107" t="str">
        <f>IF(ComponentModels!H107 = "NA"," ","CN")</f>
        <v>CN</v>
      </c>
      <c r="I107" t="str">
        <f>IF(ComponentModels!I107 = "NA"," ","GWC")</f>
        <v>GWC</v>
      </c>
      <c r="J107" t="str">
        <f>IF(ComponentModels!J107 = "NA"," ","(GWC)²")</f>
        <v xml:space="preserve"> </v>
      </c>
      <c r="K107" t="str">
        <f>IF(ComponentModels!K107 = "NA"," ","pH")</f>
        <v>pH</v>
      </c>
      <c r="L107" t="str">
        <f>IF(ComponentModels!L107 = "NA"," ","Pr")</f>
        <v xml:space="preserve"> </v>
      </c>
      <c r="M107" t="str">
        <f>IF(ComponentModels!M107 = "NA"," ","ACxSC")</f>
        <v>ACxSC</v>
      </c>
      <c r="N107" t="str">
        <f>IF(ComponentModels!N107 = "NA"," ","CNxpH")</f>
        <v xml:space="preserve"> </v>
      </c>
      <c r="O107" t="str">
        <f>IF(ComponentModels!O107 = "NA"," ","GWCxpH")</f>
        <v>GWCxpH</v>
      </c>
      <c r="P107" t="str">
        <f>IF(ComponentModels!P107 = "NA"," ","+")</f>
        <v>+</v>
      </c>
      <c r="R107">
        <v>20</v>
      </c>
      <c r="S107">
        <v>-363.80080893721498</v>
      </c>
      <c r="T107">
        <v>773.056163328975</v>
      </c>
      <c r="U107">
        <v>3.7916765942850401</v>
      </c>
      <c r="V107">
        <v>1.4235975068649201E-2</v>
      </c>
      <c r="W107" t="s">
        <v>26</v>
      </c>
    </row>
    <row r="108" spans="1:23" hidden="1" x14ac:dyDescent="0.3">
      <c r="A108">
        <v>99231</v>
      </c>
      <c r="B108">
        <v>3.1826532935647101</v>
      </c>
      <c r="C108" t="str">
        <f>IF(ComponentModels!C108 = "NA"," ","AC")</f>
        <v>AC</v>
      </c>
      <c r="D108" t="str">
        <f>IF(ComponentModels!D108 = "NA"," ","SC")</f>
        <v>SC</v>
      </c>
      <c r="E108" t="str">
        <f>IF(ComponentModels!E108 = "NA"," ","T30")</f>
        <v xml:space="preserve"> </v>
      </c>
      <c r="F108" t="str">
        <f>IF(ComponentModels!F108 = "NA"," ","(T30)²")</f>
        <v xml:space="preserve"> </v>
      </c>
      <c r="G108" t="str">
        <f>IF(ComponentModels!G108 = "NA"," ","Clay")</f>
        <v xml:space="preserve"> </v>
      </c>
      <c r="H108" t="str">
        <f>IF(ComponentModels!H108 = "NA"," ","CN")</f>
        <v xml:space="preserve"> </v>
      </c>
      <c r="I108" t="str">
        <f>IF(ComponentModels!I108 = "NA"," ","GWC")</f>
        <v>GWC</v>
      </c>
      <c r="J108" t="str">
        <f>IF(ComponentModels!J108 = "NA"," ","(GWC)²")</f>
        <v>(GWC)²</v>
      </c>
      <c r="K108" t="str">
        <f>IF(ComponentModels!K108 = "NA"," ","pH")</f>
        <v xml:space="preserve"> </v>
      </c>
      <c r="L108" t="str">
        <f>IF(ComponentModels!L108 = "NA"," ","Pr")</f>
        <v>Pr</v>
      </c>
      <c r="M108" t="str">
        <f>IF(ComponentModels!M108 = "NA"," ","ACxSC")</f>
        <v>ACxSC</v>
      </c>
      <c r="N108" t="str">
        <f>IF(ComponentModels!N108 = "NA"," ","CNxpH")</f>
        <v xml:space="preserve"> </v>
      </c>
      <c r="O108" t="str">
        <f>IF(ComponentModels!O108 = "NA"," ","GWCxpH")</f>
        <v xml:space="preserve"> </v>
      </c>
      <c r="P108" t="str">
        <f>IF(ComponentModels!P108 = "NA"," ","+")</f>
        <v>+</v>
      </c>
      <c r="R108">
        <v>19</v>
      </c>
      <c r="S108">
        <v>-637.21300846353597</v>
      </c>
      <c r="T108">
        <v>1317.2667812582799</v>
      </c>
      <c r="U108">
        <v>0</v>
      </c>
      <c r="V108">
        <v>0.28014120475322102</v>
      </c>
      <c r="W108" t="s">
        <v>27</v>
      </c>
    </row>
    <row r="109" spans="1:23" x14ac:dyDescent="0.3">
      <c r="A109">
        <v>17311</v>
      </c>
      <c r="B109">
        <v>1.79635452162286</v>
      </c>
      <c r="C109" t="str">
        <f>IF(ComponentModels!C109 = "NA"," ","AC")</f>
        <v>AC</v>
      </c>
      <c r="D109" t="str">
        <f>IF(ComponentModels!D109 = "NA"," ","SC")</f>
        <v>SC</v>
      </c>
      <c r="E109" t="str">
        <f>IF(ComponentModels!E109 = "NA"," ","T30")</f>
        <v xml:space="preserve"> </v>
      </c>
      <c r="F109" t="str">
        <f>IF(ComponentModels!F109 = "NA"," ","T30²")</f>
        <v xml:space="preserve"> </v>
      </c>
      <c r="G109" t="str">
        <f>IF(ComponentModels!G109 = "NA"," ","Clay")</f>
        <v xml:space="preserve"> </v>
      </c>
      <c r="H109" t="str">
        <f>IF(ComponentModels!H109 = "NA"," ","CN")</f>
        <v xml:space="preserve"> </v>
      </c>
      <c r="I109" t="str">
        <f>IF(ComponentModels!I109 = "NA"," ","GWC")</f>
        <v>GWC</v>
      </c>
      <c r="J109" t="str">
        <f>IF(ComponentModels!J109 = "NA"," ","GWC²")</f>
        <v>GWC²</v>
      </c>
      <c r="K109" t="str">
        <f>IF(ComponentModels!K109 = "NA"," ","pH")</f>
        <v xml:space="preserve"> </v>
      </c>
      <c r="L109" t="str">
        <f>IF(ComponentModels!L109 = "NA"," ","Pr")</f>
        <v>Pr</v>
      </c>
      <c r="M109" t="str">
        <f>IF(ComponentModels!M109 = "NA"," ","ACxSC")</f>
        <v>ACxSC</v>
      </c>
      <c r="N109" t="str">
        <f>IF(ComponentModels!N109 = "NA"," ","CNxpH")</f>
        <v xml:space="preserve"> </v>
      </c>
      <c r="O109" t="str">
        <f>IF(ComponentModels!O109 = "NA"," ","GWCxpH")</f>
        <v xml:space="preserve"> </v>
      </c>
      <c r="P109" t="str">
        <f>IF(ComponentModels!P109 = "NA"," ","+")</f>
        <v xml:space="preserve"> </v>
      </c>
      <c r="Q109" s="2" t="str">
        <f t="shared" ref="Q109:Q110" si="12">CONCATENATE(C109," + ",D109," + ",E109, " + ", F109, " + ",G109, " + ",H109, " + ", I109," + ", J109," + ",K109," + ",L109," + ",M109," + ",N109," + ",O109)</f>
        <v xml:space="preserve">AC + SC +   +   +   +   + GWC + GWC² +   + Pr + ACxSC +   +  </v>
      </c>
      <c r="R109">
        <v>19</v>
      </c>
      <c r="S109">
        <v>-637.21300846672</v>
      </c>
      <c r="T109">
        <v>1317.26678126465</v>
      </c>
      <c r="U109" s="1">
        <v>6.3666902860859401E-9</v>
      </c>
      <c r="V109">
        <v>0.28014120386143399</v>
      </c>
      <c r="W109" t="s">
        <v>27</v>
      </c>
    </row>
    <row r="110" spans="1:23" x14ac:dyDescent="0.3">
      <c r="A110">
        <v>17471</v>
      </c>
      <c r="B110">
        <v>1.80542750013575</v>
      </c>
      <c r="C110" t="str">
        <f>IF(ComponentModels!C110 = "NA"," ","AC")</f>
        <v>AC</v>
      </c>
      <c r="D110" t="str">
        <f>IF(ComponentModels!D110 = "NA"," ","SC")</f>
        <v>SC</v>
      </c>
      <c r="E110" t="str">
        <f>IF(ComponentModels!E110 = "NA"," ","T30")</f>
        <v xml:space="preserve"> </v>
      </c>
      <c r="F110" t="str">
        <f>IF(ComponentModels!F110 = "NA"," ","T30²")</f>
        <v xml:space="preserve"> </v>
      </c>
      <c r="G110" t="str">
        <f>IF(ComponentModels!G110 = "NA"," ","Clay")</f>
        <v>Clay</v>
      </c>
      <c r="H110" t="str">
        <f>IF(ComponentModels!H110 = "NA"," ","CN")</f>
        <v xml:space="preserve"> </v>
      </c>
      <c r="I110" t="str">
        <f>IF(ComponentModels!I110 = "NA"," ","GWC")</f>
        <v>GWC</v>
      </c>
      <c r="J110" t="str">
        <f>IF(ComponentModels!J110 = "NA"," ","GWC²")</f>
        <v>GWC²</v>
      </c>
      <c r="K110" t="str">
        <f>IF(ComponentModels!K110 = "NA"," ","pH")</f>
        <v xml:space="preserve"> </v>
      </c>
      <c r="L110" t="str">
        <f>IF(ComponentModels!L110 = "NA"," ","Pr")</f>
        <v>Pr</v>
      </c>
      <c r="M110" t="str">
        <f>IF(ComponentModels!M110 = "NA"," ","ACxSC")</f>
        <v>ACxSC</v>
      </c>
      <c r="N110" t="str">
        <f>IF(ComponentModels!N110 = "NA"," ","CNxpH")</f>
        <v xml:space="preserve"> </v>
      </c>
      <c r="O110" t="str">
        <f>IF(ComponentModels!O110 = "NA"," ","GWCxpH")</f>
        <v xml:space="preserve"> </v>
      </c>
      <c r="P110" t="str">
        <f>IF(ComponentModels!P110 = "NA"," ","+")</f>
        <v xml:space="preserve"> </v>
      </c>
      <c r="Q110" s="2" t="str">
        <f t="shared" si="12"/>
        <v xml:space="preserve">AC + SC +   +   + Clay +   + GWC + GWC² +   + Pr + ACxSC +   +  </v>
      </c>
      <c r="R110">
        <v>20</v>
      </c>
      <c r="S110">
        <v>-636.69913553559604</v>
      </c>
      <c r="T110">
        <v>1318.7828864558101</v>
      </c>
      <c r="U110">
        <v>1.5161051975253499</v>
      </c>
      <c r="V110">
        <v>0.13126801904083499</v>
      </c>
      <c r="W110" t="s">
        <v>27</v>
      </c>
    </row>
    <row r="111" spans="1:23" hidden="1" x14ac:dyDescent="0.3">
      <c r="A111">
        <v>99391</v>
      </c>
      <c r="B111">
        <v>3.1917304655401502</v>
      </c>
      <c r="C111" t="str">
        <f>IF(ComponentModels!C111 = "NA"," ","AC")</f>
        <v>AC</v>
      </c>
      <c r="D111" t="str">
        <f>IF(ComponentModels!D111 = "NA"," ","SC")</f>
        <v>SC</v>
      </c>
      <c r="E111" t="str">
        <f>IF(ComponentModels!E111 = "NA"," ","T30")</f>
        <v xml:space="preserve"> </v>
      </c>
      <c r="F111" t="str">
        <f>IF(ComponentModels!F111 = "NA"," ","(T30)²")</f>
        <v xml:space="preserve"> </v>
      </c>
      <c r="G111" t="str">
        <f>IF(ComponentModels!G111 = "NA"," ","Clay")</f>
        <v>Clay</v>
      </c>
      <c r="H111" t="str">
        <f>IF(ComponentModels!H111 = "NA"," ","CN")</f>
        <v xml:space="preserve"> </v>
      </c>
      <c r="I111" t="str">
        <f>IF(ComponentModels!I111 = "NA"," ","GWC")</f>
        <v>GWC</v>
      </c>
      <c r="J111" t="str">
        <f>IF(ComponentModels!J111 = "NA"," ","(GWC)²")</f>
        <v>(GWC)²</v>
      </c>
      <c r="K111" t="str">
        <f>IF(ComponentModels!K111 = "NA"," ","pH")</f>
        <v xml:space="preserve"> </v>
      </c>
      <c r="L111" t="str">
        <f>IF(ComponentModels!L111 = "NA"," ","Pr")</f>
        <v>Pr</v>
      </c>
      <c r="M111" t="str">
        <f>IF(ComponentModels!M111 = "NA"," ","ACxSC")</f>
        <v>ACxSC</v>
      </c>
      <c r="N111" t="str">
        <f>IF(ComponentModels!N111 = "NA"," ","CNxpH")</f>
        <v xml:space="preserve"> </v>
      </c>
      <c r="O111" t="str">
        <f>IF(ComponentModels!O111 = "NA"," ","GWCxpH")</f>
        <v xml:space="preserve"> </v>
      </c>
      <c r="P111" t="str">
        <f>IF(ComponentModels!P111 = "NA"," ","+")</f>
        <v>+</v>
      </c>
      <c r="R111">
        <v>20</v>
      </c>
      <c r="S111">
        <v>-636.69913553877097</v>
      </c>
      <c r="T111">
        <v>1318.7828864621599</v>
      </c>
      <c r="U111">
        <v>1.5161052038752101</v>
      </c>
      <c r="V111">
        <v>0.13126801862406801</v>
      </c>
      <c r="W111" t="s">
        <v>27</v>
      </c>
    </row>
    <row r="112" spans="1:23" x14ac:dyDescent="0.3">
      <c r="A112">
        <v>1763</v>
      </c>
      <c r="B112">
        <v>1.7960056920509699</v>
      </c>
      <c r="C112" t="str">
        <f>IF(ComponentModels!C112 = "NA"," ","AC")</f>
        <v>AC</v>
      </c>
      <c r="D112" t="str">
        <f>IF(ComponentModels!D112 = "NA"," ","SC")</f>
        <v>SC</v>
      </c>
      <c r="E112" t="str">
        <f>IF(ComponentModels!E112 = "NA"," ","T30")</f>
        <v xml:space="preserve"> </v>
      </c>
      <c r="F112" t="str">
        <f>IF(ComponentModels!F112 = "NA"," ","T30²")</f>
        <v xml:space="preserve"> </v>
      </c>
      <c r="G112" t="str">
        <f>IF(ComponentModels!G112 = "NA"," ","Clay")</f>
        <v xml:space="preserve"> </v>
      </c>
      <c r="H112" t="str">
        <f>IF(ComponentModels!H112 = "NA"," ","CN")</f>
        <v>CN</v>
      </c>
      <c r="I112" t="str">
        <f>IF(ComponentModels!I112 = "NA"," ","GWC")</f>
        <v>GWC</v>
      </c>
      <c r="J112" t="str">
        <f>IF(ComponentModels!J112 = "NA"," ","GWC²")</f>
        <v>GWC²</v>
      </c>
      <c r="K112" t="str">
        <f>IF(ComponentModels!K112 = "NA"," ","pH")</f>
        <v xml:space="preserve"> </v>
      </c>
      <c r="L112" t="str">
        <f>IF(ComponentModels!L112 = "NA"," ","Pr")</f>
        <v>Pr</v>
      </c>
      <c r="M112" t="str">
        <f>IF(ComponentModels!M112 = "NA"," ","ACxSC")</f>
        <v>ACxSC</v>
      </c>
      <c r="N112" t="str">
        <f>IF(ComponentModels!N112 = "NA"," ","CNxpH")</f>
        <v xml:space="preserve"> </v>
      </c>
      <c r="O112" t="str">
        <f>IF(ComponentModels!O112 = "NA"," ","GWCxpH")</f>
        <v xml:space="preserve"> </v>
      </c>
      <c r="P112" t="str">
        <f>IF(ComponentModels!P112 = "NA"," ","+")</f>
        <v xml:space="preserve"> </v>
      </c>
      <c r="Q112" s="2" t="str">
        <f>CONCATENATE(C112," + ",D112," + ",E112, " + ", F112, " + ",G112, " + ",H112, " + ", I112," + ", J112," + ",K112," + ",L112," + ",M112," + ",N112," + ",O112)</f>
        <v xml:space="preserve">AC + SC +   +   +   + CN + GWC + GWC² +   + Pr + ACxSC +   +  </v>
      </c>
      <c r="R112">
        <v>20</v>
      </c>
      <c r="S112">
        <v>-637.09234896129794</v>
      </c>
      <c r="T112">
        <v>1319.56931330721</v>
      </c>
      <c r="U112">
        <v>2.3025320489289198</v>
      </c>
      <c r="V112">
        <v>8.8590776924688794E-2</v>
      </c>
      <c r="W112" t="s">
        <v>27</v>
      </c>
    </row>
    <row r="113" spans="1:23" hidden="1" x14ac:dyDescent="0.3">
      <c r="A113">
        <v>9955</v>
      </c>
      <c r="B113">
        <v>3.1822995506793701</v>
      </c>
      <c r="C113" t="str">
        <f>IF(ComponentModels!C113 = "NA"," ","AC")</f>
        <v>AC</v>
      </c>
      <c r="D113" t="str">
        <f>IF(ComponentModels!D113 = "NA"," ","SC")</f>
        <v>SC</v>
      </c>
      <c r="E113" t="str">
        <f>IF(ComponentModels!E113 = "NA"," ","T30")</f>
        <v xml:space="preserve"> </v>
      </c>
      <c r="F113" t="str">
        <f>IF(ComponentModels!F113 = "NA"," ","(T30)²")</f>
        <v xml:space="preserve"> </v>
      </c>
      <c r="G113" t="str">
        <f>IF(ComponentModels!G113 = "NA"," ","Clay")</f>
        <v xml:space="preserve"> </v>
      </c>
      <c r="H113" t="str">
        <f>IF(ComponentModels!H113 = "NA"," ","CN")</f>
        <v>CN</v>
      </c>
      <c r="I113" t="str">
        <f>IF(ComponentModels!I113 = "NA"," ","GWC")</f>
        <v>GWC</v>
      </c>
      <c r="J113" t="str">
        <f>IF(ComponentModels!J113 = "NA"," ","(GWC)²")</f>
        <v>(GWC)²</v>
      </c>
      <c r="K113" t="str">
        <f>IF(ComponentModels!K113 = "NA"," ","pH")</f>
        <v xml:space="preserve"> </v>
      </c>
      <c r="L113" t="str">
        <f>IF(ComponentModels!L113 = "NA"," ","Pr")</f>
        <v>Pr</v>
      </c>
      <c r="M113" t="str">
        <f>IF(ComponentModels!M113 = "NA"," ","ACxSC")</f>
        <v>ACxSC</v>
      </c>
      <c r="N113" t="str">
        <f>IF(ComponentModels!N113 = "NA"," ","CNxpH")</f>
        <v xml:space="preserve"> </v>
      </c>
      <c r="O113" t="str">
        <f>IF(ComponentModels!O113 = "NA"," ","GWCxpH")</f>
        <v xml:space="preserve"> </v>
      </c>
      <c r="P113" t="str">
        <f>IF(ComponentModels!P113 = "NA"," ","+")</f>
        <v>+</v>
      </c>
      <c r="R113">
        <v>20</v>
      </c>
      <c r="S113">
        <v>-637.09234896275404</v>
      </c>
      <c r="T113">
        <v>1319.5693133101199</v>
      </c>
      <c r="U113">
        <v>2.3025320518397598</v>
      </c>
      <c r="V113">
        <v>8.8590776795752099E-2</v>
      </c>
      <c r="W113" t="s">
        <v>27</v>
      </c>
    </row>
    <row r="114" spans="1:23" hidden="1" x14ac:dyDescent="0.3">
      <c r="A114">
        <v>93071</v>
      </c>
      <c r="B114">
        <v>-6.1687714342476196</v>
      </c>
      <c r="C114" t="str">
        <f>IF(ComponentModels!C114 = "NA"," ","AC")</f>
        <v>AC</v>
      </c>
      <c r="D114" t="str">
        <f>IF(ComponentModels!D114 = "NA"," ","SC")</f>
        <v>SC</v>
      </c>
      <c r="E114" t="str">
        <f>IF(ComponentModels!E114 = "NA"," ","T30")</f>
        <v xml:space="preserve"> </v>
      </c>
      <c r="F114" t="str">
        <f>IF(ComponentModels!F114 = "NA"," ","(T30)²")</f>
        <v>(T30)²</v>
      </c>
      <c r="G114" t="str">
        <f>IF(ComponentModels!G114 = "NA"," ","Clay")</f>
        <v>Clay</v>
      </c>
      <c r="H114" t="str">
        <f>IF(ComponentModels!H114 = "NA"," ","CN")</f>
        <v xml:space="preserve"> </v>
      </c>
      <c r="I114" t="str">
        <f>IF(ComponentModels!I114 = "NA"," ","GWC")</f>
        <v>GWC</v>
      </c>
      <c r="J114" t="str">
        <f>IF(ComponentModels!J114 = "NA"," ","(GWC)²")</f>
        <v xml:space="preserve"> </v>
      </c>
      <c r="K114" t="str">
        <f>IF(ComponentModels!K114 = "NA"," ","pH")</f>
        <v xml:space="preserve"> </v>
      </c>
      <c r="L114" t="str">
        <f>IF(ComponentModels!L114 = "NA"," ","Pr")</f>
        <v xml:space="preserve"> </v>
      </c>
      <c r="M114" t="str">
        <f>IF(ComponentModels!M114 = "NA"," ","ACxSC")</f>
        <v>ACxSC</v>
      </c>
      <c r="N114" t="str">
        <f>IF(ComponentModels!N114 = "NA"," ","CNxpH")</f>
        <v xml:space="preserve"> </v>
      </c>
      <c r="O114" t="str">
        <f>IF(ComponentModels!O114 = "NA"," ","GWCxpH")</f>
        <v xml:space="preserve"> </v>
      </c>
      <c r="P114" t="str">
        <f>IF(ComponentModels!P114 = "NA"," ","+")</f>
        <v>+</v>
      </c>
      <c r="R114">
        <v>19</v>
      </c>
      <c r="S114">
        <v>-183.97901898445099</v>
      </c>
      <c r="T114">
        <v>410.92535823033899</v>
      </c>
      <c r="U114">
        <v>0</v>
      </c>
      <c r="V114">
        <v>6.2654638615990493E-2</v>
      </c>
      <c r="W114" t="s">
        <v>28</v>
      </c>
    </row>
    <row r="115" spans="1:23" x14ac:dyDescent="0.3">
      <c r="A115">
        <v>11151</v>
      </c>
      <c r="B115">
        <v>-7.4584277789699396</v>
      </c>
      <c r="C115" t="str">
        <f>IF(ComponentModels!C115 = "NA"," ","AC")</f>
        <v>AC</v>
      </c>
      <c r="D115" t="str">
        <f>IF(ComponentModels!D115 = "NA"," ","SC")</f>
        <v>SC</v>
      </c>
      <c r="E115" t="str">
        <f>IF(ComponentModels!E115 = "NA"," ","T30")</f>
        <v xml:space="preserve"> </v>
      </c>
      <c r="F115" t="str">
        <f>IF(ComponentModels!F115 = "NA"," ","T30²")</f>
        <v>T30²</v>
      </c>
      <c r="G115" t="str">
        <f>IF(ComponentModels!G115 = "NA"," ","Clay")</f>
        <v>Clay</v>
      </c>
      <c r="H115" t="str">
        <f>IF(ComponentModels!H115 = "NA"," ","CN")</f>
        <v xml:space="preserve"> </v>
      </c>
      <c r="I115" t="str">
        <f>IF(ComponentModels!I115 = "NA"," ","GWC")</f>
        <v>GWC</v>
      </c>
      <c r="J115" t="str">
        <f>IF(ComponentModels!J115 = "NA"," ","GWC²")</f>
        <v xml:space="preserve"> </v>
      </c>
      <c r="K115" t="str">
        <f>IF(ComponentModels!K115 = "NA"," ","pH")</f>
        <v xml:space="preserve"> </v>
      </c>
      <c r="L115" t="str">
        <f>IF(ComponentModels!L115 = "NA"," ","Pr")</f>
        <v xml:space="preserve"> </v>
      </c>
      <c r="M115" t="str">
        <f>IF(ComponentModels!M115 = "NA"," ","ACxSC")</f>
        <v>ACxSC</v>
      </c>
      <c r="N115" t="str">
        <f>IF(ComponentModels!N115 = "NA"," ","CNxpH")</f>
        <v xml:space="preserve"> </v>
      </c>
      <c r="O115" t="str">
        <f>IF(ComponentModels!O115 = "NA"," ","GWCxpH")</f>
        <v xml:space="preserve"> </v>
      </c>
      <c r="P115" t="str">
        <f>IF(ComponentModels!P115 = "NA"," ","+")</f>
        <v xml:space="preserve"> </v>
      </c>
      <c r="Q115" s="2" t="str">
        <f>CONCATENATE(C115," + ",D115," + ",E115, " + ", F115, " + ",G115, " + ",H115, " + ", I115," + ", J115," + ",K115," + ",L115," + ",M115," + ",N115," + ",O115)</f>
        <v xml:space="preserve">AC + SC +   + T30² + Clay +   + GWC +   +   +   + ACxSC +   +  </v>
      </c>
      <c r="R115">
        <v>19</v>
      </c>
      <c r="S115">
        <v>-183.97901902682</v>
      </c>
      <c r="T115">
        <v>410.92535831507701</v>
      </c>
      <c r="U115" s="1">
        <v>8.4738019268115697E-8</v>
      </c>
      <c r="V115">
        <v>6.2654635961375604E-2</v>
      </c>
      <c r="W115" t="s">
        <v>28</v>
      </c>
    </row>
    <row r="116" spans="1:23" hidden="1" x14ac:dyDescent="0.3">
      <c r="A116">
        <v>92911</v>
      </c>
      <c r="B116">
        <v>-6.2494829695102396</v>
      </c>
      <c r="C116" t="str">
        <f>IF(ComponentModels!C116 = "NA"," ","AC")</f>
        <v>AC</v>
      </c>
      <c r="D116" t="str">
        <f>IF(ComponentModels!D116 = "NA"," ","SC")</f>
        <v>SC</v>
      </c>
      <c r="E116" t="str">
        <f>IF(ComponentModels!E116 = "NA"," ","T30")</f>
        <v xml:space="preserve"> </v>
      </c>
      <c r="F116" t="str">
        <f>IF(ComponentModels!F116 = "NA"," ","(T30)²")</f>
        <v>(T30)²</v>
      </c>
      <c r="G116" t="str">
        <f>IF(ComponentModels!G116 = "NA"," ","Clay")</f>
        <v xml:space="preserve"> </v>
      </c>
      <c r="H116" t="str">
        <f>IF(ComponentModels!H116 = "NA"," ","CN")</f>
        <v xml:space="preserve"> </v>
      </c>
      <c r="I116" t="str">
        <f>IF(ComponentModels!I116 = "NA"," ","GWC")</f>
        <v>GWC</v>
      </c>
      <c r="J116" t="str">
        <f>IF(ComponentModels!J116 = "NA"," ","(GWC)²")</f>
        <v xml:space="preserve"> </v>
      </c>
      <c r="K116" t="str">
        <f>IF(ComponentModels!K116 = "NA"," ","pH")</f>
        <v xml:space="preserve"> </v>
      </c>
      <c r="L116" t="str">
        <f>IF(ComponentModels!L116 = "NA"," ","Pr")</f>
        <v xml:space="preserve"> </v>
      </c>
      <c r="M116" t="str">
        <f>IF(ComponentModels!M116 = "NA"," ","ACxSC")</f>
        <v>ACxSC</v>
      </c>
      <c r="N116" t="str">
        <f>IF(ComponentModels!N116 = "NA"," ","CNxpH")</f>
        <v xml:space="preserve"> </v>
      </c>
      <c r="O116" t="str">
        <f>IF(ComponentModels!O116 = "NA"," ","GWCxpH")</f>
        <v xml:space="preserve"> </v>
      </c>
      <c r="P116" t="str">
        <f>IF(ComponentModels!P116 = "NA"," ","+")</f>
        <v>+</v>
      </c>
      <c r="R116">
        <v>18</v>
      </c>
      <c r="S116">
        <v>-185.75210805732101</v>
      </c>
      <c r="T116">
        <v>411.945774556201</v>
      </c>
      <c r="U116">
        <v>1.0204163258615599</v>
      </c>
      <c r="V116">
        <v>3.7616002408635697E-2</v>
      </c>
      <c r="W116" t="s">
        <v>28</v>
      </c>
    </row>
    <row r="117" spans="1:23" x14ac:dyDescent="0.3">
      <c r="A117">
        <v>10991</v>
      </c>
      <c r="B117">
        <v>-7.4980836110161997</v>
      </c>
      <c r="C117" t="str">
        <f>IF(ComponentModels!C117 = "NA"," ","AC")</f>
        <v>AC</v>
      </c>
      <c r="D117" t="str">
        <f>IF(ComponentModels!D117 = "NA"," ","SC")</f>
        <v>SC</v>
      </c>
      <c r="E117" t="str">
        <f>IF(ComponentModels!E117 = "NA"," ","T30")</f>
        <v xml:space="preserve"> </v>
      </c>
      <c r="F117" t="str">
        <f>IF(ComponentModels!F117 = "NA"," ","T30²")</f>
        <v>T30²</v>
      </c>
      <c r="G117" t="str">
        <f>IF(ComponentModels!G117 = "NA"," ","Clay")</f>
        <v xml:space="preserve"> </v>
      </c>
      <c r="H117" t="str">
        <f>IF(ComponentModels!H117 = "NA"," ","CN")</f>
        <v xml:space="preserve"> </v>
      </c>
      <c r="I117" t="str">
        <f>IF(ComponentModels!I117 = "NA"," ","GWC")</f>
        <v>GWC</v>
      </c>
      <c r="J117" t="str">
        <f>IF(ComponentModels!J117 = "NA"," ","GWC²")</f>
        <v xml:space="preserve"> </v>
      </c>
      <c r="K117" t="str">
        <f>IF(ComponentModels!K117 = "NA"," ","pH")</f>
        <v xml:space="preserve"> </v>
      </c>
      <c r="L117" t="str">
        <f>IF(ComponentModels!L117 = "NA"," ","Pr")</f>
        <v xml:space="preserve"> </v>
      </c>
      <c r="M117" t="str">
        <f>IF(ComponentModels!M117 = "NA"," ","ACxSC")</f>
        <v>ACxSC</v>
      </c>
      <c r="N117" t="str">
        <f>IF(ComponentModels!N117 = "NA"," ","CNxpH")</f>
        <v xml:space="preserve"> </v>
      </c>
      <c r="O117" t="str">
        <f>IF(ComponentModels!O117 = "NA"," ","GWCxpH")</f>
        <v xml:space="preserve"> </v>
      </c>
      <c r="P117" t="str">
        <f>IF(ComponentModels!P117 = "NA"," ","+")</f>
        <v xml:space="preserve"> </v>
      </c>
      <c r="Q117" s="2" t="str">
        <f>CONCATENATE(C117," + ",D117," + ",E117, " + ", F117, " + ",G117, " + ",H117, " + ", I117," + ", J117," + ",K117," + ",L117," + ",M117," + ",N117," + ",O117)</f>
        <v xml:space="preserve">AC + SC +   + T30² +   +   + GWC +   +   +   + ACxSC +   +  </v>
      </c>
      <c r="R117">
        <v>18</v>
      </c>
      <c r="S117">
        <v>-185.752108110877</v>
      </c>
      <c r="T117">
        <v>411.94577466331202</v>
      </c>
      <c r="U117">
        <v>1.02041643297264</v>
      </c>
      <c r="V117">
        <v>3.76160003940905E-2</v>
      </c>
      <c r="W117" t="s">
        <v>28</v>
      </c>
    </row>
    <row r="118" spans="1:23" hidden="1" x14ac:dyDescent="0.3">
      <c r="A118">
        <v>9243</v>
      </c>
      <c r="B118">
        <v>-6.27740228347092</v>
      </c>
      <c r="C118" t="str">
        <f>IF(ComponentModels!C118 = "NA"," ","AC")</f>
        <v>AC</v>
      </c>
      <c r="D118" t="str">
        <f>IF(ComponentModels!D118 = "NA"," ","SC")</f>
        <v>SC</v>
      </c>
      <c r="E118" t="str">
        <f>IF(ComponentModels!E118 = "NA"," ","T30")</f>
        <v xml:space="preserve"> </v>
      </c>
      <c r="F118" t="str">
        <f>IF(ComponentModels!F118 = "NA"," ","(T30)²")</f>
        <v>(T30)²</v>
      </c>
      <c r="G118" t="str">
        <f>IF(ComponentModels!G118 = "NA"," ","Clay")</f>
        <v>Clay</v>
      </c>
      <c r="H118" t="str">
        <f>IF(ComponentModels!H118 = "NA"," ","CN")</f>
        <v xml:space="preserve"> </v>
      </c>
      <c r="I118" t="str">
        <f>IF(ComponentModels!I118 = "NA"," ","GWC")</f>
        <v xml:space="preserve"> </v>
      </c>
      <c r="J118" t="str">
        <f>IF(ComponentModels!J118 = "NA"," ","(GWC)²")</f>
        <v xml:space="preserve"> </v>
      </c>
      <c r="K118" t="str">
        <f>IF(ComponentModels!K118 = "NA"," ","pH")</f>
        <v xml:space="preserve"> </v>
      </c>
      <c r="L118" t="str">
        <f>IF(ComponentModels!L118 = "NA"," ","Pr")</f>
        <v xml:space="preserve"> </v>
      </c>
      <c r="M118" t="str">
        <f>IF(ComponentModels!M118 = "NA"," ","ACxSC")</f>
        <v>ACxSC</v>
      </c>
      <c r="N118" t="str">
        <f>IF(ComponentModels!N118 = "NA"," ","CNxpH")</f>
        <v xml:space="preserve"> </v>
      </c>
      <c r="O118" t="str">
        <f>IF(ComponentModels!O118 = "NA"," ","GWCxpH")</f>
        <v xml:space="preserve"> </v>
      </c>
      <c r="P118" t="str">
        <f>IF(ComponentModels!P118 = "NA"," ","+")</f>
        <v>+</v>
      </c>
      <c r="R118">
        <v>18</v>
      </c>
      <c r="S118">
        <v>-185.910243787219</v>
      </c>
      <c r="T118">
        <v>412.26204601599602</v>
      </c>
      <c r="U118">
        <v>1.33668778565709</v>
      </c>
      <c r="V118">
        <v>3.2114056321732497E-2</v>
      </c>
      <c r="W118" t="s">
        <v>28</v>
      </c>
    </row>
    <row r="119" spans="1:23" x14ac:dyDescent="0.3">
      <c r="A119">
        <v>1051</v>
      </c>
      <c r="B119">
        <v>-7.52631543804985</v>
      </c>
      <c r="C119" t="str">
        <f>IF(ComponentModels!C119 = "NA"," ","AC")</f>
        <v>AC</v>
      </c>
      <c r="D119" t="str">
        <f>IF(ComponentModels!D119 = "NA"," ","SC")</f>
        <v>SC</v>
      </c>
      <c r="E119" t="str">
        <f>IF(ComponentModels!E119 = "NA"," ","T30")</f>
        <v xml:space="preserve"> </v>
      </c>
      <c r="F119" t="str">
        <f>IF(ComponentModels!F119 = "NA"," ","T30²")</f>
        <v>T30²</v>
      </c>
      <c r="G119" t="str">
        <f>IF(ComponentModels!G119 = "NA"," ","Clay")</f>
        <v>Clay</v>
      </c>
      <c r="H119" t="str">
        <f>IF(ComponentModels!H119 = "NA"," ","CN")</f>
        <v xml:space="preserve"> </v>
      </c>
      <c r="I119" t="str">
        <f>IF(ComponentModels!I119 = "NA"," ","GWC")</f>
        <v xml:space="preserve"> </v>
      </c>
      <c r="J119" t="str">
        <f>IF(ComponentModels!J119 = "NA"," ","GWC²")</f>
        <v xml:space="preserve"> </v>
      </c>
      <c r="K119" t="str">
        <f>IF(ComponentModels!K119 = "NA"," ","pH")</f>
        <v xml:space="preserve"> </v>
      </c>
      <c r="L119" t="str">
        <f>IF(ComponentModels!L119 = "NA"," ","Pr")</f>
        <v xml:space="preserve"> </v>
      </c>
      <c r="M119" t="str">
        <f>IF(ComponentModels!M119 = "NA"," ","ACxSC")</f>
        <v>ACxSC</v>
      </c>
      <c r="N119" t="str">
        <f>IF(ComponentModels!N119 = "NA"," ","CNxpH")</f>
        <v xml:space="preserve"> </v>
      </c>
      <c r="O119" t="str">
        <f>IF(ComponentModels!O119 = "NA"," ","GWCxpH")</f>
        <v xml:space="preserve"> </v>
      </c>
      <c r="P119" t="str">
        <f>IF(ComponentModels!P119 = "NA"," ","+")</f>
        <v xml:space="preserve"> </v>
      </c>
      <c r="Q119" s="2" t="str">
        <f>CONCATENATE(C119," + ",D119," + ",E119, " + ", F119, " + ",G119, " + ",H119, " + ", I119," + ", J119," + ",K119," + ",L119," + ",M119," + ",N119," + ",O119)</f>
        <v xml:space="preserve">AC + SC +   + T30² + Clay +   +   +   +   +   + ACxSC +   +  </v>
      </c>
      <c r="R119">
        <v>18</v>
      </c>
      <c r="S119">
        <v>-185.91024383800899</v>
      </c>
      <c r="T119">
        <v>412.26204611757697</v>
      </c>
      <c r="U119">
        <v>1.3366878872374199</v>
      </c>
      <c r="V119">
        <v>3.2114054690654301E-2</v>
      </c>
      <c r="W119" t="s">
        <v>28</v>
      </c>
    </row>
    <row r="120" spans="1:23" hidden="1" x14ac:dyDescent="0.3">
      <c r="A120">
        <v>9283</v>
      </c>
      <c r="B120">
        <v>-6.4458002667028804</v>
      </c>
      <c r="C120" t="str">
        <f>IF(ComponentModels!C120 = "NA"," ","AC")</f>
        <v>AC</v>
      </c>
      <c r="D120" t="str">
        <f>IF(ComponentModels!D120 = "NA"," ","SC")</f>
        <v>SC</v>
      </c>
      <c r="E120" t="str">
        <f>IF(ComponentModels!E120 = "NA"," ","T30")</f>
        <v xml:space="preserve"> </v>
      </c>
      <c r="F120" t="str">
        <f>IF(ComponentModels!F120 = "NA"," ","(T30)²")</f>
        <v xml:space="preserve"> </v>
      </c>
      <c r="G120" t="str">
        <f>IF(ComponentModels!G120 = "NA"," ","Clay")</f>
        <v xml:space="preserve"> </v>
      </c>
      <c r="H120" t="str">
        <f>IF(ComponentModels!H120 = "NA"," ","CN")</f>
        <v xml:space="preserve"> </v>
      </c>
      <c r="I120" t="str">
        <f>IF(ComponentModels!I120 = "NA"," ","GWC")</f>
        <v>GWC</v>
      </c>
      <c r="J120" t="str">
        <f>IF(ComponentModels!J120 = "NA"," ","(GWC)²")</f>
        <v xml:space="preserve"> </v>
      </c>
      <c r="K120" t="str">
        <f>IF(ComponentModels!K120 = "NA"," ","pH")</f>
        <v xml:space="preserve"> </v>
      </c>
      <c r="L120" t="str">
        <f>IF(ComponentModels!L120 = "NA"," ","Pr")</f>
        <v xml:space="preserve"> </v>
      </c>
      <c r="M120" t="str">
        <f>IF(ComponentModels!M120 = "NA"," ","ACxSC")</f>
        <v>ACxSC</v>
      </c>
      <c r="N120" t="str">
        <f>IF(ComponentModels!N120 = "NA"," ","CNxpH")</f>
        <v xml:space="preserve"> </v>
      </c>
      <c r="O120" t="str">
        <f>IF(ComponentModels!O120 = "NA"," ","GWCxpH")</f>
        <v xml:space="preserve"> </v>
      </c>
      <c r="P120" t="str">
        <f>IF(ComponentModels!P120 = "NA"," ","+")</f>
        <v>+</v>
      </c>
      <c r="R120">
        <v>17</v>
      </c>
      <c r="S120">
        <v>-187.336725216942</v>
      </c>
      <c r="T120">
        <v>412.62183753065801</v>
      </c>
      <c r="U120">
        <v>1.69647930031834</v>
      </c>
      <c r="V120">
        <v>2.68267109553358E-2</v>
      </c>
      <c r="W120" t="s">
        <v>28</v>
      </c>
    </row>
    <row r="121" spans="1:23" x14ac:dyDescent="0.3">
      <c r="A121">
        <v>1091</v>
      </c>
      <c r="B121">
        <v>-7.69890867011003</v>
      </c>
      <c r="C121" t="str">
        <f>IF(ComponentModels!C121 = "NA"," ","AC")</f>
        <v>AC</v>
      </c>
      <c r="D121" t="str">
        <f>IF(ComponentModels!D121 = "NA"," ","SC")</f>
        <v>SC</v>
      </c>
      <c r="E121" t="str">
        <f>IF(ComponentModels!E121 = "NA"," ","T30")</f>
        <v xml:space="preserve"> </v>
      </c>
      <c r="F121" t="str">
        <f>IF(ComponentModels!F121 = "NA"," ","T30²")</f>
        <v xml:space="preserve"> </v>
      </c>
      <c r="G121" t="str">
        <f>IF(ComponentModels!G121 = "NA"," ","Clay")</f>
        <v xml:space="preserve"> </v>
      </c>
      <c r="H121" t="str">
        <f>IF(ComponentModels!H121 = "NA"," ","CN")</f>
        <v xml:space="preserve"> </v>
      </c>
      <c r="I121" t="str">
        <f>IF(ComponentModels!I121 = "NA"," ","GWC")</f>
        <v>GWC</v>
      </c>
      <c r="J121" t="str">
        <f>IF(ComponentModels!J121 = "NA"," ","GWC²")</f>
        <v xml:space="preserve"> </v>
      </c>
      <c r="K121" t="str">
        <f>IF(ComponentModels!K121 = "NA"," ","pH")</f>
        <v xml:space="preserve"> </v>
      </c>
      <c r="L121" t="str">
        <f>IF(ComponentModels!L121 = "NA"," ","Pr")</f>
        <v xml:space="preserve"> </v>
      </c>
      <c r="M121" t="str">
        <f>IF(ComponentModels!M121 = "NA"," ","ACxSC")</f>
        <v>ACxSC</v>
      </c>
      <c r="N121" t="str">
        <f>IF(ComponentModels!N121 = "NA"," ","CNxpH")</f>
        <v xml:space="preserve"> </v>
      </c>
      <c r="O121" t="str">
        <f>IF(ComponentModels!O121 = "NA"," ","GWCxpH")</f>
        <v xml:space="preserve"> </v>
      </c>
      <c r="P121" t="str">
        <f>IF(ComponentModels!P121 = "NA"," ","+")</f>
        <v xml:space="preserve"> </v>
      </c>
      <c r="Q121" s="2" t="str">
        <f>CONCATENATE(C121," + ",D121," + ",E121, " + ", F121, " + ",G121, " + ",H121, " + ", I121," + ", J121," + ",K121," + ",L121," + ",M121," + ",N121," + ",O121)</f>
        <v xml:space="preserve">AC + SC +   +   +   +   + GWC +   +   +   + ACxSC +   +  </v>
      </c>
      <c r="R121">
        <v>17</v>
      </c>
      <c r="S121">
        <v>-187.336725265973</v>
      </c>
      <c r="T121">
        <v>412.62183762872002</v>
      </c>
      <c r="U121">
        <v>1.69647939838052</v>
      </c>
      <c r="V121">
        <v>2.6826709639993101E-2</v>
      </c>
      <c r="W121" t="s">
        <v>28</v>
      </c>
    </row>
    <row r="122" spans="1:23" hidden="1" x14ac:dyDescent="0.3">
      <c r="A122">
        <v>95551</v>
      </c>
      <c r="B122">
        <v>-6.3959476390456604</v>
      </c>
      <c r="C122" t="str">
        <f>IF(ComponentModels!C122 = "NA"," ","AC")</f>
        <v>AC</v>
      </c>
      <c r="D122" t="str">
        <f>IF(ComponentModels!D122 = "NA"," ","SC")</f>
        <v>SC</v>
      </c>
      <c r="E122" t="str">
        <f>IF(ComponentModels!E122 = "NA"," ","T30")</f>
        <v xml:space="preserve"> </v>
      </c>
      <c r="F122" t="str">
        <f>IF(ComponentModels!F122 = "NA"," ","(T30)²")</f>
        <v xml:space="preserve"> </v>
      </c>
      <c r="G122" t="str">
        <f>IF(ComponentModels!G122 = "NA"," ","Clay")</f>
        <v>Clay</v>
      </c>
      <c r="H122" t="str">
        <f>IF(ComponentModels!H122 = "NA"," ","CN")</f>
        <v xml:space="preserve"> </v>
      </c>
      <c r="I122" t="str">
        <f>IF(ComponentModels!I122 = "NA"," ","GWC")</f>
        <v>GWC</v>
      </c>
      <c r="J122" t="str">
        <f>IF(ComponentModels!J122 = "NA"," ","(GWC)²")</f>
        <v xml:space="preserve"> </v>
      </c>
      <c r="K122" t="str">
        <f>IF(ComponentModels!K122 = "NA"," ","pH")</f>
        <v>pH</v>
      </c>
      <c r="L122" t="str">
        <f>IF(ComponentModels!L122 = "NA"," ","Pr")</f>
        <v xml:space="preserve"> </v>
      </c>
      <c r="M122" t="str">
        <f>IF(ComponentModels!M122 = "NA"," ","ACxSC")</f>
        <v>ACxSC</v>
      </c>
      <c r="N122" t="str">
        <f>IF(ComponentModels!N122 = "NA"," ","CNxpH")</f>
        <v xml:space="preserve"> </v>
      </c>
      <c r="O122" t="str">
        <f>IF(ComponentModels!O122 = "NA"," ","GWCxpH")</f>
        <v xml:space="preserve"> </v>
      </c>
      <c r="P122" t="str">
        <f>IF(ComponentModels!P122 = "NA"," ","+")</f>
        <v>+</v>
      </c>
      <c r="R122">
        <v>19</v>
      </c>
      <c r="S122">
        <v>-184.936180357072</v>
      </c>
      <c r="T122">
        <v>412.83968097558301</v>
      </c>
      <c r="U122">
        <v>1.91432274524368</v>
      </c>
      <c r="V122">
        <v>2.4058210858876501E-2</v>
      </c>
      <c r="W122" t="s">
        <v>28</v>
      </c>
    </row>
    <row r="123" spans="1:23" x14ac:dyDescent="0.3">
      <c r="A123">
        <v>13631</v>
      </c>
      <c r="B123">
        <v>-7.6605037768501898</v>
      </c>
      <c r="C123" t="str">
        <f>IF(ComponentModels!C123 = "NA"," ","AC")</f>
        <v>AC</v>
      </c>
      <c r="D123" t="str">
        <f>IF(ComponentModels!D123 = "NA"," ","SC")</f>
        <v>SC</v>
      </c>
      <c r="E123" t="str">
        <f>IF(ComponentModels!E123 = "NA"," ","T30")</f>
        <v xml:space="preserve"> </v>
      </c>
      <c r="F123" t="str">
        <f>IF(ComponentModels!F123 = "NA"," ","T30²")</f>
        <v xml:space="preserve"> </v>
      </c>
      <c r="G123" t="str">
        <f>IF(ComponentModels!G123 = "NA"," ","Clay")</f>
        <v>Clay</v>
      </c>
      <c r="H123" t="str">
        <f>IF(ComponentModels!H123 = "NA"," ","CN")</f>
        <v xml:space="preserve"> </v>
      </c>
      <c r="I123" t="str">
        <f>IF(ComponentModels!I123 = "NA"," ","GWC")</f>
        <v>GWC</v>
      </c>
      <c r="J123" t="str">
        <f>IF(ComponentModels!J123 = "NA"," ","GWC²")</f>
        <v xml:space="preserve"> </v>
      </c>
      <c r="K123" t="str">
        <f>IF(ComponentModels!K123 = "NA"," ","pH")</f>
        <v>pH</v>
      </c>
      <c r="L123" t="str">
        <f>IF(ComponentModels!L123 = "NA"," ","Pr")</f>
        <v xml:space="preserve"> </v>
      </c>
      <c r="M123" t="str">
        <f>IF(ComponentModels!M123 = "NA"," ","ACxSC")</f>
        <v>ACxSC</v>
      </c>
      <c r="N123" t="str">
        <f>IF(ComponentModels!N123 = "NA"," ","CNxpH")</f>
        <v xml:space="preserve"> </v>
      </c>
      <c r="O123" t="str">
        <f>IF(ComponentModels!O123 = "NA"," ","GWCxpH")</f>
        <v xml:space="preserve"> </v>
      </c>
      <c r="P123" t="str">
        <f>IF(ComponentModels!P123 = "NA"," ","+")</f>
        <v xml:space="preserve"> </v>
      </c>
      <c r="Q123" s="2" t="str">
        <f>CONCATENATE(C123," + ",D123," + ",E123, " + ", F123, " + ",G123, " + ",H123, " + ", I123," + ", J123," + ",K123," + ",L123," + ",M123," + ",N123," + ",O123)</f>
        <v xml:space="preserve">AC + SC +   +   + Clay +   + GWC +   + pH +   + ACxSC +   +  </v>
      </c>
      <c r="R123">
        <v>19</v>
      </c>
      <c r="S123">
        <v>-184.93661812691499</v>
      </c>
      <c r="T123">
        <v>412.840556515267</v>
      </c>
      <c r="U123">
        <v>1.9151982849278999</v>
      </c>
      <c r="V123">
        <v>2.4047681204658101E-2</v>
      </c>
      <c r="W123" t="s">
        <v>28</v>
      </c>
    </row>
    <row r="124" spans="1:23" hidden="1" x14ac:dyDescent="0.3">
      <c r="A124">
        <v>9227</v>
      </c>
      <c r="B124">
        <v>-6.3371720017491198</v>
      </c>
      <c r="C124" t="str">
        <f>IF(ComponentModels!C124 = "NA"," ","AC")</f>
        <v>AC</v>
      </c>
      <c r="D124" t="str">
        <f>IF(ComponentModels!D124 = "NA"," ","SC")</f>
        <v>SC</v>
      </c>
      <c r="E124" t="str">
        <f>IF(ComponentModels!E124 = "NA"," ","T30")</f>
        <v xml:space="preserve"> </v>
      </c>
      <c r="F124" t="str">
        <f>IF(ComponentModels!F124 = "NA"," ","(T30)²")</f>
        <v>(T30)²</v>
      </c>
      <c r="G124" t="str">
        <f>IF(ComponentModels!G124 = "NA"," ","Clay")</f>
        <v xml:space="preserve"> </v>
      </c>
      <c r="H124" t="str">
        <f>IF(ComponentModels!H124 = "NA"," ","CN")</f>
        <v xml:space="preserve"> </v>
      </c>
      <c r="I124" t="str">
        <f>IF(ComponentModels!I124 = "NA"," ","GWC")</f>
        <v xml:space="preserve"> </v>
      </c>
      <c r="J124" t="str">
        <f>IF(ComponentModels!J124 = "NA"," ","(GWC)²")</f>
        <v xml:space="preserve"> </v>
      </c>
      <c r="K124" t="str">
        <f>IF(ComponentModels!K124 = "NA"," ","pH")</f>
        <v xml:space="preserve"> </v>
      </c>
      <c r="L124" t="str">
        <f>IF(ComponentModels!L124 = "NA"," ","Pr")</f>
        <v xml:space="preserve"> </v>
      </c>
      <c r="M124" t="str">
        <f>IF(ComponentModels!M124 = "NA"," ","ACxSC")</f>
        <v>ACxSC</v>
      </c>
      <c r="N124" t="str">
        <f>IF(ComponentModels!N124 = "NA"," ","CNxpH")</f>
        <v xml:space="preserve"> </v>
      </c>
      <c r="O124" t="str">
        <f>IF(ComponentModels!O124 = "NA"," ","GWCxpH")</f>
        <v xml:space="preserve"> </v>
      </c>
      <c r="P124" t="str">
        <f>IF(ComponentModels!P124 = "NA"," ","+")</f>
        <v>+</v>
      </c>
      <c r="R124">
        <v>17</v>
      </c>
      <c r="S124">
        <v>-187.50526191749</v>
      </c>
      <c r="T124">
        <v>412.95891093175499</v>
      </c>
      <c r="U124">
        <v>2.0335527014158901</v>
      </c>
      <c r="V124">
        <v>2.2665894914819899E-2</v>
      </c>
      <c r="W124" t="s">
        <v>28</v>
      </c>
    </row>
    <row r="125" spans="1:23" x14ac:dyDescent="0.3">
      <c r="A125">
        <v>1035</v>
      </c>
      <c r="B125">
        <v>-7.5701923418158996</v>
      </c>
      <c r="C125" t="str">
        <f>IF(ComponentModels!C125 = "NA"," ","AC")</f>
        <v>AC</v>
      </c>
      <c r="D125" t="str">
        <f>IF(ComponentModels!D125 = "NA"," ","SC")</f>
        <v>SC</v>
      </c>
      <c r="E125" t="str">
        <f>IF(ComponentModels!E125 = "NA"," ","T30")</f>
        <v xml:space="preserve"> </v>
      </c>
      <c r="F125" t="str">
        <f>IF(ComponentModels!F125 = "NA"," ","T30²")</f>
        <v>T30²</v>
      </c>
      <c r="G125" t="str">
        <f>IF(ComponentModels!G125 = "NA"," ","Clay")</f>
        <v xml:space="preserve"> </v>
      </c>
      <c r="H125" t="str">
        <f>IF(ComponentModels!H125 = "NA"," ","CN")</f>
        <v xml:space="preserve"> </v>
      </c>
      <c r="I125" t="str">
        <f>IF(ComponentModels!I125 = "NA"," ","GWC")</f>
        <v xml:space="preserve"> </v>
      </c>
      <c r="J125" t="str">
        <f>IF(ComponentModels!J125 = "NA"," ","GWC²")</f>
        <v xml:space="preserve"> </v>
      </c>
      <c r="K125" t="str">
        <f>IF(ComponentModels!K125 = "NA"," ","pH")</f>
        <v xml:space="preserve"> </v>
      </c>
      <c r="L125" t="str">
        <f>IF(ComponentModels!L125 = "NA"," ","Pr")</f>
        <v xml:space="preserve"> </v>
      </c>
      <c r="M125" t="str">
        <f>IF(ComponentModels!M125 = "NA"," ","ACxSC")</f>
        <v>ACxSC</v>
      </c>
      <c r="N125" t="str">
        <f>IF(ComponentModels!N125 = "NA"," ","CNxpH")</f>
        <v xml:space="preserve"> </v>
      </c>
      <c r="O125" t="str">
        <f>IF(ComponentModels!O125 = "NA"," ","GWCxpH")</f>
        <v xml:space="preserve"> </v>
      </c>
      <c r="P125" t="str">
        <f>IF(ComponentModels!P125 = "NA"," ","+")</f>
        <v xml:space="preserve"> </v>
      </c>
      <c r="Q125" s="2" t="str">
        <f>CONCATENATE(C125," + ",D125," + ",E125, " + ", F125, " + ",G125, " + ",H125, " + ", I125," + ", J125," + ",K125," + ",L125," + ",M125," + ",N125," + ",O125)</f>
        <v xml:space="preserve">AC + SC +   + T30² +   +   +   +   +   +   + ACxSC +   +  </v>
      </c>
      <c r="R125">
        <v>17</v>
      </c>
      <c r="S125">
        <v>-187.50526196990899</v>
      </c>
      <c r="T125">
        <v>412.95891103659199</v>
      </c>
      <c r="U125">
        <v>2.0335528062531099</v>
      </c>
      <c r="V125">
        <v>2.2665893726705199E-2</v>
      </c>
      <c r="W125" t="s">
        <v>28</v>
      </c>
    </row>
    <row r="126" spans="1:23" hidden="1" x14ac:dyDescent="0.3">
      <c r="A126">
        <v>9219</v>
      </c>
      <c r="B126">
        <v>-6.4956489827059798</v>
      </c>
      <c r="C126" t="str">
        <f>IF(ComponentModels!C126 = "NA"," ","AC")</f>
        <v>AC</v>
      </c>
      <c r="D126" t="str">
        <f>IF(ComponentModels!D126 = "NA"," ","SC")</f>
        <v>SC</v>
      </c>
      <c r="E126" t="str">
        <f>IF(ComponentModels!E126 = "NA"," ","T30")</f>
        <v xml:space="preserve"> </v>
      </c>
      <c r="F126" t="str">
        <f>IF(ComponentModels!F126 = "NA"," ","(T30)²")</f>
        <v xml:space="preserve"> </v>
      </c>
      <c r="G126" t="str">
        <f>IF(ComponentModels!G126 = "NA"," ","Clay")</f>
        <v xml:space="preserve"> </v>
      </c>
      <c r="H126" t="str">
        <f>IF(ComponentModels!H126 = "NA"," ","CN")</f>
        <v xml:space="preserve"> </v>
      </c>
      <c r="I126" t="str">
        <f>IF(ComponentModels!I126 = "NA"," ","GWC")</f>
        <v xml:space="preserve"> </v>
      </c>
      <c r="J126" t="str">
        <f>IF(ComponentModels!J126 = "NA"," ","(GWC)²")</f>
        <v xml:space="preserve"> </v>
      </c>
      <c r="K126" t="str">
        <f>IF(ComponentModels!K126 = "NA"," ","pH")</f>
        <v xml:space="preserve"> </v>
      </c>
      <c r="L126" t="str">
        <f>IF(ComponentModels!L126 = "NA"," ","Pr")</f>
        <v xml:space="preserve"> </v>
      </c>
      <c r="M126" t="str">
        <f>IF(ComponentModels!M126 = "NA"," ","ACxSC")</f>
        <v>ACxSC</v>
      </c>
      <c r="N126" t="str">
        <f>IF(ComponentModels!N126 = "NA"," ","CNxpH")</f>
        <v xml:space="preserve"> </v>
      </c>
      <c r="O126" t="str">
        <f>IF(ComponentModels!O126 = "NA"," ","GWCxpH")</f>
        <v xml:space="preserve"> </v>
      </c>
      <c r="P126" t="str">
        <f>IF(ComponentModels!P126 = "NA"," ","+")</f>
        <v>+</v>
      </c>
      <c r="R126">
        <v>16</v>
      </c>
      <c r="S126">
        <v>-188.80741704192801</v>
      </c>
      <c r="T126">
        <v>413.102013571035</v>
      </c>
      <c r="U126">
        <v>2.17665534069579</v>
      </c>
      <c r="V126">
        <v>2.1100780881788999E-2</v>
      </c>
      <c r="W126" t="s">
        <v>28</v>
      </c>
    </row>
    <row r="127" spans="1:23" x14ac:dyDescent="0.3">
      <c r="A127">
        <v>1027</v>
      </c>
      <c r="B127">
        <v>-7.7231090960646398</v>
      </c>
      <c r="C127" t="str">
        <f>IF(ComponentModels!C127 = "NA"," ","AC")</f>
        <v>AC</v>
      </c>
      <c r="D127" t="str">
        <f>IF(ComponentModels!D127 = "NA"," ","SC")</f>
        <v>SC</v>
      </c>
      <c r="E127" t="str">
        <f>IF(ComponentModels!E127 = "NA"," ","T30")</f>
        <v xml:space="preserve"> </v>
      </c>
      <c r="F127" t="str">
        <f>IF(ComponentModels!F127 = "NA"," ","T30²")</f>
        <v xml:space="preserve"> </v>
      </c>
      <c r="G127" t="str">
        <f>IF(ComponentModels!G127 = "NA"," ","Clay")</f>
        <v xml:space="preserve"> </v>
      </c>
      <c r="H127" t="str">
        <f>IF(ComponentModels!H127 = "NA"," ","CN")</f>
        <v xml:space="preserve"> </v>
      </c>
      <c r="I127" t="str">
        <f>IF(ComponentModels!I127 = "NA"," ","GWC")</f>
        <v xml:space="preserve"> </v>
      </c>
      <c r="J127" t="str">
        <f>IF(ComponentModels!J127 = "NA"," ","GWC²")</f>
        <v xml:space="preserve"> </v>
      </c>
      <c r="K127" t="str">
        <f>IF(ComponentModels!K127 = "NA"," ","pH")</f>
        <v xml:space="preserve"> </v>
      </c>
      <c r="L127" t="str">
        <f>IF(ComponentModels!L127 = "NA"," ","Pr")</f>
        <v xml:space="preserve"> </v>
      </c>
      <c r="M127" t="str">
        <f>IF(ComponentModels!M127 = "NA"," ","ACxSC")</f>
        <v>ACxSC</v>
      </c>
      <c r="N127" t="str">
        <f>IF(ComponentModels!N127 = "NA"," ","CNxpH")</f>
        <v xml:space="preserve"> </v>
      </c>
      <c r="O127" t="str">
        <f>IF(ComponentModels!O127 = "NA"," ","GWCxpH")</f>
        <v xml:space="preserve"> </v>
      </c>
      <c r="P127" t="str">
        <f>IF(ComponentModels!P127 = "NA"," ","+")</f>
        <v xml:space="preserve"> </v>
      </c>
      <c r="Q127" s="2" t="str">
        <f>CONCATENATE(C127," + ",D127," + ",E127, " + ", F127, " + ",G127, " + ",H127, " + ", I127," + ", J127," + ",K127," + ",L127," + ",M127," + ",N127," + ",O127)</f>
        <v xml:space="preserve">AC + SC +   +   +   +   +   +   +   +   + ACxSC +   +  </v>
      </c>
      <c r="R127">
        <v>16</v>
      </c>
      <c r="S127">
        <v>-188.80741710089001</v>
      </c>
      <c r="T127">
        <v>413.10201368896003</v>
      </c>
      <c r="U127">
        <v>2.1766554586206999</v>
      </c>
      <c r="V127">
        <v>2.1100779637635202E-2</v>
      </c>
      <c r="W127" t="s">
        <v>28</v>
      </c>
    </row>
    <row r="128" spans="1:23" hidden="1" x14ac:dyDescent="0.3">
      <c r="A128">
        <v>9539</v>
      </c>
      <c r="B128">
        <v>-6.4202230571955399</v>
      </c>
      <c r="C128" t="str">
        <f>IF(ComponentModels!C128 = "NA"," ","AC")</f>
        <v>AC</v>
      </c>
      <c r="D128" t="str">
        <f>IF(ComponentModels!D128 = "NA"," ","SC")</f>
        <v>SC</v>
      </c>
      <c r="E128" t="str">
        <f>IF(ComponentModels!E128 = "NA"," ","T30")</f>
        <v xml:space="preserve"> </v>
      </c>
      <c r="F128" t="str">
        <f>IF(ComponentModels!F128 = "NA"," ","(T30)²")</f>
        <v xml:space="preserve"> </v>
      </c>
      <c r="G128" t="str">
        <f>IF(ComponentModels!G128 = "NA"," ","Clay")</f>
        <v xml:space="preserve"> </v>
      </c>
      <c r="H128" t="str">
        <f>IF(ComponentModels!H128 = "NA"," ","CN")</f>
        <v xml:space="preserve"> </v>
      </c>
      <c r="I128" t="str">
        <f>IF(ComponentModels!I128 = "NA"," ","GWC")</f>
        <v>GWC</v>
      </c>
      <c r="J128" t="str">
        <f>IF(ComponentModels!J128 = "NA"," ","(GWC)²")</f>
        <v xml:space="preserve"> </v>
      </c>
      <c r="K128" t="str">
        <f>IF(ComponentModels!K128 = "NA"," ","pH")</f>
        <v>pH</v>
      </c>
      <c r="L128" t="str">
        <f>IF(ComponentModels!L128 = "NA"," ","Pr")</f>
        <v xml:space="preserve"> </v>
      </c>
      <c r="M128" t="str">
        <f>IF(ComponentModels!M128 = "NA"," ","ACxSC")</f>
        <v>ACxSC</v>
      </c>
      <c r="N128" t="str">
        <f>IF(ComponentModels!N128 = "NA"," ","CNxpH")</f>
        <v xml:space="preserve"> </v>
      </c>
      <c r="O128" t="str">
        <f>IF(ComponentModels!O128 = "NA"," ","GWCxpH")</f>
        <v xml:space="preserve"> </v>
      </c>
      <c r="P128" t="str">
        <f>IF(ComponentModels!P128 = "NA"," ","+")</f>
        <v>+</v>
      </c>
      <c r="R128">
        <v>18</v>
      </c>
      <c r="S128">
        <v>-186.375703275528</v>
      </c>
      <c r="T128">
        <v>413.19296499261498</v>
      </c>
      <c r="U128">
        <v>2.2676067622762699</v>
      </c>
      <c r="V128">
        <v>2.0162699492214602E-2</v>
      </c>
      <c r="W128" t="s">
        <v>28</v>
      </c>
    </row>
    <row r="129" spans="1:23" x14ac:dyDescent="0.3">
      <c r="A129">
        <v>1347</v>
      </c>
      <c r="B129">
        <v>-7.6651080005298997</v>
      </c>
      <c r="C129" t="str">
        <f>IF(ComponentModels!C129 = "NA"," ","AC")</f>
        <v>AC</v>
      </c>
      <c r="D129" t="str">
        <f>IF(ComponentModels!D129 = "NA"," ","SC")</f>
        <v>SC</v>
      </c>
      <c r="E129" t="str">
        <f>IF(ComponentModels!E129 = "NA"," ","T30")</f>
        <v xml:space="preserve"> </v>
      </c>
      <c r="F129" t="str">
        <f>IF(ComponentModels!F129 = "NA"," ","T30²")</f>
        <v xml:space="preserve"> </v>
      </c>
      <c r="G129" t="str">
        <f>IF(ComponentModels!G129 = "NA"," ","Clay")</f>
        <v xml:space="preserve"> </v>
      </c>
      <c r="H129" t="str">
        <f>IF(ComponentModels!H129 = "NA"," ","CN")</f>
        <v xml:space="preserve"> </v>
      </c>
      <c r="I129" t="str">
        <f>IF(ComponentModels!I129 = "NA"," ","GWC")</f>
        <v>GWC</v>
      </c>
      <c r="J129" t="str">
        <f>IF(ComponentModels!J129 = "NA"," ","GWC²")</f>
        <v xml:space="preserve"> </v>
      </c>
      <c r="K129" t="str">
        <f>IF(ComponentModels!K129 = "NA"," ","pH")</f>
        <v>pH</v>
      </c>
      <c r="L129" t="str">
        <f>IF(ComponentModels!L129 = "NA"," ","Pr")</f>
        <v xml:space="preserve"> </v>
      </c>
      <c r="M129" t="str">
        <f>IF(ComponentModels!M129 = "NA"," ","ACxSC")</f>
        <v>ACxSC</v>
      </c>
      <c r="N129" t="str">
        <f>IF(ComponentModels!N129 = "NA"," ","CNxpH")</f>
        <v xml:space="preserve"> </v>
      </c>
      <c r="O129" t="str">
        <f>IF(ComponentModels!O129 = "NA"," ","GWCxpH")</f>
        <v xml:space="preserve"> </v>
      </c>
      <c r="P129" t="str">
        <f>IF(ComponentModels!P129 = "NA"," ","+")</f>
        <v xml:space="preserve"> </v>
      </c>
      <c r="Q129" s="2" t="str">
        <f>CONCATENATE(C129," + ",D129," + ",E129, " + ", F129, " + ",G129, " + ",H129, " + ", I129," + ", J129," + ",K129," + ",L129," + ",M129," + ",N129," + ",O129)</f>
        <v xml:space="preserve">AC + SC +   +   +   +   + GWC +   + pH +   + ACxSC +   +  </v>
      </c>
      <c r="R129">
        <v>18</v>
      </c>
      <c r="S129">
        <v>-186.37570333093799</v>
      </c>
      <c r="T129">
        <v>413.19296510343401</v>
      </c>
      <c r="U129">
        <v>2.26760687309456</v>
      </c>
      <c r="V129">
        <v>2.0162698375016601E-2</v>
      </c>
      <c r="W129" t="s">
        <v>28</v>
      </c>
    </row>
    <row r="130" spans="1:23" hidden="1" x14ac:dyDescent="0.3">
      <c r="A130">
        <v>9731</v>
      </c>
      <c r="B130">
        <v>-6.6738296154791703</v>
      </c>
      <c r="C130" t="str">
        <f>IF(ComponentModels!C130 = "NA"," ","AC")</f>
        <v>AC</v>
      </c>
      <c r="D130" t="str">
        <f>IF(ComponentModels!D130 = "NA"," ","SC")</f>
        <v>SC</v>
      </c>
      <c r="E130" t="str">
        <f>IF(ComponentModels!E130 = "NA"," ","T30")</f>
        <v xml:space="preserve"> </v>
      </c>
      <c r="F130" t="str">
        <f>IF(ComponentModels!F130 = "NA"," ","(T30)²")</f>
        <v xml:space="preserve"> </v>
      </c>
      <c r="G130" t="str">
        <f>IF(ComponentModels!G130 = "NA"," ","Clay")</f>
        <v xml:space="preserve"> </v>
      </c>
      <c r="H130" t="str">
        <f>IF(ComponentModels!H130 = "NA"," ","CN")</f>
        <v xml:space="preserve"> </v>
      </c>
      <c r="I130" t="str">
        <f>IF(ComponentModels!I130 = "NA"," ","GWC")</f>
        <v xml:space="preserve"> </v>
      </c>
      <c r="J130" t="str">
        <f>IF(ComponentModels!J130 = "NA"," ","(GWC)²")</f>
        <v xml:space="preserve"> </v>
      </c>
      <c r="K130" t="str">
        <f>IF(ComponentModels!K130 = "NA"," ","pH")</f>
        <v xml:space="preserve"> </v>
      </c>
      <c r="L130" t="str">
        <f>IF(ComponentModels!L130 = "NA"," ","Pr")</f>
        <v>Pr</v>
      </c>
      <c r="M130" t="str">
        <f>IF(ComponentModels!M130 = "NA"," ","ACxSC")</f>
        <v>ACxSC</v>
      </c>
      <c r="N130" t="str">
        <f>IF(ComponentModels!N130 = "NA"," ","CNxpH")</f>
        <v xml:space="preserve"> </v>
      </c>
      <c r="O130" t="str">
        <f>IF(ComponentModels!O130 = "NA"," ","GWCxpH")</f>
        <v xml:space="preserve"> </v>
      </c>
      <c r="P130" t="str">
        <f>IF(ComponentModels!P130 = "NA"," ","+")</f>
        <v>+</v>
      </c>
      <c r="R130">
        <v>17</v>
      </c>
      <c r="S130">
        <v>-187.65660003474699</v>
      </c>
      <c r="T130">
        <v>413.26158716626901</v>
      </c>
      <c r="U130">
        <v>2.3362289359299102</v>
      </c>
      <c r="V130">
        <v>1.9482629053679701E-2</v>
      </c>
      <c r="W130" t="s">
        <v>28</v>
      </c>
    </row>
    <row r="131" spans="1:23" x14ac:dyDescent="0.3">
      <c r="A131">
        <v>1539</v>
      </c>
      <c r="B131">
        <v>-7.9148170372435498</v>
      </c>
      <c r="C131" t="str">
        <f>IF(ComponentModels!C131 = "NA"," ","AC")</f>
        <v>AC</v>
      </c>
      <c r="D131" t="str">
        <f>IF(ComponentModels!D131 = "NA"," ","SC")</f>
        <v>SC</v>
      </c>
      <c r="E131" t="str">
        <f>IF(ComponentModels!E131 = "NA"," ","T30")</f>
        <v xml:space="preserve"> </v>
      </c>
      <c r="F131" t="str">
        <f>IF(ComponentModels!F131 = "NA"," ","T30²")</f>
        <v xml:space="preserve"> </v>
      </c>
      <c r="G131" t="str">
        <f>IF(ComponentModels!G131 = "NA"," ","Clay")</f>
        <v xml:space="preserve"> </v>
      </c>
      <c r="H131" t="str">
        <f>IF(ComponentModels!H131 = "NA"," ","CN")</f>
        <v xml:space="preserve"> </v>
      </c>
      <c r="I131" t="str">
        <f>IF(ComponentModels!I131 = "NA"," ","GWC")</f>
        <v xml:space="preserve"> </v>
      </c>
      <c r="J131" t="str">
        <f>IF(ComponentModels!J131 = "NA"," ","GWC²")</f>
        <v xml:space="preserve"> </v>
      </c>
      <c r="K131" t="str">
        <f>IF(ComponentModels!K131 = "NA"," ","pH")</f>
        <v xml:space="preserve"> </v>
      </c>
      <c r="L131" t="str">
        <f>IF(ComponentModels!L131 = "NA"," ","Pr")</f>
        <v>Pr</v>
      </c>
      <c r="M131" t="str">
        <f>IF(ComponentModels!M131 = "NA"," ","ACxSC")</f>
        <v>ACxSC</v>
      </c>
      <c r="N131" t="str">
        <f>IF(ComponentModels!N131 = "NA"," ","CNxpH")</f>
        <v xml:space="preserve"> </v>
      </c>
      <c r="O131" t="str">
        <f>IF(ComponentModels!O131 = "NA"," ","GWCxpH")</f>
        <v xml:space="preserve"> </v>
      </c>
      <c r="P131" t="str">
        <f>IF(ComponentModels!P131 = "NA"," ","+")</f>
        <v xml:space="preserve"> </v>
      </c>
      <c r="Q131" s="2" t="str">
        <f>CONCATENATE(C131," + ",D131," + ",E131, " + ", F131, " + ",G131, " + ",H131, " + ", I131," + ", J131," + ",K131," + ",L131," + ",M131," + ",N131," + ",O131)</f>
        <v xml:space="preserve">AC + SC +   +   +   +   +   +   +   + Pr + ACxSC +   +  </v>
      </c>
      <c r="R131">
        <v>17</v>
      </c>
      <c r="S131">
        <v>-187.65660008674001</v>
      </c>
      <c r="T131">
        <v>413.26158727025398</v>
      </c>
      <c r="U131">
        <v>2.3362290399151702</v>
      </c>
      <c r="V131">
        <v>1.9482628040726601E-2</v>
      </c>
      <c r="W131" t="s">
        <v>28</v>
      </c>
    </row>
    <row r="132" spans="1:23" hidden="1" x14ac:dyDescent="0.3">
      <c r="A132">
        <v>93391</v>
      </c>
      <c r="B132">
        <v>-6.1788393880373</v>
      </c>
      <c r="C132" t="str">
        <f>IF(ComponentModels!C132 = "NA"," ","AC")</f>
        <v>AC</v>
      </c>
      <c r="D132" t="str">
        <f>IF(ComponentModels!D132 = "NA"," ","SC")</f>
        <v>SC</v>
      </c>
      <c r="E132" t="str">
        <f>IF(ComponentModels!E132 = "NA"," ","T30")</f>
        <v xml:space="preserve"> </v>
      </c>
      <c r="F132" t="str">
        <f>IF(ComponentModels!F132 = "NA"," ","(T30)²")</f>
        <v>(T30)²</v>
      </c>
      <c r="G132" t="str">
        <f>IF(ComponentModels!G132 = "NA"," ","Clay")</f>
        <v>Clay</v>
      </c>
      <c r="H132" t="str">
        <f>IF(ComponentModels!H132 = "NA"," ","CN")</f>
        <v>CN</v>
      </c>
      <c r="I132" t="str">
        <f>IF(ComponentModels!I132 = "NA"," ","GWC")</f>
        <v>GWC</v>
      </c>
      <c r="J132" t="str">
        <f>IF(ComponentModels!J132 = "NA"," ","(GWC)²")</f>
        <v xml:space="preserve"> </v>
      </c>
      <c r="K132" t="str">
        <f>IF(ComponentModels!K132 = "NA"," ","pH")</f>
        <v xml:space="preserve"> </v>
      </c>
      <c r="L132" t="str">
        <f>IF(ComponentModels!L132 = "NA"," ","Pr")</f>
        <v xml:space="preserve"> </v>
      </c>
      <c r="M132" t="str">
        <f>IF(ComponentModels!M132 = "NA"," ","ACxSC")</f>
        <v>ACxSC</v>
      </c>
      <c r="N132" t="str">
        <f>IF(ComponentModels!N132 = "NA"," ","CNxpH")</f>
        <v xml:space="preserve"> </v>
      </c>
      <c r="O132" t="str">
        <f>IF(ComponentModels!O132 = "NA"," ","GWCxpH")</f>
        <v xml:space="preserve"> </v>
      </c>
      <c r="P132" t="str">
        <f>IF(ComponentModels!P132 = "NA"," ","+")</f>
        <v>+</v>
      </c>
      <c r="R132">
        <v>20</v>
      </c>
      <c r="S132">
        <v>-183.938136150009</v>
      </c>
      <c r="T132">
        <v>413.40258808949102</v>
      </c>
      <c r="U132">
        <v>2.4772298591518598</v>
      </c>
      <c r="V132">
        <v>1.8156394072822699E-2</v>
      </c>
      <c r="W132" t="s">
        <v>28</v>
      </c>
    </row>
    <row r="133" spans="1:23" x14ac:dyDescent="0.3">
      <c r="A133">
        <v>11471</v>
      </c>
      <c r="B133">
        <v>-7.4615751312735901</v>
      </c>
      <c r="C133" t="str">
        <f>IF(ComponentModels!C133 = "NA"," ","AC")</f>
        <v>AC</v>
      </c>
      <c r="D133" t="str">
        <f>IF(ComponentModels!D133 = "NA"," ","SC")</f>
        <v>SC</v>
      </c>
      <c r="E133" t="str">
        <f>IF(ComponentModels!E133 = "NA"," ","T30")</f>
        <v xml:space="preserve"> </v>
      </c>
      <c r="F133" t="str">
        <f>IF(ComponentModels!F133 = "NA"," ","T30²")</f>
        <v>T30²</v>
      </c>
      <c r="G133" t="str">
        <f>IF(ComponentModels!G133 = "NA"," ","Clay")</f>
        <v>Clay</v>
      </c>
      <c r="H133" t="str">
        <f>IF(ComponentModels!H133 = "NA"," ","CN")</f>
        <v>CN</v>
      </c>
      <c r="I133" t="str">
        <f>IF(ComponentModels!I133 = "NA"," ","GWC")</f>
        <v>GWC</v>
      </c>
      <c r="J133" t="str">
        <f>IF(ComponentModels!J133 = "NA"," ","GWC²")</f>
        <v xml:space="preserve"> </v>
      </c>
      <c r="K133" t="str">
        <f>IF(ComponentModels!K133 = "NA"," ","pH")</f>
        <v xml:space="preserve"> </v>
      </c>
      <c r="L133" t="str">
        <f>IF(ComponentModels!L133 = "NA"," ","Pr")</f>
        <v xml:space="preserve"> </v>
      </c>
      <c r="M133" t="str">
        <f>IF(ComponentModels!M133 = "NA"," ","ACxSC")</f>
        <v>ACxSC</v>
      </c>
      <c r="N133" t="str">
        <f>IF(ComponentModels!N133 = "NA"," ","CNxpH")</f>
        <v xml:space="preserve"> </v>
      </c>
      <c r="O133" t="str">
        <f>IF(ComponentModels!O133 = "NA"," ","GWCxpH")</f>
        <v xml:space="preserve"> </v>
      </c>
      <c r="P133" t="str">
        <f>IF(ComponentModels!P133 = "NA"," ","+")</f>
        <v xml:space="preserve"> </v>
      </c>
      <c r="Q133" s="2" t="str">
        <f>CONCATENATE(C133," + ",D133," + ",E133, " + ", F133, " + ",G133, " + ",H133, " + ", I133," + ", J133," + ",K133," + ",L133," + ",M133," + ",N133," + ",O133)</f>
        <v xml:space="preserve">AC + SC +   + T30² + Clay + CN + GWC +   +   +   + ACxSC +   +  </v>
      </c>
      <c r="R133">
        <v>20</v>
      </c>
      <c r="S133">
        <v>-183.93813619398699</v>
      </c>
      <c r="T133">
        <v>413.40258817744802</v>
      </c>
      <c r="U133">
        <v>2.47722994710875</v>
      </c>
      <c r="V133">
        <v>1.8156393274332699E-2</v>
      </c>
      <c r="W133" t="s">
        <v>28</v>
      </c>
    </row>
    <row r="134" spans="1:23" hidden="1" x14ac:dyDescent="0.3">
      <c r="A134">
        <v>98191</v>
      </c>
      <c r="B134">
        <v>-6.1550222257921998</v>
      </c>
      <c r="C134" t="str">
        <f>IF(ComponentModels!C134 = "NA"," ","AC")</f>
        <v>AC</v>
      </c>
      <c r="D134" t="str">
        <f>IF(ComponentModels!D134 = "NA"," ","SC")</f>
        <v>SC</v>
      </c>
      <c r="E134" t="str">
        <f>IF(ComponentModels!E134 = "NA"," ","T30")</f>
        <v xml:space="preserve"> </v>
      </c>
      <c r="F134" t="str">
        <f>IF(ComponentModels!F134 = "NA"," ","(T30)²")</f>
        <v>(T30)²</v>
      </c>
      <c r="G134" t="str">
        <f>IF(ComponentModels!G134 = "NA"," ","Clay")</f>
        <v>Clay</v>
      </c>
      <c r="H134" t="str">
        <f>IF(ComponentModels!H134 = "NA"," ","CN")</f>
        <v xml:space="preserve"> </v>
      </c>
      <c r="I134" t="str">
        <f>IF(ComponentModels!I134 = "NA"," ","GWC")</f>
        <v>GWC</v>
      </c>
      <c r="J134" t="str">
        <f>IF(ComponentModels!J134 = "NA"," ","(GWC)²")</f>
        <v xml:space="preserve"> </v>
      </c>
      <c r="K134" t="str">
        <f>IF(ComponentModels!K134 = "NA"," ","pH")</f>
        <v xml:space="preserve"> </v>
      </c>
      <c r="L134" t="str">
        <f>IF(ComponentModels!L134 = "NA"," ","Pr")</f>
        <v>Pr</v>
      </c>
      <c r="M134" t="str">
        <f>IF(ComponentModels!M134 = "NA"," ","ACxSC")</f>
        <v>ACxSC</v>
      </c>
      <c r="N134" t="str">
        <f>IF(ComponentModels!N134 = "NA"," ","CNxpH")</f>
        <v xml:space="preserve"> </v>
      </c>
      <c r="O134" t="str">
        <f>IF(ComponentModels!O134 = "NA"," ","GWCxpH")</f>
        <v xml:space="preserve"> </v>
      </c>
      <c r="P134" t="str">
        <f>IF(ComponentModels!P134 = "NA"," ","+")</f>
        <v>+</v>
      </c>
      <c r="R134">
        <v>20</v>
      </c>
      <c r="S134">
        <v>-183.96991984089499</v>
      </c>
      <c r="T134">
        <v>413.46615547126299</v>
      </c>
      <c r="U134">
        <v>2.54079724092355</v>
      </c>
      <c r="V134">
        <v>1.75883912842431E-2</v>
      </c>
      <c r="W134" t="s">
        <v>28</v>
      </c>
    </row>
    <row r="135" spans="1:23" x14ac:dyDescent="0.3">
      <c r="A135">
        <v>16271</v>
      </c>
      <c r="B135">
        <v>-7.4733965468261498</v>
      </c>
      <c r="C135" t="str">
        <f>IF(ComponentModels!C135 = "NA"," ","AC")</f>
        <v>AC</v>
      </c>
      <c r="D135" t="str">
        <f>IF(ComponentModels!D135 = "NA"," ","SC")</f>
        <v>SC</v>
      </c>
      <c r="E135" t="str">
        <f>IF(ComponentModels!E135 = "NA"," ","T30")</f>
        <v xml:space="preserve"> </v>
      </c>
      <c r="F135" t="str">
        <f>IF(ComponentModels!F135 = "NA"," ","T30²")</f>
        <v>T30²</v>
      </c>
      <c r="G135" t="str">
        <f>IF(ComponentModels!G135 = "NA"," ","Clay")</f>
        <v>Clay</v>
      </c>
      <c r="H135" t="str">
        <f>IF(ComponentModels!H135 = "NA"," ","CN")</f>
        <v xml:space="preserve"> </v>
      </c>
      <c r="I135" t="str">
        <f>IF(ComponentModels!I135 = "NA"," ","GWC")</f>
        <v>GWC</v>
      </c>
      <c r="J135" t="str">
        <f>IF(ComponentModels!J135 = "NA"," ","GWC²")</f>
        <v xml:space="preserve"> </v>
      </c>
      <c r="K135" t="str">
        <f>IF(ComponentModels!K135 = "NA"," ","pH")</f>
        <v xml:space="preserve"> </v>
      </c>
      <c r="L135" t="str">
        <f>IF(ComponentModels!L135 = "NA"," ","Pr")</f>
        <v>Pr</v>
      </c>
      <c r="M135" t="str">
        <f>IF(ComponentModels!M135 = "NA"," ","ACxSC")</f>
        <v>ACxSC</v>
      </c>
      <c r="N135" t="str">
        <f>IF(ComponentModels!N135 = "NA"," ","CNxpH")</f>
        <v xml:space="preserve"> </v>
      </c>
      <c r="O135" t="str">
        <f>IF(ComponentModels!O135 = "NA"," ","GWCxpH")</f>
        <v xml:space="preserve"> </v>
      </c>
      <c r="P135" t="str">
        <f>IF(ComponentModels!P135 = "NA"," ","+")</f>
        <v xml:space="preserve"> </v>
      </c>
      <c r="Q135" s="2" t="str">
        <f>CONCATENATE(C135," + ",D135," + ",E135, " + ", F135, " + ",G135, " + ",H135, " + ", I135," + ", J135," + ",K135," + ",L135," + ",M135," + ",N135," + ",O135)</f>
        <v xml:space="preserve">AC + SC +   + T30² + Clay +   + GWC +   +   + Pr + ACxSC +   +  </v>
      </c>
      <c r="R135">
        <v>20</v>
      </c>
      <c r="S135">
        <v>-183.96991987848801</v>
      </c>
      <c r="T135">
        <v>413.46615554644899</v>
      </c>
      <c r="U135">
        <v>2.5407973161103401</v>
      </c>
      <c r="V135">
        <v>1.7588390623035799E-2</v>
      </c>
      <c r="W135" t="s">
        <v>28</v>
      </c>
    </row>
    <row r="136" spans="1:23" hidden="1" x14ac:dyDescent="0.3">
      <c r="A136">
        <v>9299</v>
      </c>
      <c r="B136">
        <v>-6.4293953723755202</v>
      </c>
      <c r="C136" t="str">
        <f>IF(ComponentModels!C136 = "NA"," ","AC")</f>
        <v>AC</v>
      </c>
      <c r="D136" t="str">
        <f>IF(ComponentModels!D136 = "NA"," ","SC")</f>
        <v>SC</v>
      </c>
      <c r="E136" t="str">
        <f>IF(ComponentModels!E136 = "NA"," ","T30")</f>
        <v xml:space="preserve"> </v>
      </c>
      <c r="F136" t="str">
        <f>IF(ComponentModels!F136 = "NA"," ","(T30)²")</f>
        <v xml:space="preserve"> </v>
      </c>
      <c r="G136" t="str">
        <f>IF(ComponentModels!G136 = "NA"," ","Clay")</f>
        <v>Clay</v>
      </c>
      <c r="H136" t="str">
        <f>IF(ComponentModels!H136 = "NA"," ","CN")</f>
        <v xml:space="preserve"> </v>
      </c>
      <c r="I136" t="str">
        <f>IF(ComponentModels!I136 = "NA"," ","GWC")</f>
        <v>GWC</v>
      </c>
      <c r="J136" t="str">
        <f>IF(ComponentModels!J136 = "NA"," ","(GWC)²")</f>
        <v xml:space="preserve"> </v>
      </c>
      <c r="K136" t="str">
        <f>IF(ComponentModels!K136 = "NA"," ","pH")</f>
        <v xml:space="preserve"> </v>
      </c>
      <c r="L136" t="str">
        <f>IF(ComponentModels!L136 = "NA"," ","Pr")</f>
        <v xml:space="preserve"> </v>
      </c>
      <c r="M136" t="str">
        <f>IF(ComponentModels!M136 = "NA"," ","ACxSC")</f>
        <v>ACxSC</v>
      </c>
      <c r="N136" t="str">
        <f>IF(ComponentModels!N136 = "NA"," ","CNxpH")</f>
        <v xml:space="preserve"> </v>
      </c>
      <c r="O136" t="str">
        <f>IF(ComponentModels!O136 = "NA"," ","GWCxpH")</f>
        <v xml:space="preserve"> </v>
      </c>
      <c r="P136" t="str">
        <f>IF(ComponentModels!P136 = "NA"," ","+")</f>
        <v>+</v>
      </c>
      <c r="R136">
        <v>18</v>
      </c>
      <c r="S136">
        <v>-186.629776886229</v>
      </c>
      <c r="T136">
        <v>413.70111221401601</v>
      </c>
      <c r="U136">
        <v>2.7757539836773</v>
      </c>
      <c r="V136">
        <v>1.5638889471257199E-2</v>
      </c>
      <c r="W136" t="s">
        <v>28</v>
      </c>
    </row>
    <row r="137" spans="1:23" x14ac:dyDescent="0.3">
      <c r="A137">
        <v>1107</v>
      </c>
      <c r="B137">
        <v>-7.67311907823537</v>
      </c>
      <c r="C137" t="str">
        <f>IF(ComponentModels!C137 = "NA"," ","AC")</f>
        <v>AC</v>
      </c>
      <c r="D137" t="str">
        <f>IF(ComponentModels!D137 = "NA"," ","SC")</f>
        <v>SC</v>
      </c>
      <c r="E137" t="str">
        <f>IF(ComponentModels!E137 = "NA"," ","T30")</f>
        <v xml:space="preserve"> </v>
      </c>
      <c r="F137" t="str">
        <f>IF(ComponentModels!F137 = "NA"," ","T30²")</f>
        <v xml:space="preserve"> </v>
      </c>
      <c r="G137" t="str">
        <f>IF(ComponentModels!G137 = "NA"," ","Clay")</f>
        <v>Clay</v>
      </c>
      <c r="H137" t="str">
        <f>IF(ComponentModels!H137 = "NA"," ","CN")</f>
        <v xml:space="preserve"> </v>
      </c>
      <c r="I137" t="str">
        <f>IF(ComponentModels!I137 = "NA"," ","GWC")</f>
        <v>GWC</v>
      </c>
      <c r="J137" t="str">
        <f>IF(ComponentModels!J137 = "NA"," ","GWC²")</f>
        <v xml:space="preserve"> </v>
      </c>
      <c r="K137" t="str">
        <f>IF(ComponentModels!K137 = "NA"," ","pH")</f>
        <v xml:space="preserve"> </v>
      </c>
      <c r="L137" t="str">
        <f>IF(ComponentModels!L137 = "NA"," ","Pr")</f>
        <v xml:space="preserve"> </v>
      </c>
      <c r="M137" t="str">
        <f>IF(ComponentModels!M137 = "NA"," ","ACxSC")</f>
        <v>ACxSC</v>
      </c>
      <c r="N137" t="str">
        <f>IF(ComponentModels!N137 = "NA"," ","CNxpH")</f>
        <v xml:space="preserve"> </v>
      </c>
      <c r="O137" t="str">
        <f>IF(ComponentModels!O137 = "NA"," ","GWCxpH")</f>
        <v xml:space="preserve"> </v>
      </c>
      <c r="P137" t="str">
        <f>IF(ComponentModels!P137 = "NA"," ","+")</f>
        <v xml:space="preserve"> </v>
      </c>
      <c r="Q137" s="2" t="str">
        <f>CONCATENATE(C137," + ",D137," + ",E137, " + ", F137, " + ",G137, " + ",H137, " + ", I137," + ", J137," + ",K137," + ",L137," + ",M137," + ",N137," + ",O137)</f>
        <v xml:space="preserve">AC + SC +   +   + Clay +   + GWC +   +   +   + ACxSC +   +  </v>
      </c>
      <c r="R137">
        <v>18</v>
      </c>
      <c r="S137">
        <v>-186.62977694278101</v>
      </c>
      <c r="T137">
        <v>413.701112327121</v>
      </c>
      <c r="U137">
        <v>2.7757540967815002</v>
      </c>
      <c r="V137">
        <v>1.5638888586845302E-2</v>
      </c>
      <c r="W137" t="s">
        <v>28</v>
      </c>
    </row>
    <row r="138" spans="1:23" hidden="1" x14ac:dyDescent="0.3">
      <c r="A138">
        <v>9223</v>
      </c>
      <c r="B138">
        <v>-6.2550126961627299</v>
      </c>
      <c r="C138" t="str">
        <f>IF(ComponentModels!C138 = "NA"," ","AC")</f>
        <v>AC</v>
      </c>
      <c r="D138" t="str">
        <f>IF(ComponentModels!D138 = "NA"," ","SC")</f>
        <v>SC</v>
      </c>
      <c r="E138" t="str">
        <f>IF(ComponentModels!E138 = "NA"," ","T30")</f>
        <v>T30</v>
      </c>
      <c r="F138" t="str">
        <f>IF(ComponentModels!F138 = "NA"," ","(T30)²")</f>
        <v xml:space="preserve"> </v>
      </c>
      <c r="G138" t="str">
        <f>IF(ComponentModels!G138 = "NA"," ","Clay")</f>
        <v xml:space="preserve"> </v>
      </c>
      <c r="H138" t="str">
        <f>IF(ComponentModels!H138 = "NA"," ","CN")</f>
        <v xml:space="preserve"> </v>
      </c>
      <c r="I138" t="str">
        <f>IF(ComponentModels!I138 = "NA"," ","GWC")</f>
        <v xml:space="preserve"> </v>
      </c>
      <c r="J138" t="str">
        <f>IF(ComponentModels!J138 = "NA"," ","(GWC)²")</f>
        <v xml:space="preserve"> </v>
      </c>
      <c r="K138" t="str">
        <f>IF(ComponentModels!K138 = "NA"," ","pH")</f>
        <v xml:space="preserve"> </v>
      </c>
      <c r="L138" t="str">
        <f>IF(ComponentModels!L138 = "NA"," ","Pr")</f>
        <v xml:space="preserve"> </v>
      </c>
      <c r="M138" t="str">
        <f>IF(ComponentModels!M138 = "NA"," ","ACxSC")</f>
        <v>ACxSC</v>
      </c>
      <c r="N138" t="str">
        <f>IF(ComponentModels!N138 = "NA"," ","CNxpH")</f>
        <v xml:space="preserve"> </v>
      </c>
      <c r="O138" t="str">
        <f>IF(ComponentModels!O138 = "NA"," ","GWCxpH")</f>
        <v xml:space="preserve"> </v>
      </c>
      <c r="P138" t="str">
        <f>IF(ComponentModels!P138 = "NA"," ","+")</f>
        <v>+</v>
      </c>
      <c r="R138">
        <v>17</v>
      </c>
      <c r="S138">
        <v>-187.886262801252</v>
      </c>
      <c r="T138">
        <v>413.72091269927802</v>
      </c>
      <c r="U138">
        <v>2.7955544689389198</v>
      </c>
      <c r="V138">
        <v>1.5484824569355E-2</v>
      </c>
      <c r="W138" t="s">
        <v>28</v>
      </c>
    </row>
    <row r="139" spans="1:23" x14ac:dyDescent="0.3">
      <c r="A139">
        <v>1031</v>
      </c>
      <c r="B139">
        <v>-7.4919759160347201</v>
      </c>
      <c r="C139" t="str">
        <f>IF(ComponentModels!C139 = "NA"," ","AC")</f>
        <v>AC</v>
      </c>
      <c r="D139" t="str">
        <f>IF(ComponentModels!D139 = "NA"," ","SC")</f>
        <v>SC</v>
      </c>
      <c r="E139" t="str">
        <f>IF(ComponentModels!E139 = "NA"," ","T30")</f>
        <v>T30</v>
      </c>
      <c r="F139" t="str">
        <f>IF(ComponentModels!F139 = "NA"," ","T30²")</f>
        <v xml:space="preserve"> </v>
      </c>
      <c r="G139" t="str">
        <f>IF(ComponentModels!G139 = "NA"," ","Clay")</f>
        <v xml:space="preserve"> </v>
      </c>
      <c r="H139" t="str">
        <f>IF(ComponentModels!H139 = "NA"," ","CN")</f>
        <v xml:space="preserve"> </v>
      </c>
      <c r="I139" t="str">
        <f>IF(ComponentModels!I139 = "NA"," ","GWC")</f>
        <v xml:space="preserve"> </v>
      </c>
      <c r="J139" t="str">
        <f>IF(ComponentModels!J139 = "NA"," ","GWC²")</f>
        <v xml:space="preserve"> </v>
      </c>
      <c r="K139" t="str">
        <f>IF(ComponentModels!K139 = "NA"," ","pH")</f>
        <v xml:space="preserve"> </v>
      </c>
      <c r="L139" t="str">
        <f>IF(ComponentModels!L139 = "NA"," ","Pr")</f>
        <v xml:space="preserve"> </v>
      </c>
      <c r="M139" t="str">
        <f>IF(ComponentModels!M139 = "NA"," ","ACxSC")</f>
        <v>ACxSC</v>
      </c>
      <c r="N139" t="str">
        <f>IF(ComponentModels!N139 = "NA"," ","CNxpH")</f>
        <v xml:space="preserve"> </v>
      </c>
      <c r="O139" t="str">
        <f>IF(ComponentModels!O139 = "NA"," ","GWCxpH")</f>
        <v xml:space="preserve"> </v>
      </c>
      <c r="P139" t="str">
        <f>IF(ComponentModels!P139 = "NA"," ","+")</f>
        <v xml:space="preserve"> </v>
      </c>
      <c r="Q139" s="2" t="str">
        <f>CONCATENATE(C139," + ",D139," + ",E139, " + ", F139, " + ",G139, " + ",H139, " + ", I139," + ", J139," + ",K139," + ",L139," + ",M139," + ",N139," + ",O139)</f>
        <v xml:space="preserve">AC + SC + T30 +   +   +   +   +   +   +   + ACxSC +   +  </v>
      </c>
      <c r="R139">
        <v>17</v>
      </c>
      <c r="S139">
        <v>-187.88626285664199</v>
      </c>
      <c r="T139">
        <v>413.72091281005697</v>
      </c>
      <c r="U139">
        <v>2.7955545797180399</v>
      </c>
      <c r="V139">
        <v>1.54848237116574E-2</v>
      </c>
      <c r="W139" t="s">
        <v>28</v>
      </c>
    </row>
    <row r="140" spans="1:23" hidden="1" x14ac:dyDescent="0.3">
      <c r="A140">
        <v>9795</v>
      </c>
      <c r="B140">
        <v>-6.5635837263365202</v>
      </c>
      <c r="C140" t="str">
        <f>IF(ComponentModels!C140 = "NA"," ","AC")</f>
        <v>AC</v>
      </c>
      <c r="D140" t="str">
        <f>IF(ComponentModels!D140 = "NA"," ","SC")</f>
        <v>SC</v>
      </c>
      <c r="E140" t="str">
        <f>IF(ComponentModels!E140 = "NA"," ","T30")</f>
        <v xml:space="preserve"> </v>
      </c>
      <c r="F140" t="str">
        <f>IF(ComponentModels!F140 = "NA"," ","(T30)²")</f>
        <v xml:space="preserve"> </v>
      </c>
      <c r="G140" t="str">
        <f>IF(ComponentModels!G140 = "NA"," ","Clay")</f>
        <v xml:space="preserve"> </v>
      </c>
      <c r="H140" t="str">
        <f>IF(ComponentModels!H140 = "NA"," ","CN")</f>
        <v xml:space="preserve"> </v>
      </c>
      <c r="I140" t="str">
        <f>IF(ComponentModels!I140 = "NA"," ","GWC")</f>
        <v>GWC</v>
      </c>
      <c r="J140" t="str">
        <f>IF(ComponentModels!J140 = "NA"," ","(GWC)²")</f>
        <v xml:space="preserve"> </v>
      </c>
      <c r="K140" t="str">
        <f>IF(ComponentModels!K140 = "NA"," ","pH")</f>
        <v xml:space="preserve"> </v>
      </c>
      <c r="L140" t="str">
        <f>IF(ComponentModels!L140 = "NA"," ","Pr")</f>
        <v>Pr</v>
      </c>
      <c r="M140" t="str">
        <f>IF(ComponentModels!M140 = "NA"," ","ACxSC")</f>
        <v>ACxSC</v>
      </c>
      <c r="N140" t="str">
        <f>IF(ComponentModels!N140 = "NA"," ","CNxpH")</f>
        <v xml:space="preserve"> </v>
      </c>
      <c r="O140" t="str">
        <f>IF(ComponentModels!O140 = "NA"," ","GWCxpH")</f>
        <v xml:space="preserve"> </v>
      </c>
      <c r="P140" t="str">
        <f>IF(ComponentModels!P140 = "NA"," ","+")</f>
        <v>+</v>
      </c>
      <c r="R140">
        <v>18</v>
      </c>
      <c r="S140">
        <v>-186.67562490847601</v>
      </c>
      <c r="T140">
        <v>413.79280825850901</v>
      </c>
      <c r="U140">
        <v>2.8674500281703099</v>
      </c>
      <c r="V140">
        <v>1.4938065768285E-2</v>
      </c>
      <c r="W140" t="s">
        <v>28</v>
      </c>
    </row>
    <row r="141" spans="1:23" x14ac:dyDescent="0.3">
      <c r="A141">
        <v>1603</v>
      </c>
      <c r="B141">
        <v>-7.8134081926034602</v>
      </c>
      <c r="C141" t="str">
        <f>IF(ComponentModels!C141 = "NA"," ","AC")</f>
        <v>AC</v>
      </c>
      <c r="D141" t="str">
        <f>IF(ComponentModels!D141 = "NA"," ","SC")</f>
        <v>SC</v>
      </c>
      <c r="E141" t="str">
        <f>IF(ComponentModels!E141 = "NA"," ","T30")</f>
        <v xml:space="preserve"> </v>
      </c>
      <c r="F141" t="str">
        <f>IF(ComponentModels!F141 = "NA"," ","T30²")</f>
        <v xml:space="preserve"> </v>
      </c>
      <c r="G141" t="str">
        <f>IF(ComponentModels!G141 = "NA"," ","Clay")</f>
        <v xml:space="preserve"> </v>
      </c>
      <c r="H141" t="str">
        <f>IF(ComponentModels!H141 = "NA"," ","CN")</f>
        <v xml:space="preserve"> </v>
      </c>
      <c r="I141" t="str">
        <f>IF(ComponentModels!I141 = "NA"," ","GWC")</f>
        <v>GWC</v>
      </c>
      <c r="J141" t="str">
        <f>IF(ComponentModels!J141 = "NA"," ","GWC²")</f>
        <v xml:space="preserve"> </v>
      </c>
      <c r="K141" t="str">
        <f>IF(ComponentModels!K141 = "NA"," ","pH")</f>
        <v xml:space="preserve"> </v>
      </c>
      <c r="L141" t="str">
        <f>IF(ComponentModels!L141 = "NA"," ","Pr")</f>
        <v>Pr</v>
      </c>
      <c r="M141" t="str">
        <f>IF(ComponentModels!M141 = "NA"," ","ACxSC")</f>
        <v>ACxSC</v>
      </c>
      <c r="N141" t="str">
        <f>IF(ComponentModels!N141 = "NA"," ","CNxpH")</f>
        <v xml:space="preserve"> </v>
      </c>
      <c r="O141" t="str">
        <f>IF(ComponentModels!O141 = "NA"," ","GWCxpH")</f>
        <v xml:space="preserve"> </v>
      </c>
      <c r="P141" t="str">
        <f>IF(ComponentModels!P141 = "NA"," ","+")</f>
        <v xml:space="preserve"> </v>
      </c>
      <c r="Q141" s="2" t="str">
        <f>CONCATENATE(C141," + ",D141," + ",E141, " + ", F141, " + ",G141, " + ",H141, " + ", I141," + ", J141," + ",K141," + ",L141," + ",M141," + ",N141," + ",O141)</f>
        <v xml:space="preserve">AC + SC +   +   +   +   + GWC +   +   + Pr + ACxSC +   +  </v>
      </c>
      <c r="R141">
        <v>18</v>
      </c>
      <c r="S141">
        <v>-186.67562496216101</v>
      </c>
      <c r="T141">
        <v>413.79280836587998</v>
      </c>
      <c r="U141">
        <v>2.8674501355408202</v>
      </c>
      <c r="V141">
        <v>1.4938064966331099E-2</v>
      </c>
      <c r="W141" t="s">
        <v>28</v>
      </c>
    </row>
    <row r="142" spans="1:23" hidden="1" x14ac:dyDescent="0.3">
      <c r="A142">
        <v>9235</v>
      </c>
      <c r="B142">
        <v>-6.48949063924172</v>
      </c>
      <c r="C142" t="str">
        <f>IF(ComponentModels!C142 = "NA"," ","AC")</f>
        <v>AC</v>
      </c>
      <c r="D142" t="str">
        <f>IF(ComponentModels!D142 = "NA"," ","SC")</f>
        <v>SC</v>
      </c>
      <c r="E142" t="str">
        <f>IF(ComponentModels!E142 = "NA"," ","T30")</f>
        <v xml:space="preserve"> </v>
      </c>
      <c r="F142" t="str">
        <f>IF(ComponentModels!F142 = "NA"," ","(T30)²")</f>
        <v xml:space="preserve"> </v>
      </c>
      <c r="G142" t="str">
        <f>IF(ComponentModels!G142 = "NA"," ","Clay")</f>
        <v>Clay</v>
      </c>
      <c r="H142" t="str">
        <f>IF(ComponentModels!H142 = "NA"," ","CN")</f>
        <v xml:space="preserve"> </v>
      </c>
      <c r="I142" t="str">
        <f>IF(ComponentModels!I142 = "NA"," ","GWC")</f>
        <v xml:space="preserve"> </v>
      </c>
      <c r="J142" t="str">
        <f>IF(ComponentModels!J142 = "NA"," ","(GWC)²")</f>
        <v xml:space="preserve"> </v>
      </c>
      <c r="K142" t="str">
        <f>IF(ComponentModels!K142 = "NA"," ","pH")</f>
        <v xml:space="preserve"> </v>
      </c>
      <c r="L142" t="str">
        <f>IF(ComponentModels!L142 = "NA"," ","Pr")</f>
        <v xml:space="preserve"> </v>
      </c>
      <c r="M142" t="str">
        <f>IF(ComponentModels!M142 = "NA"," ","ACxSC")</f>
        <v>ACxSC</v>
      </c>
      <c r="N142" t="str">
        <f>IF(ComponentModels!N142 = "NA"," ","CNxpH")</f>
        <v xml:space="preserve"> </v>
      </c>
      <c r="O142" t="str">
        <f>IF(ComponentModels!O142 = "NA"," ","GWCxpH")</f>
        <v xml:space="preserve"> </v>
      </c>
      <c r="P142" t="str">
        <f>IF(ComponentModels!P142 = "NA"," ","+")</f>
        <v>+</v>
      </c>
      <c r="R142">
        <v>17</v>
      </c>
      <c r="S142">
        <v>-188.07020995886299</v>
      </c>
      <c r="T142">
        <v>414.08880701449999</v>
      </c>
      <c r="U142">
        <v>3.1634487841608898</v>
      </c>
      <c r="V142">
        <v>1.28830607289416E-2</v>
      </c>
      <c r="W142" t="s">
        <v>28</v>
      </c>
    </row>
    <row r="143" spans="1:23" x14ac:dyDescent="0.3">
      <c r="A143">
        <v>1043</v>
      </c>
      <c r="B143">
        <v>-7.7205471159868999</v>
      </c>
      <c r="C143" t="str">
        <f>IF(ComponentModels!C143 = "NA"," ","AC")</f>
        <v>AC</v>
      </c>
      <c r="D143" t="str">
        <f>IF(ComponentModels!D143 = "NA"," ","SC")</f>
        <v>SC</v>
      </c>
      <c r="E143" t="str">
        <f>IF(ComponentModels!E143 = "NA"," ","T30")</f>
        <v xml:space="preserve"> </v>
      </c>
      <c r="F143" t="str">
        <f>IF(ComponentModels!F143 = "NA"," ","T30²")</f>
        <v xml:space="preserve"> </v>
      </c>
      <c r="G143" t="str">
        <f>IF(ComponentModels!G143 = "NA"," ","Clay")</f>
        <v>Clay</v>
      </c>
      <c r="H143" t="str">
        <f>IF(ComponentModels!H143 = "NA"," ","CN")</f>
        <v xml:space="preserve"> </v>
      </c>
      <c r="I143" t="str">
        <f>IF(ComponentModels!I143 = "NA"," ","GWC")</f>
        <v xml:space="preserve"> </v>
      </c>
      <c r="J143" t="str">
        <f>IF(ComponentModels!J143 = "NA"," ","GWC²")</f>
        <v xml:space="preserve"> </v>
      </c>
      <c r="K143" t="str">
        <f>IF(ComponentModels!K143 = "NA"," ","pH")</f>
        <v xml:space="preserve"> </v>
      </c>
      <c r="L143" t="str">
        <f>IF(ComponentModels!L143 = "NA"," ","Pr")</f>
        <v xml:space="preserve"> </v>
      </c>
      <c r="M143" t="str">
        <f>IF(ComponentModels!M143 = "NA"," ","ACxSC")</f>
        <v>ACxSC</v>
      </c>
      <c r="N143" t="str">
        <f>IF(ComponentModels!N143 = "NA"," ","CNxpH")</f>
        <v xml:space="preserve"> </v>
      </c>
      <c r="O143" t="str">
        <f>IF(ComponentModels!O143 = "NA"," ","GWCxpH")</f>
        <v xml:space="preserve"> </v>
      </c>
      <c r="P143" t="str">
        <f>IF(ComponentModels!P143 = "NA"," ","+")</f>
        <v xml:space="preserve"> </v>
      </c>
      <c r="Q143" s="2" t="str">
        <f>CONCATENATE(C143," + ",D143," + ",E143, " + ", F143, " + ",G143, " + ",H143, " + ", I143," + ", J143," + ",K143," + ",L143," + ",M143," + ",N143," + ",O143)</f>
        <v xml:space="preserve">AC + SC +   +   + Clay +   +   +   +   +   + ACxSC +   +  </v>
      </c>
      <c r="R143">
        <v>17</v>
      </c>
      <c r="S143">
        <v>-188.07021001424101</v>
      </c>
      <c r="T143">
        <v>414.08880712525598</v>
      </c>
      <c r="U143">
        <v>3.1634488949167099</v>
      </c>
      <c r="V143">
        <v>1.2883060015504599E-2</v>
      </c>
      <c r="W143" t="s">
        <v>28</v>
      </c>
    </row>
    <row r="144" spans="1:23" hidden="1" x14ac:dyDescent="0.3">
      <c r="A144">
        <v>93231</v>
      </c>
      <c r="B144">
        <v>-6.2456818338272404</v>
      </c>
      <c r="C144" t="str">
        <f>IF(ComponentModels!C144 = "NA"," ","AC")</f>
        <v>AC</v>
      </c>
      <c r="D144" t="str">
        <f>IF(ComponentModels!D144 = "NA"," ","SC")</f>
        <v>SC</v>
      </c>
      <c r="E144" t="str">
        <f>IF(ComponentModels!E144 = "NA"," ","T30")</f>
        <v xml:space="preserve"> </v>
      </c>
      <c r="F144" t="str">
        <f>IF(ComponentModels!F144 = "NA"," ","(T30)²")</f>
        <v>(T30)²</v>
      </c>
      <c r="G144" t="str">
        <f>IF(ComponentModels!G144 = "NA"," ","Clay")</f>
        <v xml:space="preserve"> </v>
      </c>
      <c r="H144" t="str">
        <f>IF(ComponentModels!H144 = "NA"," ","CN")</f>
        <v>CN</v>
      </c>
      <c r="I144" t="str">
        <f>IF(ComponentModels!I144 = "NA"," ","GWC")</f>
        <v>GWC</v>
      </c>
      <c r="J144" t="str">
        <f>IF(ComponentModels!J144 = "NA"," ","(GWC)²")</f>
        <v xml:space="preserve"> </v>
      </c>
      <c r="K144" t="str">
        <f>IF(ComponentModels!K144 = "NA"," ","pH")</f>
        <v xml:space="preserve"> </v>
      </c>
      <c r="L144" t="str">
        <f>IF(ComponentModels!L144 = "NA"," ","Pr")</f>
        <v xml:space="preserve"> </v>
      </c>
      <c r="M144" t="str">
        <f>IF(ComponentModels!M144 = "NA"," ","ACxSC")</f>
        <v>ACxSC</v>
      </c>
      <c r="N144" t="str">
        <f>IF(ComponentModels!N144 = "NA"," ","CNxpH")</f>
        <v xml:space="preserve"> </v>
      </c>
      <c r="O144" t="str">
        <f>IF(ComponentModels!O144 = "NA"," ","GWCxpH")</f>
        <v xml:space="preserve"> </v>
      </c>
      <c r="P144" t="str">
        <f>IF(ComponentModels!P144 = "NA"," ","+")</f>
        <v>+</v>
      </c>
      <c r="R144">
        <v>19</v>
      </c>
      <c r="S144">
        <v>-185.58578741865099</v>
      </c>
      <c r="T144">
        <v>414.138895098739</v>
      </c>
      <c r="U144">
        <v>3.21353686839984</v>
      </c>
      <c r="V144">
        <v>1.25644234501751E-2</v>
      </c>
      <c r="W144" t="s">
        <v>28</v>
      </c>
    </row>
    <row r="145" spans="1:23" x14ac:dyDescent="0.3">
      <c r="A145">
        <v>11311</v>
      </c>
      <c r="B145">
        <v>-7.4884925936959297</v>
      </c>
      <c r="C145" t="str">
        <f>IF(ComponentModels!C145 = "NA"," ","AC")</f>
        <v>AC</v>
      </c>
      <c r="D145" t="str">
        <f>IF(ComponentModels!D145 = "NA"," ","SC")</f>
        <v>SC</v>
      </c>
      <c r="E145" t="str">
        <f>IF(ComponentModels!E145 = "NA"," ","T30")</f>
        <v xml:space="preserve"> </v>
      </c>
      <c r="F145" t="str">
        <f>IF(ComponentModels!F145 = "NA"," ","T30²")</f>
        <v>T30²</v>
      </c>
      <c r="G145" t="str">
        <f>IF(ComponentModels!G145 = "NA"," ","Clay")</f>
        <v xml:space="preserve"> </v>
      </c>
      <c r="H145" t="str">
        <f>IF(ComponentModels!H145 = "NA"," ","CN")</f>
        <v>CN</v>
      </c>
      <c r="I145" t="str">
        <f>IF(ComponentModels!I145 = "NA"," ","GWC")</f>
        <v>GWC</v>
      </c>
      <c r="J145" t="str">
        <f>IF(ComponentModels!J145 = "NA"," ","GWC²")</f>
        <v xml:space="preserve"> </v>
      </c>
      <c r="K145" t="str">
        <f>IF(ComponentModels!K145 = "NA"," ","pH")</f>
        <v xml:space="preserve"> </v>
      </c>
      <c r="L145" t="str">
        <f>IF(ComponentModels!L145 = "NA"," ","Pr")</f>
        <v xml:space="preserve"> </v>
      </c>
      <c r="M145" t="str">
        <f>IF(ComponentModels!M145 = "NA"," ","ACxSC")</f>
        <v>ACxSC</v>
      </c>
      <c r="N145" t="str">
        <f>IF(ComponentModels!N145 = "NA"," ","CNxpH")</f>
        <v xml:space="preserve"> </v>
      </c>
      <c r="O145" t="str">
        <f>IF(ComponentModels!O145 = "NA"," ","GWCxpH")</f>
        <v xml:space="preserve"> </v>
      </c>
      <c r="P145" t="str">
        <f>IF(ComponentModels!P145 = "NA"," ","+")</f>
        <v xml:space="preserve"> </v>
      </c>
      <c r="Q145" s="2" t="str">
        <f>CONCATENATE(C145," + ",D145," + ",E145, " + ", F145, " + ",G145, " + ",H145, " + ", I145," + ", J145," + ",K145," + ",L145," + ",M145," + ",N145," + ",O145)</f>
        <v xml:space="preserve">AC + SC +   + T30² +   + CN + GWC +   +   +   + ACxSC +   +  </v>
      </c>
      <c r="R145">
        <v>19</v>
      </c>
      <c r="S145">
        <v>-185.58578747513499</v>
      </c>
      <c r="T145">
        <v>414.13889521170898</v>
      </c>
      <c r="U145">
        <v>3.2135369813694301</v>
      </c>
      <c r="V145">
        <v>1.2564422740476301E-2</v>
      </c>
      <c r="W145" t="s">
        <v>28</v>
      </c>
    </row>
    <row r="146" spans="1:23" hidden="1" x14ac:dyDescent="0.3">
      <c r="A146">
        <v>9747</v>
      </c>
      <c r="B146">
        <v>-6.7030583499827499</v>
      </c>
      <c r="C146" t="str">
        <f>IF(ComponentModels!C146 = "NA"," ","AC")</f>
        <v>AC</v>
      </c>
      <c r="D146" t="str">
        <f>IF(ComponentModels!D146 = "NA"," ","SC")</f>
        <v>SC</v>
      </c>
      <c r="E146" t="str">
        <f>IF(ComponentModels!E146 = "NA"," ","T30")</f>
        <v xml:space="preserve"> </v>
      </c>
      <c r="F146" t="str">
        <f>IF(ComponentModels!F146 = "NA"," ","(T30)²")</f>
        <v xml:space="preserve"> </v>
      </c>
      <c r="G146" t="str">
        <f>IF(ComponentModels!G146 = "NA"," ","Clay")</f>
        <v>Clay</v>
      </c>
      <c r="H146" t="str">
        <f>IF(ComponentModels!H146 = "NA"," ","CN")</f>
        <v xml:space="preserve"> </v>
      </c>
      <c r="I146" t="str">
        <f>IF(ComponentModels!I146 = "NA"," ","GWC")</f>
        <v xml:space="preserve"> </v>
      </c>
      <c r="J146" t="str">
        <f>IF(ComponentModels!J146 = "NA"," ","(GWC)²")</f>
        <v xml:space="preserve"> </v>
      </c>
      <c r="K146" t="str">
        <f>IF(ComponentModels!K146 = "NA"," ","pH")</f>
        <v xml:space="preserve"> </v>
      </c>
      <c r="L146" t="str">
        <f>IF(ComponentModels!L146 = "NA"," ","Pr")</f>
        <v>Pr</v>
      </c>
      <c r="M146" t="str">
        <f>IF(ComponentModels!M146 = "NA"," ","ACxSC")</f>
        <v>ACxSC</v>
      </c>
      <c r="N146" t="str">
        <f>IF(ComponentModels!N146 = "NA"," ","CNxpH")</f>
        <v xml:space="preserve"> </v>
      </c>
      <c r="O146" t="str">
        <f>IF(ComponentModels!O146 = "NA"," ","GWCxpH")</f>
        <v xml:space="preserve"> </v>
      </c>
      <c r="P146" t="str">
        <f>IF(ComponentModels!P146 = "NA"," ","+")</f>
        <v>+</v>
      </c>
      <c r="R146">
        <v>18</v>
      </c>
      <c r="S146">
        <v>-186.86495029846199</v>
      </c>
      <c r="T146">
        <v>414.17145903848302</v>
      </c>
      <c r="U146">
        <v>3.2461008081434102</v>
      </c>
      <c r="V146">
        <v>1.23615063142507E-2</v>
      </c>
      <c r="W146" t="s">
        <v>28</v>
      </c>
    </row>
    <row r="147" spans="1:23" x14ac:dyDescent="0.3">
      <c r="A147">
        <v>1555</v>
      </c>
      <c r="B147">
        <v>-7.9304316118185501</v>
      </c>
      <c r="C147" t="str">
        <f>IF(ComponentModels!C147 = "NA"," ","AC")</f>
        <v>AC</v>
      </c>
      <c r="D147" t="str">
        <f>IF(ComponentModels!D147 = "NA"," ","SC")</f>
        <v>SC</v>
      </c>
      <c r="E147" t="str">
        <f>IF(ComponentModels!E147 = "NA"," ","T30")</f>
        <v xml:space="preserve"> </v>
      </c>
      <c r="F147" t="str">
        <f>IF(ComponentModels!F147 = "NA"," ","T30²")</f>
        <v xml:space="preserve"> </v>
      </c>
      <c r="G147" t="str">
        <f>IF(ComponentModels!G147 = "NA"," ","Clay")</f>
        <v>Clay</v>
      </c>
      <c r="H147" t="str">
        <f>IF(ComponentModels!H147 = "NA"," ","CN")</f>
        <v xml:space="preserve"> </v>
      </c>
      <c r="I147" t="str">
        <f>IF(ComponentModels!I147 = "NA"," ","GWC")</f>
        <v xml:space="preserve"> </v>
      </c>
      <c r="J147" t="str">
        <f>IF(ComponentModels!J147 = "NA"," ","GWC²")</f>
        <v xml:space="preserve"> </v>
      </c>
      <c r="K147" t="str">
        <f>IF(ComponentModels!K147 = "NA"," ","pH")</f>
        <v xml:space="preserve"> </v>
      </c>
      <c r="L147" t="str">
        <f>IF(ComponentModels!L147 = "NA"," ","Pr")</f>
        <v>Pr</v>
      </c>
      <c r="M147" t="str">
        <f>IF(ComponentModels!M147 = "NA"," ","ACxSC")</f>
        <v>ACxSC</v>
      </c>
      <c r="N147" t="str">
        <f>IF(ComponentModels!N147 = "NA"," ","CNxpH")</f>
        <v xml:space="preserve"> </v>
      </c>
      <c r="O147" t="str">
        <f>IF(ComponentModels!O147 = "NA"," ","GWCxpH")</f>
        <v xml:space="preserve"> </v>
      </c>
      <c r="P147" t="str">
        <f>IF(ComponentModels!P147 = "NA"," ","+")</f>
        <v xml:space="preserve"> </v>
      </c>
      <c r="Q147" s="2" t="str">
        <f>CONCATENATE(C147," + ",D147," + ",E147, " + ", F147, " + ",G147, " + ",H147, " + ", I147," + ", J147," + ",K147," + ",L147," + ",M147," + ",N147," + ",O147)</f>
        <v xml:space="preserve">AC + SC +   +   + Clay +   +   +   +   + Pr + ACxSC +   +  </v>
      </c>
      <c r="R147">
        <v>18</v>
      </c>
      <c r="S147">
        <v>-186.864950357038</v>
      </c>
      <c r="T147">
        <v>414.17145915563498</v>
      </c>
      <c r="U147">
        <v>3.24610092529542</v>
      </c>
      <c r="V147">
        <v>1.2361505590163101E-2</v>
      </c>
      <c r="W147" t="s">
        <v>28</v>
      </c>
    </row>
    <row r="148" spans="1:23" hidden="1" x14ac:dyDescent="0.3">
      <c r="A148">
        <v>9755</v>
      </c>
      <c r="B148">
        <v>-6.4036123427557099</v>
      </c>
      <c r="C148" t="str">
        <f>IF(ComponentModels!C148 = "NA"," ","AC")</f>
        <v>AC</v>
      </c>
      <c r="D148" t="str">
        <f>IF(ComponentModels!D148 = "NA"," ","SC")</f>
        <v>SC</v>
      </c>
      <c r="E148" t="str">
        <f>IF(ComponentModels!E148 = "NA"," ","T30")</f>
        <v xml:space="preserve"> </v>
      </c>
      <c r="F148" t="str">
        <f>IF(ComponentModels!F148 = "NA"," ","(T30)²")</f>
        <v>(T30)²</v>
      </c>
      <c r="G148" t="str">
        <f>IF(ComponentModels!G148 = "NA"," ","Clay")</f>
        <v>Clay</v>
      </c>
      <c r="H148" t="str">
        <f>IF(ComponentModels!H148 = "NA"," ","CN")</f>
        <v xml:space="preserve"> </v>
      </c>
      <c r="I148" t="str">
        <f>IF(ComponentModels!I148 = "NA"," ","GWC")</f>
        <v xml:space="preserve"> </v>
      </c>
      <c r="J148" t="str">
        <f>IF(ComponentModels!J148 = "NA"," ","(GWC)²")</f>
        <v xml:space="preserve"> </v>
      </c>
      <c r="K148" t="str">
        <f>IF(ComponentModels!K148 = "NA"," ","pH")</f>
        <v xml:space="preserve"> </v>
      </c>
      <c r="L148" t="str">
        <f>IF(ComponentModels!L148 = "NA"," ","Pr")</f>
        <v>Pr</v>
      </c>
      <c r="M148" t="str">
        <f>IF(ComponentModels!M148 = "NA"," ","ACxSC")</f>
        <v>ACxSC</v>
      </c>
      <c r="N148" t="str">
        <f>IF(ComponentModels!N148 = "NA"," ","CNxpH")</f>
        <v xml:space="preserve"> </v>
      </c>
      <c r="O148" t="str">
        <f>IF(ComponentModels!O148 = "NA"," ","GWCxpH")</f>
        <v xml:space="preserve"> </v>
      </c>
      <c r="P148" t="str">
        <f>IF(ComponentModels!P148 = "NA"," ","+")</f>
        <v>+</v>
      </c>
      <c r="R148">
        <v>19</v>
      </c>
      <c r="S148">
        <v>-185.64602755570399</v>
      </c>
      <c r="T148">
        <v>414.259375372845</v>
      </c>
      <c r="U148">
        <v>3.3340171425057901</v>
      </c>
      <c r="V148">
        <v>1.18298872549295E-2</v>
      </c>
      <c r="W148" t="s">
        <v>28</v>
      </c>
    </row>
    <row r="149" spans="1:23" x14ac:dyDescent="0.3">
      <c r="A149">
        <v>1563</v>
      </c>
      <c r="B149">
        <v>-7.66534187138737</v>
      </c>
      <c r="C149" t="str">
        <f>IF(ComponentModels!C149 = "NA"," ","AC")</f>
        <v>AC</v>
      </c>
      <c r="D149" t="str">
        <f>IF(ComponentModels!D149 = "NA"," ","SC")</f>
        <v>SC</v>
      </c>
      <c r="E149" t="str">
        <f>IF(ComponentModels!E149 = "NA"," ","T30")</f>
        <v xml:space="preserve"> </v>
      </c>
      <c r="F149" t="str">
        <f>IF(ComponentModels!F149 = "NA"," ","T30²")</f>
        <v>T30²</v>
      </c>
      <c r="G149" t="str">
        <f>IF(ComponentModels!G149 = "NA"," ","Clay")</f>
        <v>Clay</v>
      </c>
      <c r="H149" t="str">
        <f>IF(ComponentModels!H149 = "NA"," ","CN")</f>
        <v xml:space="preserve"> </v>
      </c>
      <c r="I149" t="str">
        <f>IF(ComponentModels!I149 = "NA"," ","GWC")</f>
        <v xml:space="preserve"> </v>
      </c>
      <c r="J149" t="str">
        <f>IF(ComponentModels!J149 = "NA"," ","GWC²")</f>
        <v xml:space="preserve"> </v>
      </c>
      <c r="K149" t="str">
        <f>IF(ComponentModels!K149 = "NA"," ","pH")</f>
        <v xml:space="preserve"> </v>
      </c>
      <c r="L149" t="str">
        <f>IF(ComponentModels!L149 = "NA"," ","Pr")</f>
        <v>Pr</v>
      </c>
      <c r="M149" t="str">
        <f>IF(ComponentModels!M149 = "NA"," ","ACxSC")</f>
        <v>ACxSC</v>
      </c>
      <c r="N149" t="str">
        <f>IF(ComponentModels!N149 = "NA"," ","CNxpH")</f>
        <v xml:space="preserve"> </v>
      </c>
      <c r="O149" t="str">
        <f>IF(ComponentModels!O149 = "NA"," ","GWCxpH")</f>
        <v xml:space="preserve"> </v>
      </c>
      <c r="P149" t="str">
        <f>IF(ComponentModels!P149 = "NA"," ","+")</f>
        <v xml:space="preserve"> </v>
      </c>
      <c r="Q149" s="2" t="str">
        <f>CONCATENATE(C149," + ",D149," + ",E149, " + ", F149, " + ",G149, " + ",H149, " + ", I149," + ", J149," + ",K149," + ",L149," + ",M149," + ",N149," + ",O149)</f>
        <v xml:space="preserve">AC + SC +   + T30² + Clay +   +   +   +   + Pr + ACxSC +   +  </v>
      </c>
      <c r="R149">
        <v>19</v>
      </c>
      <c r="S149">
        <v>-185.64602760544099</v>
      </c>
      <c r="T149">
        <v>414.25937547232098</v>
      </c>
      <c r="U149">
        <v>3.3340172419816598</v>
      </c>
      <c r="V149">
        <v>1.18298866665353E-2</v>
      </c>
      <c r="W149" t="s">
        <v>28</v>
      </c>
    </row>
    <row r="150" spans="1:23" hidden="1" x14ac:dyDescent="0.3">
      <c r="A150">
        <v>98031</v>
      </c>
      <c r="B150">
        <v>-6.2769000481158503</v>
      </c>
      <c r="C150" t="str">
        <f>IF(ComponentModels!C150 = "NA"," ","AC")</f>
        <v>AC</v>
      </c>
      <c r="D150" t="str">
        <f>IF(ComponentModels!D150 = "NA"," ","SC")</f>
        <v>SC</v>
      </c>
      <c r="E150" t="str">
        <f>IF(ComponentModels!E150 = "NA"," ","T30")</f>
        <v xml:space="preserve"> </v>
      </c>
      <c r="F150" t="str">
        <f>IF(ComponentModels!F150 = "NA"," ","(T30)²")</f>
        <v>(T30)²</v>
      </c>
      <c r="G150" t="str">
        <f>IF(ComponentModels!G150 = "NA"," ","Clay")</f>
        <v xml:space="preserve"> </v>
      </c>
      <c r="H150" t="str">
        <f>IF(ComponentModels!H150 = "NA"," ","CN")</f>
        <v xml:space="preserve"> </v>
      </c>
      <c r="I150" t="str">
        <f>IF(ComponentModels!I150 = "NA"," ","GWC")</f>
        <v>GWC</v>
      </c>
      <c r="J150" t="str">
        <f>IF(ComponentModels!J150 = "NA"," ","(GWC)²")</f>
        <v xml:space="preserve"> </v>
      </c>
      <c r="K150" t="str">
        <f>IF(ComponentModels!K150 = "NA"," ","pH")</f>
        <v xml:space="preserve"> </v>
      </c>
      <c r="L150" t="str">
        <f>IF(ComponentModels!L150 = "NA"," ","Pr")</f>
        <v>Pr</v>
      </c>
      <c r="M150" t="str">
        <f>IF(ComponentModels!M150 = "NA"," ","ACxSC")</f>
        <v>ACxSC</v>
      </c>
      <c r="N150" t="str">
        <f>IF(ComponentModels!N150 = "NA"," ","CNxpH")</f>
        <v xml:space="preserve"> </v>
      </c>
      <c r="O150" t="str">
        <f>IF(ComponentModels!O150 = "NA"," ","GWCxpH")</f>
        <v xml:space="preserve"> </v>
      </c>
      <c r="P150" t="str">
        <f>IF(ComponentModels!P150 = "NA"," ","+")</f>
        <v>+</v>
      </c>
      <c r="R150">
        <v>19</v>
      </c>
      <c r="S150">
        <v>-185.681267980233</v>
      </c>
      <c r="T150">
        <v>414.329856221905</v>
      </c>
      <c r="U150">
        <v>3.4044979915656199</v>
      </c>
      <c r="V150">
        <v>1.14202571670209E-2</v>
      </c>
      <c r="W150" t="s">
        <v>28</v>
      </c>
    </row>
    <row r="151" spans="1:23" x14ac:dyDescent="0.3">
      <c r="A151">
        <v>16111</v>
      </c>
      <c r="B151">
        <v>-7.5349786254042499</v>
      </c>
      <c r="C151" t="str">
        <f>IF(ComponentModels!C151 = "NA"," ","AC")</f>
        <v>AC</v>
      </c>
      <c r="D151" t="str">
        <f>IF(ComponentModels!D151 = "NA"," ","SC")</f>
        <v>SC</v>
      </c>
      <c r="E151" t="str">
        <f>IF(ComponentModels!E151 = "NA"," ","T30")</f>
        <v xml:space="preserve"> </v>
      </c>
      <c r="F151" t="str">
        <f>IF(ComponentModels!F151 = "NA"," ","T30²")</f>
        <v>T30²</v>
      </c>
      <c r="G151" t="str">
        <f>IF(ComponentModels!G151 = "NA"," ","Clay")</f>
        <v xml:space="preserve"> </v>
      </c>
      <c r="H151" t="str">
        <f>IF(ComponentModels!H151 = "NA"," ","CN")</f>
        <v xml:space="preserve"> </v>
      </c>
      <c r="I151" t="str">
        <f>IF(ComponentModels!I151 = "NA"," ","GWC")</f>
        <v>GWC</v>
      </c>
      <c r="J151" t="str">
        <f>IF(ComponentModels!J151 = "NA"," ","GWC²")</f>
        <v xml:space="preserve"> </v>
      </c>
      <c r="K151" t="str">
        <f>IF(ComponentModels!K151 = "NA"," ","pH")</f>
        <v xml:space="preserve"> </v>
      </c>
      <c r="L151" t="str">
        <f>IF(ComponentModels!L151 = "NA"," ","Pr")</f>
        <v>Pr</v>
      </c>
      <c r="M151" t="str">
        <f>IF(ComponentModels!M151 = "NA"," ","ACxSC")</f>
        <v>ACxSC</v>
      </c>
      <c r="N151" t="str">
        <f>IF(ComponentModels!N151 = "NA"," ","CNxpH")</f>
        <v xml:space="preserve"> </v>
      </c>
      <c r="O151" t="str">
        <f>IF(ComponentModels!O151 = "NA"," ","GWCxpH")</f>
        <v xml:space="preserve"> </v>
      </c>
      <c r="P151" t="str">
        <f>IF(ComponentModels!P151 = "NA"," ","+")</f>
        <v xml:space="preserve"> </v>
      </c>
      <c r="Q151" s="2" t="str">
        <f>CONCATENATE(C151," + ",D151," + ",E151, " + ", F151, " + ",G151, " + ",H151, " + ", I151," + ", J151," + ",K151," + ",L151," + ",M151," + ",N151," + ",O151)</f>
        <v xml:space="preserve">AC + SC +   + T30² +   +   + GWC +   +   + Pr + ACxSC +   +  </v>
      </c>
      <c r="R151">
        <v>19</v>
      </c>
      <c r="S151">
        <v>-185.68126803672101</v>
      </c>
      <c r="T151">
        <v>414.32985633487999</v>
      </c>
      <c r="U151">
        <v>3.4044981045404898</v>
      </c>
      <c r="V151">
        <v>1.1420256521919799E-2</v>
      </c>
      <c r="W151" t="s">
        <v>28</v>
      </c>
    </row>
    <row r="152" spans="1:23" hidden="1" x14ac:dyDescent="0.3">
      <c r="A152">
        <v>9491</v>
      </c>
      <c r="B152">
        <v>-6.4783889113269799</v>
      </c>
      <c r="C152" t="str">
        <f>IF(ComponentModels!C152 = "NA"," ","AC")</f>
        <v>AC</v>
      </c>
      <c r="D152" t="str">
        <f>IF(ComponentModels!D152 = "NA"," ","SC")</f>
        <v>SC</v>
      </c>
      <c r="E152" t="str">
        <f>IF(ComponentModels!E152 = "NA"," ","T30")</f>
        <v xml:space="preserve"> </v>
      </c>
      <c r="F152" t="str">
        <f>IF(ComponentModels!F152 = "NA"," ","(T30)²")</f>
        <v xml:space="preserve"> </v>
      </c>
      <c r="G152" t="str">
        <f>IF(ComponentModels!G152 = "NA"," ","Clay")</f>
        <v>Clay</v>
      </c>
      <c r="H152" t="str">
        <f>IF(ComponentModels!H152 = "NA"," ","CN")</f>
        <v xml:space="preserve"> </v>
      </c>
      <c r="I152" t="str">
        <f>IF(ComponentModels!I152 = "NA"," ","GWC")</f>
        <v xml:space="preserve"> </v>
      </c>
      <c r="J152" t="str">
        <f>IF(ComponentModels!J152 = "NA"," ","(GWC)²")</f>
        <v xml:space="preserve"> </v>
      </c>
      <c r="K152" t="str">
        <f>IF(ComponentModels!K152 = "NA"," ","pH")</f>
        <v>pH</v>
      </c>
      <c r="L152" t="str">
        <f>IF(ComponentModels!L152 = "NA"," ","Pr")</f>
        <v xml:space="preserve"> </v>
      </c>
      <c r="M152" t="str">
        <f>IF(ComponentModels!M152 = "NA"," ","ACxSC")</f>
        <v>ACxSC</v>
      </c>
      <c r="N152" t="str">
        <f>IF(ComponentModels!N152 = "NA"," ","CNxpH")</f>
        <v xml:space="preserve"> </v>
      </c>
      <c r="O152" t="str">
        <f>IF(ComponentModels!O152 = "NA"," ","GWCxpH")</f>
        <v xml:space="preserve"> </v>
      </c>
      <c r="P152" t="str">
        <f>IF(ComponentModels!P152 = "NA"," ","+")</f>
        <v>+</v>
      </c>
      <c r="R152">
        <v>18</v>
      </c>
      <c r="S152">
        <v>-186.953450487086</v>
      </c>
      <c r="T152">
        <v>414.34845941573099</v>
      </c>
      <c r="U152">
        <v>3.4231011853915998</v>
      </c>
      <c r="V152">
        <v>1.13145230486245E-2</v>
      </c>
      <c r="W152" t="s">
        <v>28</v>
      </c>
    </row>
    <row r="153" spans="1:23" x14ac:dyDescent="0.3">
      <c r="A153">
        <v>1299</v>
      </c>
      <c r="B153">
        <v>-7.7191288592689</v>
      </c>
      <c r="C153" t="str">
        <f>IF(ComponentModels!C153 = "NA"," ","AC")</f>
        <v>AC</v>
      </c>
      <c r="D153" t="str">
        <f>IF(ComponentModels!D153 = "NA"," ","SC")</f>
        <v>SC</v>
      </c>
      <c r="E153" t="str">
        <f>IF(ComponentModels!E153 = "NA"," ","T30")</f>
        <v xml:space="preserve"> </v>
      </c>
      <c r="F153" t="str">
        <f>IF(ComponentModels!F153 = "NA"," ","T30²")</f>
        <v xml:space="preserve"> </v>
      </c>
      <c r="G153" t="str">
        <f>IF(ComponentModels!G153 = "NA"," ","Clay")</f>
        <v>Clay</v>
      </c>
      <c r="H153" t="str">
        <f>IF(ComponentModels!H153 = "NA"," ","CN")</f>
        <v xml:space="preserve"> </v>
      </c>
      <c r="I153" t="str">
        <f>IF(ComponentModels!I153 = "NA"," ","GWC")</f>
        <v xml:space="preserve"> </v>
      </c>
      <c r="J153" t="str">
        <f>IF(ComponentModels!J153 = "NA"," ","GWC²")</f>
        <v xml:space="preserve"> </v>
      </c>
      <c r="K153" t="str">
        <f>IF(ComponentModels!K153 = "NA"," ","pH")</f>
        <v>pH</v>
      </c>
      <c r="L153" t="str">
        <f>IF(ComponentModels!L153 = "NA"," ","Pr")</f>
        <v xml:space="preserve"> </v>
      </c>
      <c r="M153" t="str">
        <f>IF(ComponentModels!M153 = "NA"," ","ACxSC")</f>
        <v>ACxSC</v>
      </c>
      <c r="N153" t="str">
        <f>IF(ComponentModels!N153 = "NA"," ","CNxpH")</f>
        <v xml:space="preserve"> </v>
      </c>
      <c r="O153" t="str">
        <f>IF(ComponentModels!O153 = "NA"," ","GWCxpH")</f>
        <v xml:space="preserve"> </v>
      </c>
      <c r="P153" t="str">
        <f>IF(ComponentModels!P153 = "NA"," ","+")</f>
        <v xml:space="preserve"> </v>
      </c>
      <c r="Q153" s="2" t="str">
        <f>CONCATENATE(C153," + ",D153," + ",E153, " + ", F153, " + ",G153, " + ",H153, " + ", I153," + ", J153," + ",K153," + ",L153," + ",M153," + ",N153," + ",O153)</f>
        <v xml:space="preserve">AC + SC +   +   + Clay +   +   +   + pH +   + ACxSC +   +  </v>
      </c>
      <c r="R153">
        <v>18</v>
      </c>
      <c r="S153">
        <v>-186.953450537869</v>
      </c>
      <c r="T153">
        <v>414.34845951729602</v>
      </c>
      <c r="U153">
        <v>3.4231012869566899</v>
      </c>
      <c r="V153">
        <v>1.13145224740442E-2</v>
      </c>
      <c r="W153" t="s">
        <v>28</v>
      </c>
    </row>
    <row r="154" spans="1:23" hidden="1" x14ac:dyDescent="0.3">
      <c r="A154">
        <v>9475</v>
      </c>
      <c r="B154">
        <v>-6.4853593832672498</v>
      </c>
      <c r="C154" t="str">
        <f>IF(ComponentModels!C154 = "NA"," ","AC")</f>
        <v>AC</v>
      </c>
      <c r="D154" t="str">
        <f>IF(ComponentModels!D154 = "NA"," ","SC")</f>
        <v>SC</v>
      </c>
      <c r="E154" t="str">
        <f>IF(ComponentModels!E154 = "NA"," ","T30")</f>
        <v xml:space="preserve"> </v>
      </c>
      <c r="F154" t="str">
        <f>IF(ComponentModels!F154 = "NA"," ","(T30)²")</f>
        <v xml:space="preserve"> </v>
      </c>
      <c r="G154" t="str">
        <f>IF(ComponentModels!G154 = "NA"," ","Clay")</f>
        <v xml:space="preserve"> </v>
      </c>
      <c r="H154" t="str">
        <f>IF(ComponentModels!H154 = "NA"," ","CN")</f>
        <v xml:space="preserve"> </v>
      </c>
      <c r="I154" t="str">
        <f>IF(ComponentModels!I154 = "NA"," ","GWC")</f>
        <v xml:space="preserve"> </v>
      </c>
      <c r="J154" t="str">
        <f>IF(ComponentModels!J154 = "NA"," ","(GWC)²")</f>
        <v xml:space="preserve"> </v>
      </c>
      <c r="K154" t="str">
        <f>IF(ComponentModels!K154 = "NA"," ","pH")</f>
        <v>pH</v>
      </c>
      <c r="L154" t="str">
        <f>IF(ComponentModels!L154 = "NA"," ","Pr")</f>
        <v xml:space="preserve"> </v>
      </c>
      <c r="M154" t="str">
        <f>IF(ComponentModels!M154 = "NA"," ","ACxSC")</f>
        <v>ACxSC</v>
      </c>
      <c r="N154" t="str">
        <f>IF(ComponentModels!N154 = "NA"," ","CNxpH")</f>
        <v xml:space="preserve"> </v>
      </c>
      <c r="O154" t="str">
        <f>IF(ComponentModels!O154 = "NA"," ","GWCxpH")</f>
        <v xml:space="preserve"> </v>
      </c>
      <c r="P154" t="str">
        <f>IF(ComponentModels!P154 = "NA"," ","+")</f>
        <v>+</v>
      </c>
      <c r="R154">
        <v>17</v>
      </c>
      <c r="S154">
        <v>-188.23253233120101</v>
      </c>
      <c r="T154">
        <v>414.41345175917701</v>
      </c>
      <c r="U154">
        <v>3.4880935288379602</v>
      </c>
      <c r="V154">
        <v>1.09527542502972E-2</v>
      </c>
      <c r="W154" t="s">
        <v>28</v>
      </c>
    </row>
    <row r="155" spans="1:23" x14ac:dyDescent="0.3">
      <c r="A155">
        <v>1283</v>
      </c>
      <c r="B155">
        <v>-7.7257887659887396</v>
      </c>
      <c r="C155" t="str">
        <f>IF(ComponentModels!C155 = "NA"," ","AC")</f>
        <v>AC</v>
      </c>
      <c r="D155" t="str">
        <f>IF(ComponentModels!D155 = "NA"," ","SC")</f>
        <v>SC</v>
      </c>
      <c r="E155" t="str">
        <f>IF(ComponentModels!E155 = "NA"," ","T30")</f>
        <v xml:space="preserve"> </v>
      </c>
      <c r="F155" t="str">
        <f>IF(ComponentModels!F155 = "NA"," ","T30²")</f>
        <v xml:space="preserve"> </v>
      </c>
      <c r="G155" t="str">
        <f>IF(ComponentModels!G155 = "NA"," ","Clay")</f>
        <v xml:space="preserve"> </v>
      </c>
      <c r="H155" t="str">
        <f>IF(ComponentModels!H155 = "NA"," ","CN")</f>
        <v xml:space="preserve"> </v>
      </c>
      <c r="I155" t="str">
        <f>IF(ComponentModels!I155 = "NA"," ","GWC")</f>
        <v xml:space="preserve"> </v>
      </c>
      <c r="J155" t="str">
        <f>IF(ComponentModels!J155 = "NA"," ","GWC²")</f>
        <v xml:space="preserve"> </v>
      </c>
      <c r="K155" t="str">
        <f>IF(ComponentModels!K155 = "NA"," ","pH")</f>
        <v>pH</v>
      </c>
      <c r="L155" t="str">
        <f>IF(ComponentModels!L155 = "NA"," ","Pr")</f>
        <v xml:space="preserve"> </v>
      </c>
      <c r="M155" t="str">
        <f>IF(ComponentModels!M155 = "NA"," ","ACxSC")</f>
        <v>ACxSC</v>
      </c>
      <c r="N155" t="str">
        <f>IF(ComponentModels!N155 = "NA"," ","CNxpH")</f>
        <v xml:space="preserve"> </v>
      </c>
      <c r="O155" t="str">
        <f>IF(ComponentModels!O155 = "NA"," ","GWCxpH")</f>
        <v xml:space="preserve"> </v>
      </c>
      <c r="P155" t="str">
        <f>IF(ComponentModels!P155 = "NA"," ","+")</f>
        <v xml:space="preserve"> </v>
      </c>
      <c r="Q155" s="2" t="str">
        <f>CONCATENATE(C155," + ",D155," + ",E155, " + ", F155, " + ",G155, " + ",H155, " + ", I155," + ", J155," + ",K155," + ",L155," + ",M155," + ",N155," + ",O155)</f>
        <v xml:space="preserve">AC + SC +   +   +   +   +   +   + pH +   + ACxSC +   +  </v>
      </c>
      <c r="R155">
        <v>17</v>
      </c>
      <c r="S155">
        <v>-188.23253238310201</v>
      </c>
      <c r="T155">
        <v>414.41345186297701</v>
      </c>
      <c r="U155">
        <v>3.4880936326381402</v>
      </c>
      <c r="V155">
        <v>1.0952753681848299E-2</v>
      </c>
      <c r="W155" t="s">
        <v>28</v>
      </c>
    </row>
    <row r="156" spans="1:23" hidden="1" x14ac:dyDescent="0.3">
      <c r="A156">
        <v>97351</v>
      </c>
      <c r="B156">
        <v>-6.4174499651648498</v>
      </c>
      <c r="C156" t="str">
        <f>IF(ComponentModels!C156 = "NA"," ","AC")</f>
        <v>AC</v>
      </c>
      <c r="D156" t="str">
        <f>IF(ComponentModels!D156 = "NA"," ","SC")</f>
        <v>SC</v>
      </c>
      <c r="E156" t="str">
        <f>IF(ComponentModels!E156 = "NA"," ","T30")</f>
        <v>T30</v>
      </c>
      <c r="F156" t="str">
        <f>IF(ComponentModels!F156 = "NA"," ","(T30)²")</f>
        <v xml:space="preserve"> </v>
      </c>
      <c r="G156" t="str">
        <f>IF(ComponentModels!G156 = "NA"," ","Clay")</f>
        <v xml:space="preserve"> </v>
      </c>
      <c r="H156" t="str">
        <f>IF(ComponentModels!H156 = "NA"," ","CN")</f>
        <v xml:space="preserve"> </v>
      </c>
      <c r="I156" t="str">
        <f>IF(ComponentModels!I156 = "NA"," ","GWC")</f>
        <v xml:space="preserve"> </v>
      </c>
      <c r="J156" t="str">
        <f>IF(ComponentModels!J156 = "NA"," ","(GWC)²")</f>
        <v xml:space="preserve"> </v>
      </c>
      <c r="K156" t="str">
        <f>IF(ComponentModels!K156 = "NA"," ","pH")</f>
        <v xml:space="preserve"> </v>
      </c>
      <c r="L156" t="str">
        <f>IF(ComponentModels!L156 = "NA"," ","Pr")</f>
        <v>Pr</v>
      </c>
      <c r="M156" t="str">
        <f>IF(ComponentModels!M156 = "NA"," ","ACxSC")</f>
        <v>ACxSC</v>
      </c>
      <c r="N156" t="str">
        <f>IF(ComponentModels!N156 = "NA"," ","CNxpH")</f>
        <v xml:space="preserve"> </v>
      </c>
      <c r="O156" t="str">
        <f>IF(ComponentModels!O156 = "NA"," ","GWCxpH")</f>
        <v xml:space="preserve"> </v>
      </c>
      <c r="P156" t="str">
        <f>IF(ComponentModels!P156 = "NA"," ","+")</f>
        <v>+</v>
      </c>
      <c r="R156">
        <v>18</v>
      </c>
      <c r="S156">
        <v>-187.00304351602199</v>
      </c>
      <c r="T156">
        <v>414.44764547360103</v>
      </c>
      <c r="U156">
        <v>3.5222872432623298</v>
      </c>
      <c r="V156">
        <v>1.07670882498803E-2</v>
      </c>
      <c r="W156" t="s">
        <v>28</v>
      </c>
    </row>
    <row r="157" spans="1:23" x14ac:dyDescent="0.3">
      <c r="A157">
        <v>15431</v>
      </c>
      <c r="B157">
        <v>-7.6668320894376798</v>
      </c>
      <c r="C157" t="str">
        <f>IF(ComponentModels!C157 = "NA"," ","AC")</f>
        <v>AC</v>
      </c>
      <c r="D157" t="str">
        <f>IF(ComponentModels!D157 = "NA"," ","SC")</f>
        <v>SC</v>
      </c>
      <c r="E157" t="str">
        <f>IF(ComponentModels!E157 = "NA"," ","T30")</f>
        <v>T30</v>
      </c>
      <c r="F157" t="str">
        <f>IF(ComponentModels!F157 = "NA"," ","T30²")</f>
        <v xml:space="preserve"> </v>
      </c>
      <c r="G157" t="str">
        <f>IF(ComponentModels!G157 = "NA"," ","Clay")</f>
        <v xml:space="preserve"> </v>
      </c>
      <c r="H157" t="str">
        <f>IF(ComponentModels!H157 = "NA"," ","CN")</f>
        <v xml:space="preserve"> </v>
      </c>
      <c r="I157" t="str">
        <f>IF(ComponentModels!I157 = "NA"," ","GWC")</f>
        <v xml:space="preserve"> </v>
      </c>
      <c r="J157" t="str">
        <f>IF(ComponentModels!J157 = "NA"," ","GWC²")</f>
        <v xml:space="preserve"> </v>
      </c>
      <c r="K157" t="str">
        <f>IF(ComponentModels!K157 = "NA"," ","pH")</f>
        <v xml:space="preserve"> </v>
      </c>
      <c r="L157" t="str">
        <f>IF(ComponentModels!L157 = "NA"," ","Pr")</f>
        <v>Pr</v>
      </c>
      <c r="M157" t="str">
        <f>IF(ComponentModels!M157 = "NA"," ","ACxSC")</f>
        <v>ACxSC</v>
      </c>
      <c r="N157" t="str">
        <f>IF(ComponentModels!N157 = "NA"," ","CNxpH")</f>
        <v xml:space="preserve"> </v>
      </c>
      <c r="O157" t="str">
        <f>IF(ComponentModels!O157 = "NA"," ","GWCxpH")</f>
        <v xml:space="preserve"> </v>
      </c>
      <c r="P157" t="str">
        <f>IF(ComponentModels!P157 = "NA"," ","+")</f>
        <v xml:space="preserve"> </v>
      </c>
      <c r="Q157" s="2" t="str">
        <f>CONCATENATE(C157," + ",D157," + ",E157, " + ", F157, " + ",G157, " + ",H157, " + ", I157," + ", J157," + ",K157," + ",L157," + ",M157," + ",N157," + ",O157)</f>
        <v xml:space="preserve">AC + SC + T30 +   +   +   +   +   +   + Pr + ACxSC +   +  </v>
      </c>
      <c r="R157">
        <v>18</v>
      </c>
      <c r="S157">
        <v>-187.00304357274899</v>
      </c>
      <c r="T157">
        <v>414.44764558705702</v>
      </c>
      <c r="U157">
        <v>3.5222873567181501</v>
      </c>
      <c r="V157">
        <v>1.07670876390859E-2</v>
      </c>
      <c r="W157" t="s">
        <v>28</v>
      </c>
    </row>
    <row r="158" spans="1:23" hidden="1" x14ac:dyDescent="0.3">
      <c r="A158">
        <v>9739</v>
      </c>
      <c r="B158">
        <v>-6.4909605895119196</v>
      </c>
      <c r="C158" t="str">
        <f>IF(ComponentModels!C158 = "NA"," ","AC")</f>
        <v>AC</v>
      </c>
      <c r="D158" t="str">
        <f>IF(ComponentModels!D158 = "NA"," ","SC")</f>
        <v>SC</v>
      </c>
      <c r="E158" t="str">
        <f>IF(ComponentModels!E158 = "NA"," ","T30")</f>
        <v xml:space="preserve"> </v>
      </c>
      <c r="F158" t="str">
        <f>IF(ComponentModels!F158 = "NA"," ","(T30)²")</f>
        <v>(T30)²</v>
      </c>
      <c r="G158" t="str">
        <f>IF(ComponentModels!G158 = "NA"," ","Clay")</f>
        <v xml:space="preserve"> </v>
      </c>
      <c r="H158" t="str">
        <f>IF(ComponentModels!H158 = "NA"," ","CN")</f>
        <v xml:space="preserve"> </v>
      </c>
      <c r="I158" t="str">
        <f>IF(ComponentModels!I158 = "NA"," ","GWC")</f>
        <v xml:space="preserve"> </v>
      </c>
      <c r="J158" t="str">
        <f>IF(ComponentModels!J158 = "NA"," ","(GWC)²")</f>
        <v xml:space="preserve"> </v>
      </c>
      <c r="K158" t="str">
        <f>IF(ComponentModels!K158 = "NA"," ","pH")</f>
        <v xml:space="preserve"> </v>
      </c>
      <c r="L158" t="str">
        <f>IF(ComponentModels!L158 = "NA"," ","Pr")</f>
        <v>Pr</v>
      </c>
      <c r="M158" t="str">
        <f>IF(ComponentModels!M158 = "NA"," ","ACxSC")</f>
        <v>ACxSC</v>
      </c>
      <c r="N158" t="str">
        <f>IF(ComponentModels!N158 = "NA"," ","CNxpH")</f>
        <v xml:space="preserve"> </v>
      </c>
      <c r="O158" t="str">
        <f>IF(ComponentModels!O158 = "NA"," ","GWCxpH")</f>
        <v xml:space="preserve"> </v>
      </c>
      <c r="P158" t="str">
        <f>IF(ComponentModels!P158 = "NA"," ","+")</f>
        <v>+</v>
      </c>
      <c r="R158">
        <v>18</v>
      </c>
      <c r="S158">
        <v>-187.069335978514</v>
      </c>
      <c r="T158">
        <v>414.58023039858602</v>
      </c>
      <c r="U158">
        <v>3.6548721682463601</v>
      </c>
      <c r="V158">
        <v>1.0076456212786499E-2</v>
      </c>
      <c r="W158" t="s">
        <v>28</v>
      </c>
    </row>
    <row r="159" spans="1:23" x14ac:dyDescent="0.3">
      <c r="A159">
        <v>1547</v>
      </c>
      <c r="B159">
        <v>-7.72568511992539</v>
      </c>
      <c r="C159" t="str">
        <f>IF(ComponentModels!C159 = "NA"," ","AC")</f>
        <v>AC</v>
      </c>
      <c r="D159" t="str">
        <f>IF(ComponentModels!D159 = "NA"," ","SC")</f>
        <v>SC</v>
      </c>
      <c r="E159" t="str">
        <f>IF(ComponentModels!E159 = "NA"," ","T30")</f>
        <v xml:space="preserve"> </v>
      </c>
      <c r="F159" t="str">
        <f>IF(ComponentModels!F159 = "NA"," ","T30²")</f>
        <v>T30²</v>
      </c>
      <c r="G159" t="str">
        <f>IF(ComponentModels!G159 = "NA"," ","Clay")</f>
        <v xml:space="preserve"> </v>
      </c>
      <c r="H159" t="str">
        <f>IF(ComponentModels!H159 = "NA"," ","CN")</f>
        <v xml:space="preserve"> </v>
      </c>
      <c r="I159" t="str">
        <f>IF(ComponentModels!I159 = "NA"," ","GWC")</f>
        <v xml:space="preserve"> </v>
      </c>
      <c r="J159" t="str">
        <f>IF(ComponentModels!J159 = "NA"," ","GWC²")</f>
        <v xml:space="preserve"> </v>
      </c>
      <c r="K159" t="str">
        <f>IF(ComponentModels!K159 = "NA"," ","pH")</f>
        <v xml:space="preserve"> </v>
      </c>
      <c r="L159" t="str">
        <f>IF(ComponentModels!L159 = "NA"," ","Pr")</f>
        <v>Pr</v>
      </c>
      <c r="M159" t="str">
        <f>IF(ComponentModels!M159 = "NA"," ","ACxSC")</f>
        <v>ACxSC</v>
      </c>
      <c r="N159" t="str">
        <f>IF(ComponentModels!N159 = "NA"," ","CNxpH")</f>
        <v xml:space="preserve"> </v>
      </c>
      <c r="O159" t="str">
        <f>IF(ComponentModels!O159 = "NA"," ","GWCxpH")</f>
        <v xml:space="preserve"> </v>
      </c>
      <c r="P159" t="str">
        <f>IF(ComponentModels!P159 = "NA"," ","+")</f>
        <v xml:space="preserve"> </v>
      </c>
      <c r="Q159" s="2" t="str">
        <f>CONCATENATE(C159," + ",D159," + ",E159, " + ", F159, " + ",G159, " + ",H159, " + ", I159," + ", J159," + ",K159," + ",L159," + ",M159," + ",N159," + ",O159)</f>
        <v xml:space="preserve">AC + SC +   + T30² +   +   +   +   +   + Pr + ACxSC +   +  </v>
      </c>
      <c r="R159">
        <v>18</v>
      </c>
      <c r="S159">
        <v>-187.06933603508199</v>
      </c>
      <c r="T159">
        <v>414.58023051172199</v>
      </c>
      <c r="U159">
        <v>3.6548722813832901</v>
      </c>
      <c r="V159">
        <v>1.0076455642776899E-2</v>
      </c>
      <c r="W159" t="s">
        <v>28</v>
      </c>
    </row>
    <row r="160" spans="1:23" hidden="1" x14ac:dyDescent="0.3">
      <c r="A160">
        <v>92311</v>
      </c>
      <c r="B160">
        <v>-6.1782144711900502</v>
      </c>
      <c r="C160" t="str">
        <f>IF(ComponentModels!C160 = "NA"," ","AC")</f>
        <v>AC</v>
      </c>
      <c r="D160" t="str">
        <f>IF(ComponentModels!D160 = "NA"," ","SC")</f>
        <v>SC</v>
      </c>
      <c r="E160" t="str">
        <f>IF(ComponentModels!E160 = "NA"," ","T30")</f>
        <v>T30</v>
      </c>
      <c r="F160" t="str">
        <f>IF(ComponentModels!F160 = "NA"," ","(T30)²")</f>
        <v>(T30)²</v>
      </c>
      <c r="G160" t="str">
        <f>IF(ComponentModels!G160 = "NA"," ","Clay")</f>
        <v xml:space="preserve"> </v>
      </c>
      <c r="H160" t="str">
        <f>IF(ComponentModels!H160 = "NA"," ","CN")</f>
        <v xml:space="preserve"> </v>
      </c>
      <c r="I160" t="str">
        <f>IF(ComponentModels!I160 = "NA"," ","GWC")</f>
        <v xml:space="preserve"> </v>
      </c>
      <c r="J160" t="str">
        <f>IF(ComponentModels!J160 = "NA"," ","(GWC)²")</f>
        <v xml:space="preserve"> </v>
      </c>
      <c r="K160" t="str">
        <f>IF(ComponentModels!K160 = "NA"," ","pH")</f>
        <v xml:space="preserve"> </v>
      </c>
      <c r="L160" t="str">
        <f>IF(ComponentModels!L160 = "NA"," ","Pr")</f>
        <v xml:space="preserve"> </v>
      </c>
      <c r="M160" t="str">
        <f>IF(ComponentModels!M160 = "NA"," ","ACxSC")</f>
        <v>ACxSC</v>
      </c>
      <c r="N160" t="str">
        <f>IF(ComponentModels!N160 = "NA"," ","CNxpH")</f>
        <v xml:space="preserve"> </v>
      </c>
      <c r="O160" t="str">
        <f>IF(ComponentModels!O160 = "NA"," ","GWCxpH")</f>
        <v xml:space="preserve"> </v>
      </c>
      <c r="P160" t="str">
        <f>IF(ComponentModels!P160 = "NA"," ","+")</f>
        <v>+</v>
      </c>
      <c r="R160">
        <v>18</v>
      </c>
      <c r="S160">
        <v>-187.074800846676</v>
      </c>
      <c r="T160">
        <v>414.59116013491098</v>
      </c>
      <c r="U160">
        <v>3.6658019045718202</v>
      </c>
      <c r="V160">
        <v>1.0021539899912901E-2</v>
      </c>
      <c r="W160" t="s">
        <v>28</v>
      </c>
    </row>
    <row r="161" spans="1:23" x14ac:dyDescent="0.3">
      <c r="A161">
        <v>10391</v>
      </c>
      <c r="B161">
        <v>-7.4231029378637103</v>
      </c>
      <c r="C161" t="str">
        <f>IF(ComponentModels!C161 = "NA"," ","AC")</f>
        <v>AC</v>
      </c>
      <c r="D161" t="str">
        <f>IF(ComponentModels!D161 = "NA"," ","SC")</f>
        <v>SC</v>
      </c>
      <c r="E161" t="str">
        <f>IF(ComponentModels!E161 = "NA"," ","T30")</f>
        <v>T30</v>
      </c>
      <c r="F161" t="str">
        <f>IF(ComponentModels!F161 = "NA"," ","T30²")</f>
        <v>T30²</v>
      </c>
      <c r="G161" t="str">
        <f>IF(ComponentModels!G161 = "NA"," ","Clay")</f>
        <v xml:space="preserve"> </v>
      </c>
      <c r="H161" t="str">
        <f>IF(ComponentModels!H161 = "NA"," ","CN")</f>
        <v xml:space="preserve"> </v>
      </c>
      <c r="I161" t="str">
        <f>IF(ComponentModels!I161 = "NA"," ","GWC")</f>
        <v xml:space="preserve"> </v>
      </c>
      <c r="J161" t="str">
        <f>IF(ComponentModels!J161 = "NA"," ","GWC²")</f>
        <v xml:space="preserve"> </v>
      </c>
      <c r="K161" t="str">
        <f>IF(ComponentModels!K161 = "NA"," ","pH")</f>
        <v xml:space="preserve"> </v>
      </c>
      <c r="L161" t="str">
        <f>IF(ComponentModels!L161 = "NA"," ","Pr")</f>
        <v xml:space="preserve"> </v>
      </c>
      <c r="M161" t="str">
        <f>IF(ComponentModels!M161 = "NA"," ","ACxSC")</f>
        <v>ACxSC</v>
      </c>
      <c r="N161" t="str">
        <f>IF(ComponentModels!N161 = "NA"," ","CNxpH")</f>
        <v xml:space="preserve"> </v>
      </c>
      <c r="O161" t="str">
        <f>IF(ComponentModels!O161 = "NA"," ","GWCxpH")</f>
        <v xml:space="preserve"> </v>
      </c>
      <c r="P161" t="str">
        <f>IF(ComponentModels!P161 = "NA"," ","+")</f>
        <v xml:space="preserve"> </v>
      </c>
      <c r="Q161" s="2" t="str">
        <f>CONCATENATE(C161," + ",D161," + ",E161, " + ", F161, " + ",G161, " + ",H161, " + ", I161," + ", J161," + ",K161," + ",L161," + ",M161," + ",N161," + ",O161)</f>
        <v xml:space="preserve">AC + SC + T30 + T30² +   +   +   +   +   +   + ACxSC +   +  </v>
      </c>
      <c r="R161">
        <v>18</v>
      </c>
      <c r="S161">
        <v>-187.07480089799799</v>
      </c>
      <c r="T161">
        <v>414.59116023755399</v>
      </c>
      <c r="U161">
        <v>3.6658020072150101</v>
      </c>
      <c r="V161">
        <v>1.00215393855916E-2</v>
      </c>
      <c r="W161" t="s">
        <v>28</v>
      </c>
    </row>
    <row r="162" spans="1:23" hidden="1" x14ac:dyDescent="0.3">
      <c r="A162">
        <v>92471</v>
      </c>
      <c r="B162">
        <v>-6.2010178928282302</v>
      </c>
      <c r="C162" t="str">
        <f>IF(ComponentModels!C162 = "NA"," ","AC")</f>
        <v>AC</v>
      </c>
      <c r="D162" t="str">
        <f>IF(ComponentModels!D162 = "NA"," ","SC")</f>
        <v>SC</v>
      </c>
      <c r="E162" t="str">
        <f>IF(ComponentModels!E162 = "NA"," ","T30")</f>
        <v>T30</v>
      </c>
      <c r="F162" t="str">
        <f>IF(ComponentModels!F162 = "NA"," ","(T30)²")</f>
        <v>(T30)²</v>
      </c>
      <c r="G162" t="str">
        <f>IF(ComponentModels!G162 = "NA"," ","Clay")</f>
        <v>Clay</v>
      </c>
      <c r="H162" t="str">
        <f>IF(ComponentModels!H162 = "NA"," ","CN")</f>
        <v xml:space="preserve"> </v>
      </c>
      <c r="I162" t="str">
        <f>IF(ComponentModels!I162 = "NA"," ","GWC")</f>
        <v xml:space="preserve"> </v>
      </c>
      <c r="J162" t="str">
        <f>IF(ComponentModels!J162 = "NA"," ","(GWC)²")</f>
        <v xml:space="preserve"> </v>
      </c>
      <c r="K162" t="str">
        <f>IF(ComponentModels!K162 = "NA"," ","pH")</f>
        <v xml:space="preserve"> </v>
      </c>
      <c r="L162" t="str">
        <f>IF(ComponentModels!L162 = "NA"," ","Pr")</f>
        <v xml:space="preserve"> </v>
      </c>
      <c r="M162" t="str">
        <f>IF(ComponentModels!M162 = "NA"," ","ACxSC")</f>
        <v>ACxSC</v>
      </c>
      <c r="N162" t="str">
        <f>IF(ComponentModels!N162 = "NA"," ","CNxpH")</f>
        <v xml:space="preserve"> </v>
      </c>
      <c r="O162" t="str">
        <f>IF(ComponentModels!O162 = "NA"," ","GWCxpH")</f>
        <v xml:space="preserve"> </v>
      </c>
      <c r="P162" t="str">
        <f>IF(ComponentModels!P162 = "NA"," ","+")</f>
        <v>+</v>
      </c>
      <c r="R162">
        <v>19</v>
      </c>
      <c r="S162">
        <v>-185.818107984249</v>
      </c>
      <c r="T162">
        <v>414.60353622993699</v>
      </c>
      <c r="U162">
        <v>3.67817799959772</v>
      </c>
      <c r="V162">
        <v>9.9597176117620107E-3</v>
      </c>
      <c r="W162" t="s">
        <v>28</v>
      </c>
    </row>
    <row r="163" spans="1:23" x14ac:dyDescent="0.3">
      <c r="A163">
        <v>10551</v>
      </c>
      <c r="B163">
        <v>-7.4551165463844598</v>
      </c>
      <c r="C163" t="str">
        <f>IF(ComponentModels!C163 = "NA"," ","AC")</f>
        <v>AC</v>
      </c>
      <c r="D163" t="str">
        <f>IF(ComponentModels!D163 = "NA"," ","SC")</f>
        <v>SC</v>
      </c>
      <c r="E163" t="str">
        <f>IF(ComponentModels!E163 = "NA"," ","T30")</f>
        <v>T30</v>
      </c>
      <c r="F163" t="str">
        <f>IF(ComponentModels!F163 = "NA"," ","T30²")</f>
        <v>T30²</v>
      </c>
      <c r="G163" t="str">
        <f>IF(ComponentModels!G163 = "NA"," ","Clay")</f>
        <v>Clay</v>
      </c>
      <c r="H163" t="str">
        <f>IF(ComponentModels!H163 = "NA"," ","CN")</f>
        <v xml:space="preserve"> </v>
      </c>
      <c r="I163" t="str">
        <f>IF(ComponentModels!I163 = "NA"," ","GWC")</f>
        <v xml:space="preserve"> </v>
      </c>
      <c r="J163" t="str">
        <f>IF(ComponentModels!J163 = "NA"," ","GWC²")</f>
        <v xml:space="preserve"> </v>
      </c>
      <c r="K163" t="str">
        <f>IF(ComponentModels!K163 = "NA"," ","pH")</f>
        <v xml:space="preserve"> </v>
      </c>
      <c r="L163" t="str">
        <f>IF(ComponentModels!L163 = "NA"," ","Pr")</f>
        <v xml:space="preserve"> </v>
      </c>
      <c r="M163" t="str">
        <f>IF(ComponentModels!M163 = "NA"," ","ACxSC")</f>
        <v>ACxSC</v>
      </c>
      <c r="N163" t="str">
        <f>IF(ComponentModels!N163 = "NA"," ","CNxpH")</f>
        <v xml:space="preserve"> </v>
      </c>
      <c r="O163" t="str">
        <f>IF(ComponentModels!O163 = "NA"," ","GWCxpH")</f>
        <v xml:space="preserve"> </v>
      </c>
      <c r="P163" t="str">
        <f>IF(ComponentModels!P163 = "NA"," ","+")</f>
        <v xml:space="preserve"> </v>
      </c>
      <c r="Q163" s="2" t="str">
        <f>CONCATENATE(C163," + ",D163," + ",E163, " + ", F163, " + ",G163, " + ",H163, " + ", I163," + ", J163," + ",K163," + ",L163," + ",M163," + ",N163," + ",O163)</f>
        <v xml:space="preserve">AC + SC + T30 + T30² + Clay +   +   +   +   +   + ACxSC +   +  </v>
      </c>
      <c r="R163">
        <v>19</v>
      </c>
      <c r="S163">
        <v>-185.81810803459501</v>
      </c>
      <c r="T163">
        <v>414.60353633062698</v>
      </c>
      <c r="U163">
        <v>3.6781781002881599</v>
      </c>
      <c r="V163">
        <v>9.9597171103378308E-3</v>
      </c>
      <c r="W163" t="s">
        <v>28</v>
      </c>
    </row>
    <row r="164" spans="1:23" hidden="1" x14ac:dyDescent="0.3">
      <c r="A164">
        <v>9275</v>
      </c>
      <c r="B164">
        <v>-6.2814545354917</v>
      </c>
      <c r="C164" t="str">
        <f>IF(ComponentModels!C164 = "NA"," ","AC")</f>
        <v>AC</v>
      </c>
      <c r="D164" t="str">
        <f>IF(ComponentModels!D164 = "NA"," ","SC")</f>
        <v>SC</v>
      </c>
      <c r="E164" t="str">
        <f>IF(ComponentModels!E164 = "NA"," ","T30")</f>
        <v xml:space="preserve"> </v>
      </c>
      <c r="F164" t="str">
        <f>IF(ComponentModels!F164 = "NA"," ","(T30)²")</f>
        <v>(T30)²</v>
      </c>
      <c r="G164" t="str">
        <f>IF(ComponentModels!G164 = "NA"," ","Clay")</f>
        <v>Clay</v>
      </c>
      <c r="H164" t="str">
        <f>IF(ComponentModels!H164 = "NA"," ","CN")</f>
        <v>CN</v>
      </c>
      <c r="I164" t="str">
        <f>IF(ComponentModels!I164 = "NA"," ","GWC")</f>
        <v xml:space="preserve"> </v>
      </c>
      <c r="J164" t="str">
        <f>IF(ComponentModels!J164 = "NA"," ","(GWC)²")</f>
        <v xml:space="preserve"> </v>
      </c>
      <c r="K164" t="str">
        <f>IF(ComponentModels!K164 = "NA"," ","pH")</f>
        <v xml:space="preserve"> </v>
      </c>
      <c r="L164" t="str">
        <f>IF(ComponentModels!L164 = "NA"," ","Pr")</f>
        <v xml:space="preserve"> </v>
      </c>
      <c r="M164" t="str">
        <f>IF(ComponentModels!M164 = "NA"," ","ACxSC")</f>
        <v>ACxSC</v>
      </c>
      <c r="N164" t="str">
        <f>IF(ComponentModels!N164 = "NA"," ","CNxpH")</f>
        <v xml:space="preserve"> </v>
      </c>
      <c r="O164" t="str">
        <f>IF(ComponentModels!O164 = "NA"," ","GWCxpH")</f>
        <v xml:space="preserve"> </v>
      </c>
      <c r="P164" t="str">
        <f>IF(ComponentModels!P164 = "NA"," ","+")</f>
        <v>+</v>
      </c>
      <c r="R164">
        <v>19</v>
      </c>
      <c r="S164">
        <v>-185.89104550146001</v>
      </c>
      <c r="T164">
        <v>414.749411264358</v>
      </c>
      <c r="U164">
        <v>3.8240530340185002</v>
      </c>
      <c r="V164">
        <v>9.2591402775564595E-3</v>
      </c>
      <c r="W164" t="s">
        <v>28</v>
      </c>
    </row>
    <row r="165" spans="1:23" x14ac:dyDescent="0.3">
      <c r="A165">
        <v>1083</v>
      </c>
      <c r="B165">
        <v>-7.5335221392880998</v>
      </c>
      <c r="C165" t="str">
        <f>IF(ComponentModels!C165 = "NA"," ","AC")</f>
        <v>AC</v>
      </c>
      <c r="D165" t="str">
        <f>IF(ComponentModels!D165 = "NA"," ","SC")</f>
        <v>SC</v>
      </c>
      <c r="E165" t="str">
        <f>IF(ComponentModels!E165 = "NA"," ","T30")</f>
        <v xml:space="preserve"> </v>
      </c>
      <c r="F165" t="str">
        <f>IF(ComponentModels!F165 = "NA"," ","T30²")</f>
        <v>T30²</v>
      </c>
      <c r="G165" t="str">
        <f>IF(ComponentModels!G165 = "NA"," ","Clay")</f>
        <v>Clay</v>
      </c>
      <c r="H165" t="str">
        <f>IF(ComponentModels!H165 = "NA"," ","CN")</f>
        <v>CN</v>
      </c>
      <c r="I165" t="str">
        <f>IF(ComponentModels!I165 = "NA"," ","GWC")</f>
        <v xml:space="preserve"> </v>
      </c>
      <c r="J165" t="str">
        <f>IF(ComponentModels!J165 = "NA"," ","GWC²")</f>
        <v xml:space="preserve"> </v>
      </c>
      <c r="K165" t="str">
        <f>IF(ComponentModels!K165 = "NA"," ","pH")</f>
        <v xml:space="preserve"> </v>
      </c>
      <c r="L165" t="str">
        <f>IF(ComponentModels!L165 = "NA"," ","Pr")</f>
        <v xml:space="preserve"> </v>
      </c>
      <c r="M165" t="str">
        <f>IF(ComponentModels!M165 = "NA"," ","ACxSC")</f>
        <v>ACxSC</v>
      </c>
      <c r="N165" t="str">
        <f>IF(ComponentModels!N165 = "NA"," ","CNxpH")</f>
        <v xml:space="preserve"> </v>
      </c>
      <c r="O165" t="str">
        <f>IF(ComponentModels!O165 = "NA"," ","GWCxpH")</f>
        <v xml:space="preserve"> </v>
      </c>
      <c r="P165" t="str">
        <f>IF(ComponentModels!P165 = "NA"," ","+")</f>
        <v xml:space="preserve"> </v>
      </c>
      <c r="Q165" s="2" t="str">
        <f>CONCATENATE(C165," + ",D165," + ",E165, " + ", F165, " + ",G165, " + ",H165, " + ", I165," + ", J165," + ",K165," + ",L165," + ",M165," + ",N165," + ",O165)</f>
        <v xml:space="preserve">AC + SC +   + T30² + Clay + CN +   +   +   +   + ACxSC +   +  </v>
      </c>
      <c r="R165">
        <v>19</v>
      </c>
      <c r="S165">
        <v>-185.891045552593</v>
      </c>
      <c r="T165">
        <v>414.74941136662397</v>
      </c>
      <c r="U165">
        <v>3.8240531362849901</v>
      </c>
      <c r="V165">
        <v>9.2591398041066194E-3</v>
      </c>
      <c r="W165" t="s">
        <v>28</v>
      </c>
    </row>
    <row r="166" spans="1:23" hidden="1" x14ac:dyDescent="0.3">
      <c r="A166">
        <v>9811</v>
      </c>
      <c r="B166">
        <v>-6.5697885085863197</v>
      </c>
      <c r="C166" t="str">
        <f>IF(ComponentModels!C166 = "NA"," ","AC")</f>
        <v>AC</v>
      </c>
      <c r="D166" t="str">
        <f>IF(ComponentModels!D166 = "NA"," ","SC")</f>
        <v>SC</v>
      </c>
      <c r="E166" t="str">
        <f>IF(ComponentModels!E166 = "NA"," ","T30")</f>
        <v xml:space="preserve"> </v>
      </c>
      <c r="F166" t="str">
        <f>IF(ComponentModels!F166 = "NA"," ","(T30)²")</f>
        <v xml:space="preserve"> </v>
      </c>
      <c r="G166" t="str">
        <f>IF(ComponentModels!G166 = "NA"," ","Clay")</f>
        <v>Clay</v>
      </c>
      <c r="H166" t="str">
        <f>IF(ComponentModels!H166 = "NA"," ","CN")</f>
        <v xml:space="preserve"> </v>
      </c>
      <c r="I166" t="str">
        <f>IF(ComponentModels!I166 = "NA"," ","GWC")</f>
        <v>GWC</v>
      </c>
      <c r="J166" t="str">
        <f>IF(ComponentModels!J166 = "NA"," ","(GWC)²")</f>
        <v xml:space="preserve"> </v>
      </c>
      <c r="K166" t="str">
        <f>IF(ComponentModels!K166 = "NA"," ","pH")</f>
        <v xml:space="preserve"> </v>
      </c>
      <c r="L166" t="str">
        <f>IF(ComponentModels!L166 = "NA"," ","Pr")</f>
        <v>Pr</v>
      </c>
      <c r="M166" t="str">
        <f>IF(ComponentModels!M166 = "NA"," ","ACxSC")</f>
        <v>ACxSC</v>
      </c>
      <c r="N166" t="str">
        <f>IF(ComponentModels!N166 = "NA"," ","CNxpH")</f>
        <v xml:space="preserve"> </v>
      </c>
      <c r="O166" t="str">
        <f>IF(ComponentModels!O166 = "NA"," ","GWCxpH")</f>
        <v xml:space="preserve"> </v>
      </c>
      <c r="P166" t="str">
        <f>IF(ComponentModels!P166 = "NA"," ","+")</f>
        <v>+</v>
      </c>
      <c r="R166">
        <v>19</v>
      </c>
      <c r="S166">
        <v>-185.89861477272299</v>
      </c>
      <c r="T166">
        <v>414.76454980688402</v>
      </c>
      <c r="U166">
        <v>3.8391915765451499</v>
      </c>
      <c r="V166">
        <v>9.1893199111333194E-3</v>
      </c>
      <c r="W166" t="s">
        <v>28</v>
      </c>
    </row>
    <row r="167" spans="1:23" x14ac:dyDescent="0.3">
      <c r="A167">
        <v>1619</v>
      </c>
      <c r="B167">
        <v>-7.8287998807330803</v>
      </c>
      <c r="C167" t="str">
        <f>IF(ComponentModels!C167 = "NA"," ","AC")</f>
        <v>AC</v>
      </c>
      <c r="D167" t="str">
        <f>IF(ComponentModels!D167 = "NA"," ","SC")</f>
        <v>SC</v>
      </c>
      <c r="E167" t="str">
        <f>IF(ComponentModels!E167 = "NA"," ","T30")</f>
        <v xml:space="preserve"> </v>
      </c>
      <c r="F167" t="str">
        <f>IF(ComponentModels!F167 = "NA"," ","T30²")</f>
        <v xml:space="preserve"> </v>
      </c>
      <c r="G167" t="str">
        <f>IF(ComponentModels!G167 = "NA"," ","Clay")</f>
        <v>Clay</v>
      </c>
      <c r="H167" t="str">
        <f>IF(ComponentModels!H167 = "NA"," ","CN")</f>
        <v xml:space="preserve"> </v>
      </c>
      <c r="I167" t="str">
        <f>IF(ComponentModels!I167 = "NA"," ","GWC")</f>
        <v>GWC</v>
      </c>
      <c r="J167" t="str">
        <f>IF(ComponentModels!J167 = "NA"," ","GWC²")</f>
        <v xml:space="preserve"> </v>
      </c>
      <c r="K167" t="str">
        <f>IF(ComponentModels!K167 = "NA"," ","pH")</f>
        <v xml:space="preserve"> </v>
      </c>
      <c r="L167" t="str">
        <f>IF(ComponentModels!L167 = "NA"," ","Pr")</f>
        <v>Pr</v>
      </c>
      <c r="M167" t="str">
        <f>IF(ComponentModels!M167 = "NA"," ","ACxSC")</f>
        <v>ACxSC</v>
      </c>
      <c r="N167" t="str">
        <f>IF(ComponentModels!N167 = "NA"," ","CNxpH")</f>
        <v xml:space="preserve"> </v>
      </c>
      <c r="O167" t="str">
        <f>IF(ComponentModels!O167 = "NA"," ","GWCxpH")</f>
        <v xml:space="preserve"> </v>
      </c>
      <c r="P167" t="str">
        <f>IF(ComponentModels!P167 = "NA"," ","+")</f>
        <v xml:space="preserve"> </v>
      </c>
      <c r="Q167" s="2" t="str">
        <f>CONCATENATE(C167," + ",D167," + ",E167, " + ", F167, " + ",G167, " + ",H167, " + ", I167," + ", J167," + ",K167," + ",L167," + ",M167," + ",N167," + ",O167)</f>
        <v xml:space="preserve">AC + SC +   +   + Clay +   + GWC +   +   + Pr + ACxSC +   +  </v>
      </c>
      <c r="R167">
        <v>19</v>
      </c>
      <c r="S167">
        <v>-185.89861482511901</v>
      </c>
      <c r="T167">
        <v>414.76454991167498</v>
      </c>
      <c r="U167">
        <v>3.83919168133616</v>
      </c>
      <c r="V167">
        <v>9.1893194296542597E-3</v>
      </c>
      <c r="W167" t="s">
        <v>28</v>
      </c>
    </row>
    <row r="168" spans="1:23" hidden="1" x14ac:dyDescent="0.3">
      <c r="A168">
        <v>96831</v>
      </c>
      <c r="B168">
        <v>-6.5170127844155896</v>
      </c>
      <c r="C168" t="str">
        <f>IF(ComponentModels!C168 = "NA"," ","AC")</f>
        <v>AC</v>
      </c>
      <c r="D168" t="str">
        <f>IF(ComponentModels!D168 = "NA"," ","SC")</f>
        <v>SC</v>
      </c>
      <c r="E168" t="str">
        <f>IF(ComponentModels!E168 = "NA"," ","T30")</f>
        <v xml:space="preserve"> </v>
      </c>
      <c r="F168" t="str">
        <f>IF(ComponentModels!F168 = "NA"," ","(T30)²")</f>
        <v xml:space="preserve"> </v>
      </c>
      <c r="G168" t="str">
        <f>IF(ComponentModels!G168 = "NA"," ","Clay")</f>
        <v>Clay</v>
      </c>
      <c r="H168" t="str">
        <f>IF(ComponentModels!H168 = "NA"," ","CN")</f>
        <v xml:space="preserve"> </v>
      </c>
      <c r="I168" t="str">
        <f>IF(ComponentModels!I168 = "NA"," ","GWC")</f>
        <v>GWC</v>
      </c>
      <c r="J168" t="str">
        <f>IF(ComponentModels!J168 = "NA"," ","(GWC)²")</f>
        <v>(GWC)²</v>
      </c>
      <c r="K168" t="str">
        <f>IF(ComponentModels!K168 = "NA"," ","pH")</f>
        <v>pH</v>
      </c>
      <c r="L168" t="str">
        <f>IF(ComponentModels!L168 = "NA"," ","Pr")</f>
        <v xml:space="preserve"> </v>
      </c>
      <c r="M168" t="str">
        <f>IF(ComponentModels!M168 = "NA"," ","ACxSC")</f>
        <v>ACxSC</v>
      </c>
      <c r="N168" t="str">
        <f>IF(ComponentModels!N168 = "NA"," ","CNxpH")</f>
        <v xml:space="preserve"> </v>
      </c>
      <c r="O168" t="str">
        <f>IF(ComponentModels!O168 = "NA"," ","GWCxpH")</f>
        <v xml:space="preserve"> </v>
      </c>
      <c r="P168" t="str">
        <f>IF(ComponentModels!P168 = "NA"," ","+")</f>
        <v>+</v>
      </c>
      <c r="R168">
        <v>20</v>
      </c>
      <c r="S168">
        <v>-184.64915295506401</v>
      </c>
      <c r="T168">
        <v>414.82462169960098</v>
      </c>
      <c r="U168">
        <v>3.8992634692616499</v>
      </c>
      <c r="V168">
        <v>8.9174139097912605E-3</v>
      </c>
      <c r="W168" t="s">
        <v>28</v>
      </c>
    </row>
    <row r="169" spans="1:23" x14ac:dyDescent="0.3">
      <c r="A169">
        <v>14911</v>
      </c>
      <c r="B169">
        <v>-7.8006761118836296</v>
      </c>
      <c r="C169" t="str">
        <f>IF(ComponentModels!C169 = "NA"," ","AC")</f>
        <v>AC</v>
      </c>
      <c r="D169" t="str">
        <f>IF(ComponentModels!D169 = "NA"," ","SC")</f>
        <v>SC</v>
      </c>
      <c r="E169" t="str">
        <f>IF(ComponentModels!E169 = "NA"," ","T30")</f>
        <v xml:space="preserve"> </v>
      </c>
      <c r="F169" t="str">
        <f>IF(ComponentModels!F169 = "NA"," ","T30²")</f>
        <v xml:space="preserve"> </v>
      </c>
      <c r="G169" t="str">
        <f>IF(ComponentModels!G169 = "NA"," ","Clay")</f>
        <v>Clay</v>
      </c>
      <c r="H169" t="str">
        <f>IF(ComponentModels!H169 = "NA"," ","CN")</f>
        <v xml:space="preserve"> </v>
      </c>
      <c r="I169" t="str">
        <f>IF(ComponentModels!I169 = "NA"," ","GWC")</f>
        <v>GWC</v>
      </c>
      <c r="J169" t="str">
        <f>IF(ComponentModels!J169 = "NA"," ","GWC²")</f>
        <v>GWC²</v>
      </c>
      <c r="K169" t="str">
        <f>IF(ComponentModels!K169 = "NA"," ","pH")</f>
        <v>pH</v>
      </c>
      <c r="L169" t="str">
        <f>IF(ComponentModels!L169 = "NA"," ","Pr")</f>
        <v xml:space="preserve"> </v>
      </c>
      <c r="M169" t="str">
        <f>IF(ComponentModels!M169 = "NA"," ","ACxSC")</f>
        <v>ACxSC</v>
      </c>
      <c r="N169" t="str">
        <f>IF(ComponentModels!N169 = "NA"," ","CNxpH")</f>
        <v xml:space="preserve"> </v>
      </c>
      <c r="O169" t="str">
        <f>IF(ComponentModels!O169 = "NA"," ","GWCxpH")</f>
        <v xml:space="preserve"> </v>
      </c>
      <c r="P169" t="str">
        <f>IF(ComponentModels!P169 = "NA"," ","+")</f>
        <v xml:space="preserve"> </v>
      </c>
      <c r="Q169" s="2" t="str">
        <f t="shared" ref="Q169:Q170" si="13">CONCATENATE(C169," + ",D169," + ",E169, " + ", F169, " + ",G169, " + ",H169, " + ", I169," + ", J169," + ",K169," + ",L169," + ",M169," + ",N169," + ",O169)</f>
        <v xml:space="preserve">AC + SC +   +   + Clay +   + GWC + GWC² + pH +   + ACxSC +   +  </v>
      </c>
      <c r="R169">
        <v>20</v>
      </c>
      <c r="S169">
        <v>-184.64915300003099</v>
      </c>
      <c r="T169">
        <v>414.82462178953602</v>
      </c>
      <c r="U169">
        <v>3.8992635591964699</v>
      </c>
      <c r="V169">
        <v>8.9174135087982907E-3</v>
      </c>
      <c r="W169" t="s">
        <v>28</v>
      </c>
    </row>
    <row r="170" spans="1:23" x14ac:dyDescent="0.3">
      <c r="A170">
        <v>17312</v>
      </c>
      <c r="B170">
        <v>0.42990756063167401</v>
      </c>
      <c r="C170" t="str">
        <f>IF(ComponentModels!C170 = "NA"," ","AC")</f>
        <v>AC</v>
      </c>
      <c r="D170" t="str">
        <f>IF(ComponentModels!D170 = "NA"," ","SC")</f>
        <v>SC</v>
      </c>
      <c r="E170" t="str">
        <f>IF(ComponentModels!E170 = "NA"," ","T30")</f>
        <v xml:space="preserve"> </v>
      </c>
      <c r="F170" t="str">
        <f>IF(ComponentModels!F170 = "NA"," ","T30²")</f>
        <v xml:space="preserve"> </v>
      </c>
      <c r="G170" t="str">
        <f>IF(ComponentModels!G170 = "NA"," ","Clay")</f>
        <v xml:space="preserve"> </v>
      </c>
      <c r="H170" t="str">
        <f>IF(ComponentModels!H170 = "NA"," ","CN")</f>
        <v xml:space="preserve"> </v>
      </c>
      <c r="I170" t="str">
        <f>IF(ComponentModels!I170 = "NA"," ","GWC")</f>
        <v>GWC</v>
      </c>
      <c r="J170" t="str">
        <f>IF(ComponentModels!J170 = "NA"," ","GWC²")</f>
        <v>GWC²</v>
      </c>
      <c r="K170" t="str">
        <f>IF(ComponentModels!K170 = "NA"," ","pH")</f>
        <v xml:space="preserve"> </v>
      </c>
      <c r="L170" t="str">
        <f>IF(ComponentModels!L170 = "NA"," ","Pr")</f>
        <v>Pr</v>
      </c>
      <c r="M170" t="str">
        <f>IF(ComponentModels!M170 = "NA"," ","ACxSC")</f>
        <v>ACxSC</v>
      </c>
      <c r="N170" t="str">
        <f>IF(ComponentModels!N170 = "NA"," ","CNxpH")</f>
        <v xml:space="preserve"> </v>
      </c>
      <c r="O170" t="str">
        <f>IF(ComponentModels!O170 = "NA"," ","GWCxpH")</f>
        <v xml:space="preserve"> </v>
      </c>
      <c r="P170" t="str">
        <f>IF(ComponentModels!P170 = "NA"," ","+")</f>
        <v xml:space="preserve"> </v>
      </c>
      <c r="Q170" s="2" t="str">
        <f t="shared" si="13"/>
        <v xml:space="preserve">AC + SC +   +   +   +   + GWC + GWC² +   + Pr + ACxSC +   +  </v>
      </c>
      <c r="R170">
        <v>19</v>
      </c>
      <c r="S170">
        <v>-409.070305497346</v>
      </c>
      <c r="T170">
        <v>860.95073757697003</v>
      </c>
      <c r="U170">
        <v>0</v>
      </c>
      <c r="V170">
        <v>0.16709671113145</v>
      </c>
      <c r="W170" t="s">
        <v>29</v>
      </c>
    </row>
    <row r="171" spans="1:23" hidden="1" x14ac:dyDescent="0.3">
      <c r="A171">
        <v>99232</v>
      </c>
      <c r="B171">
        <v>1.81620407137697</v>
      </c>
      <c r="C171" t="str">
        <f>IF(ComponentModels!C171 = "NA"," ","AC")</f>
        <v>AC</v>
      </c>
      <c r="D171" t="str">
        <f>IF(ComponentModels!D171 = "NA"," ","SC")</f>
        <v>SC</v>
      </c>
      <c r="E171" t="str">
        <f>IF(ComponentModels!E171 = "NA"," ","T30")</f>
        <v xml:space="preserve"> </v>
      </c>
      <c r="F171" t="str">
        <f>IF(ComponentModels!F171 = "NA"," ","(T30)²")</f>
        <v xml:space="preserve"> </v>
      </c>
      <c r="G171" t="str">
        <f>IF(ComponentModels!G171 = "NA"," ","Clay")</f>
        <v xml:space="preserve"> </v>
      </c>
      <c r="H171" t="str">
        <f>IF(ComponentModels!H171 = "NA"," ","CN")</f>
        <v xml:space="preserve"> </v>
      </c>
      <c r="I171" t="str">
        <f>IF(ComponentModels!I171 = "NA"," ","GWC")</f>
        <v>GWC</v>
      </c>
      <c r="J171" t="str">
        <f>IF(ComponentModels!J171 = "NA"," ","(GWC)²")</f>
        <v>(GWC)²</v>
      </c>
      <c r="K171" t="str">
        <f>IF(ComponentModels!K171 = "NA"," ","pH")</f>
        <v xml:space="preserve"> </v>
      </c>
      <c r="L171" t="str">
        <f>IF(ComponentModels!L171 = "NA"," ","Pr")</f>
        <v>Pr</v>
      </c>
      <c r="M171" t="str">
        <f>IF(ComponentModels!M171 = "NA"," ","ACxSC")</f>
        <v>ACxSC</v>
      </c>
      <c r="N171" t="str">
        <f>IF(ComponentModels!N171 = "NA"," ","CNxpH")</f>
        <v xml:space="preserve"> </v>
      </c>
      <c r="O171" t="str">
        <f>IF(ComponentModels!O171 = "NA"," ","GWCxpH")</f>
        <v xml:space="preserve"> </v>
      </c>
      <c r="P171" t="str">
        <f>IF(ComponentModels!P171 = "NA"," ","+")</f>
        <v>+</v>
      </c>
      <c r="R171">
        <v>19</v>
      </c>
      <c r="S171">
        <v>-409.07030549750999</v>
      </c>
      <c r="T171">
        <v>860.95073757729801</v>
      </c>
      <c r="U171" s="1">
        <v>3.2753177947597599E-10</v>
      </c>
      <c r="V171">
        <v>0.167096711104086</v>
      </c>
      <c r="W171" t="s">
        <v>29</v>
      </c>
    </row>
    <row r="172" spans="1:23" x14ac:dyDescent="0.3">
      <c r="A172">
        <v>17472</v>
      </c>
      <c r="B172">
        <v>0.43313440674933001</v>
      </c>
      <c r="C172" t="str">
        <f>IF(ComponentModels!C172 = "NA"," ","AC")</f>
        <v>AC</v>
      </c>
      <c r="D172" t="str">
        <f>IF(ComponentModels!D172 = "NA"," ","SC")</f>
        <v>SC</v>
      </c>
      <c r="E172" t="str">
        <f>IF(ComponentModels!E172 = "NA"," ","T30")</f>
        <v xml:space="preserve"> </v>
      </c>
      <c r="F172" t="str">
        <f>IF(ComponentModels!F172 = "NA"," ","T30²")</f>
        <v xml:space="preserve"> </v>
      </c>
      <c r="G172" t="str">
        <f>IF(ComponentModels!G172 = "NA"," ","Clay")</f>
        <v>Clay</v>
      </c>
      <c r="H172" t="str">
        <f>IF(ComponentModels!H172 = "NA"," ","CN")</f>
        <v xml:space="preserve"> </v>
      </c>
      <c r="I172" t="str">
        <f>IF(ComponentModels!I172 = "NA"," ","GWC")</f>
        <v>GWC</v>
      </c>
      <c r="J172" t="str">
        <f>IF(ComponentModels!J172 = "NA"," ","GWC²")</f>
        <v>GWC²</v>
      </c>
      <c r="K172" t="str">
        <f>IF(ComponentModels!K172 = "NA"," ","pH")</f>
        <v xml:space="preserve"> </v>
      </c>
      <c r="L172" t="str">
        <f>IF(ComponentModels!L172 = "NA"," ","Pr")</f>
        <v>Pr</v>
      </c>
      <c r="M172" t="str">
        <f>IF(ComponentModels!M172 = "NA"," ","ACxSC")</f>
        <v>ACxSC</v>
      </c>
      <c r="N172" t="str">
        <f>IF(ComponentModels!N172 = "NA"," ","CNxpH")</f>
        <v xml:space="preserve"> </v>
      </c>
      <c r="O172" t="str">
        <f>IF(ComponentModels!O172 = "NA"," ","GWCxpH")</f>
        <v xml:space="preserve"> </v>
      </c>
      <c r="P172" t="str">
        <f>IF(ComponentModels!P172 = "NA"," ","+")</f>
        <v xml:space="preserve"> </v>
      </c>
      <c r="Q172" s="2" t="str">
        <f>CONCATENATE(C172," + ",D172," + ",E172, " + ", F172, " + ",G172, " + ",H172, " + ", I172," + ", J172," + ",K172," + ",L172," + ",M172," + ",N172," + ",O172)</f>
        <v xml:space="preserve">AC + SC +   +   + Clay +   + GWC + GWC² +   + Pr + ACxSC +   +  </v>
      </c>
      <c r="R172">
        <v>20</v>
      </c>
      <c r="S172">
        <v>-407.93552358929003</v>
      </c>
      <c r="T172">
        <v>861.22136564991797</v>
      </c>
      <c r="U172">
        <v>0.270628072947943</v>
      </c>
      <c r="V172">
        <v>0.145949214732085</v>
      </c>
      <c r="W172" t="s">
        <v>29</v>
      </c>
    </row>
    <row r="173" spans="1:23" hidden="1" x14ac:dyDescent="0.3">
      <c r="A173">
        <v>99392</v>
      </c>
      <c r="B173">
        <v>1.81943315881204</v>
      </c>
      <c r="C173" t="str">
        <f>IF(ComponentModels!C173 = "NA"," ","AC")</f>
        <v>AC</v>
      </c>
      <c r="D173" t="str">
        <f>IF(ComponentModels!D173 = "NA"," ","SC")</f>
        <v>SC</v>
      </c>
      <c r="E173" t="str">
        <f>IF(ComponentModels!E173 = "NA"," ","T30")</f>
        <v xml:space="preserve"> </v>
      </c>
      <c r="F173" t="str">
        <f>IF(ComponentModels!F173 = "NA"," ","(T30)²")</f>
        <v xml:space="preserve"> </v>
      </c>
      <c r="G173" t="str">
        <f>IF(ComponentModels!G173 = "NA"," ","Clay")</f>
        <v>Clay</v>
      </c>
      <c r="H173" t="str">
        <f>IF(ComponentModels!H173 = "NA"," ","CN")</f>
        <v xml:space="preserve"> </v>
      </c>
      <c r="I173" t="str">
        <f>IF(ComponentModels!I173 = "NA"," ","GWC")</f>
        <v>GWC</v>
      </c>
      <c r="J173" t="str">
        <f>IF(ComponentModels!J173 = "NA"," ","(GWC)²")</f>
        <v>(GWC)²</v>
      </c>
      <c r="K173" t="str">
        <f>IF(ComponentModels!K173 = "NA"," ","pH")</f>
        <v xml:space="preserve"> </v>
      </c>
      <c r="L173" t="str">
        <f>IF(ComponentModels!L173 = "NA"," ","Pr")</f>
        <v>Pr</v>
      </c>
      <c r="M173" t="str">
        <f>IF(ComponentModels!M173 = "NA"," ","ACxSC")</f>
        <v>ACxSC</v>
      </c>
      <c r="N173" t="str">
        <f>IF(ComponentModels!N173 = "NA"," ","CNxpH")</f>
        <v xml:space="preserve"> </v>
      </c>
      <c r="O173" t="str">
        <f>IF(ComponentModels!O173 = "NA"," ","GWCxpH")</f>
        <v xml:space="preserve"> </v>
      </c>
      <c r="P173" t="str">
        <f>IF(ComponentModels!P173 = "NA"," ","+")</f>
        <v>+</v>
      </c>
      <c r="R173">
        <v>20</v>
      </c>
      <c r="S173">
        <v>-407.93552358933698</v>
      </c>
      <c r="T173">
        <v>861.22136565001199</v>
      </c>
      <c r="U173">
        <v>0.27062807304150699</v>
      </c>
      <c r="V173">
        <v>0.14594921472525699</v>
      </c>
      <c r="W173" t="s">
        <v>29</v>
      </c>
    </row>
    <row r="174" spans="1:23" hidden="1" x14ac:dyDescent="0.3">
      <c r="A174">
        <v>99551</v>
      </c>
      <c r="B174">
        <v>1.8089776220545499</v>
      </c>
      <c r="C174" t="str">
        <f>IF(ComponentModels!C174 = "NA"," ","AC")</f>
        <v>AC</v>
      </c>
      <c r="D174" t="str">
        <f>IF(ComponentModels!D174 = "NA"," ","SC")</f>
        <v>SC</v>
      </c>
      <c r="E174" t="str">
        <f>IF(ComponentModels!E174 = "NA"," ","T30")</f>
        <v xml:space="preserve"> </v>
      </c>
      <c r="F174" t="str">
        <f>IF(ComponentModels!F174 = "NA"," ","(T30)²")</f>
        <v xml:space="preserve"> </v>
      </c>
      <c r="G174" t="str">
        <f>IF(ComponentModels!G174 = "NA"," ","Clay")</f>
        <v xml:space="preserve"> </v>
      </c>
      <c r="H174" t="str">
        <f>IF(ComponentModels!H174 = "NA"," ","CN")</f>
        <v>CN</v>
      </c>
      <c r="I174" t="str">
        <f>IF(ComponentModels!I174 = "NA"," ","GWC")</f>
        <v>GWC</v>
      </c>
      <c r="J174" t="str">
        <f>IF(ComponentModels!J174 = "NA"," ","(GWC)²")</f>
        <v>(GWC)²</v>
      </c>
      <c r="K174" t="str">
        <f>IF(ComponentModels!K174 = "NA"," ","pH")</f>
        <v xml:space="preserve"> </v>
      </c>
      <c r="L174" t="str">
        <f>IF(ComponentModels!L174 = "NA"," ","Pr")</f>
        <v>Pr</v>
      </c>
      <c r="M174" t="str">
        <f>IF(ComponentModels!M174 = "NA"," ","ACxSC")</f>
        <v>ACxSC</v>
      </c>
      <c r="N174" t="str">
        <f>IF(ComponentModels!N174 = "NA"," ","CNxpH")</f>
        <v xml:space="preserve"> </v>
      </c>
      <c r="O174" t="str">
        <f>IF(ComponentModels!O174 = "NA"," ","GWCxpH")</f>
        <v xml:space="preserve"> </v>
      </c>
      <c r="P174" t="str">
        <f>IF(ComponentModels!P174 = "NA"," ","+")</f>
        <v>+</v>
      </c>
      <c r="R174">
        <v>20</v>
      </c>
      <c r="S174">
        <v>-408.64930537040601</v>
      </c>
      <c r="T174">
        <v>862.64892921214903</v>
      </c>
      <c r="U174">
        <v>1.6981916351790001</v>
      </c>
      <c r="V174">
        <v>7.1484234992999399E-2</v>
      </c>
      <c r="W174" t="s">
        <v>29</v>
      </c>
    </row>
    <row r="175" spans="1:23" x14ac:dyDescent="0.3">
      <c r="A175">
        <v>17631</v>
      </c>
      <c r="B175">
        <v>0.42268467036136098</v>
      </c>
      <c r="C175" t="str">
        <f>IF(ComponentModels!C175 = "NA"," ","AC")</f>
        <v>AC</v>
      </c>
      <c r="D175" t="str">
        <f>IF(ComponentModels!D175 = "NA"," ","SC")</f>
        <v>SC</v>
      </c>
      <c r="E175" t="str">
        <f>IF(ComponentModels!E175 = "NA"," ","T30")</f>
        <v xml:space="preserve"> </v>
      </c>
      <c r="F175" t="str">
        <f>IF(ComponentModels!F175 = "NA"," ","T30²")</f>
        <v xml:space="preserve"> </v>
      </c>
      <c r="G175" t="str">
        <f>IF(ComponentModels!G175 = "NA"," ","Clay")</f>
        <v xml:space="preserve"> </v>
      </c>
      <c r="H175" t="str">
        <f>IF(ComponentModels!H175 = "NA"," ","CN")</f>
        <v>CN</v>
      </c>
      <c r="I175" t="str">
        <f>IF(ComponentModels!I175 = "NA"," ","GWC")</f>
        <v>GWC</v>
      </c>
      <c r="J175" t="str">
        <f>IF(ComponentModels!J175 = "NA"," ","GWC²")</f>
        <v>GWC²</v>
      </c>
      <c r="K175" t="str">
        <f>IF(ComponentModels!K175 = "NA"," ","pH")</f>
        <v xml:space="preserve"> </v>
      </c>
      <c r="L175" t="str">
        <f>IF(ComponentModels!L175 = "NA"," ","Pr")</f>
        <v>Pr</v>
      </c>
      <c r="M175" t="str">
        <f>IF(ComponentModels!M175 = "NA"," ","ACxSC")</f>
        <v>ACxSC</v>
      </c>
      <c r="N175" t="str">
        <f>IF(ComponentModels!N175 = "NA"," ","CNxpH")</f>
        <v xml:space="preserve"> </v>
      </c>
      <c r="O175" t="str">
        <f>IF(ComponentModels!O175 = "NA"," ","GWCxpH")</f>
        <v xml:space="preserve"> </v>
      </c>
      <c r="P175" t="str">
        <f>IF(ComponentModels!P175 = "NA"," ","+")</f>
        <v xml:space="preserve"> </v>
      </c>
      <c r="Q175" s="2" t="str">
        <f>CONCATENATE(C175," + ",D175," + ",E175, " + ", F175, " + ",G175, " + ",H175, " + ", I175," + ", J175," + ",K175," + ",L175," + ",M175," + ",N175," + ",O175)</f>
        <v xml:space="preserve">AC + SC +   +   +   + CN + GWC + GWC² +   + Pr + ACxSC +   +  </v>
      </c>
      <c r="R175">
        <v>20</v>
      </c>
      <c r="S175">
        <v>-408.649305370474</v>
      </c>
      <c r="T175">
        <v>862.648929212285</v>
      </c>
      <c r="U175">
        <v>1.6981916353147399</v>
      </c>
      <c r="V175">
        <v>7.1484234988147696E-2</v>
      </c>
      <c r="W175" t="s">
        <v>29</v>
      </c>
    </row>
    <row r="176" spans="1:23" hidden="1" x14ac:dyDescent="0.3">
      <c r="A176">
        <v>9971</v>
      </c>
      <c r="B176">
        <v>1.81516416720843</v>
      </c>
      <c r="C176" t="str">
        <f>IF(ComponentModels!C176 = "NA"," ","AC")</f>
        <v>AC</v>
      </c>
      <c r="D176" t="str">
        <f>IF(ComponentModels!D176 = "NA"," ","SC")</f>
        <v>SC</v>
      </c>
      <c r="E176" t="str">
        <f>IF(ComponentModels!E176 = "NA"," ","T30")</f>
        <v xml:space="preserve"> </v>
      </c>
      <c r="F176" t="str">
        <f>IF(ComponentModels!F176 = "NA"," ","(T30)²")</f>
        <v xml:space="preserve"> </v>
      </c>
      <c r="G176" t="str">
        <f>IF(ComponentModels!G176 = "NA"," ","Clay")</f>
        <v>Clay</v>
      </c>
      <c r="H176" t="str">
        <f>IF(ComponentModels!H176 = "NA"," ","CN")</f>
        <v>CN</v>
      </c>
      <c r="I176" t="str">
        <f>IF(ComponentModels!I176 = "NA"," ","GWC")</f>
        <v>GWC</v>
      </c>
      <c r="J176" t="str">
        <f>IF(ComponentModels!J176 = "NA"," ","(GWC)²")</f>
        <v>(GWC)²</v>
      </c>
      <c r="K176" t="str">
        <f>IF(ComponentModels!K176 = "NA"," ","pH")</f>
        <v xml:space="preserve"> </v>
      </c>
      <c r="L176" t="str">
        <f>IF(ComponentModels!L176 = "NA"," ","Pr")</f>
        <v>Pr</v>
      </c>
      <c r="M176" t="str">
        <f>IF(ComponentModels!M176 = "NA"," ","ACxSC")</f>
        <v>ACxSC</v>
      </c>
      <c r="N176" t="str">
        <f>IF(ComponentModels!N176 = "NA"," ","CNxpH")</f>
        <v xml:space="preserve"> </v>
      </c>
      <c r="O176" t="str">
        <f>IF(ComponentModels!O176 = "NA"," ","GWCxpH")</f>
        <v xml:space="preserve"> </v>
      </c>
      <c r="P176" t="str">
        <f>IF(ComponentModels!P176 = "NA"," ","+")</f>
        <v>+</v>
      </c>
      <c r="R176">
        <v>21</v>
      </c>
      <c r="S176">
        <v>-407.830023448156</v>
      </c>
      <c r="T176">
        <v>863.58312381938902</v>
      </c>
      <c r="U176">
        <v>2.6323862424183102</v>
      </c>
      <c r="V176">
        <v>4.4807683533548699E-2</v>
      </c>
      <c r="W176" t="s">
        <v>29</v>
      </c>
    </row>
    <row r="177" spans="1:23" x14ac:dyDescent="0.3">
      <c r="A177">
        <v>1779</v>
      </c>
      <c r="B177">
        <v>0.42886908663242201</v>
      </c>
      <c r="C177" t="str">
        <f>IF(ComponentModels!C177 = "NA"," ","AC")</f>
        <v>AC</v>
      </c>
      <c r="D177" t="str">
        <f>IF(ComponentModels!D177 = "NA"," ","SC")</f>
        <v>SC</v>
      </c>
      <c r="E177" t="str">
        <f>IF(ComponentModels!E177 = "NA"," ","T30")</f>
        <v xml:space="preserve"> </v>
      </c>
      <c r="F177" t="str">
        <f>IF(ComponentModels!F177 = "NA"," ","T30²")</f>
        <v xml:space="preserve"> </v>
      </c>
      <c r="G177" t="str">
        <f>IF(ComponentModels!G177 = "NA"," ","Clay")</f>
        <v>Clay</v>
      </c>
      <c r="H177" t="str">
        <f>IF(ComponentModels!H177 = "NA"," ","CN")</f>
        <v>CN</v>
      </c>
      <c r="I177" t="str">
        <f>IF(ComponentModels!I177 = "NA"," ","GWC")</f>
        <v>GWC</v>
      </c>
      <c r="J177" t="str">
        <f>IF(ComponentModels!J177 = "NA"," ","GWC²")</f>
        <v>GWC²</v>
      </c>
      <c r="K177" t="str">
        <f>IF(ComponentModels!K177 = "NA"," ","pH")</f>
        <v xml:space="preserve"> </v>
      </c>
      <c r="L177" t="str">
        <f>IF(ComponentModels!L177 = "NA"," ","Pr")</f>
        <v>Pr</v>
      </c>
      <c r="M177" t="str">
        <f>IF(ComponentModels!M177 = "NA"," ","ACxSC")</f>
        <v>ACxSC</v>
      </c>
      <c r="N177" t="str">
        <f>IF(ComponentModels!N177 = "NA"," ","CNxpH")</f>
        <v xml:space="preserve"> </v>
      </c>
      <c r="O177" t="str">
        <f>IF(ComponentModels!O177 = "NA"," ","GWCxpH")</f>
        <v xml:space="preserve"> </v>
      </c>
      <c r="P177" t="str">
        <f>IF(ComponentModels!P177 = "NA"," ","+")</f>
        <v xml:space="preserve"> </v>
      </c>
      <c r="Q177" s="2" t="str">
        <f>CONCATENATE(C177," + ",D177," + ",E177, " + ", F177, " + ",G177, " + ",H177, " + ", I177," + ", J177," + ",K177," + ",L177," + ",M177," + ",N177," + ",O177)</f>
        <v xml:space="preserve">AC + SC +   +   + Clay + CN + GWC + GWC² +   + Pr + ACxSC +   +  </v>
      </c>
      <c r="R177">
        <v>21</v>
      </c>
      <c r="S177">
        <v>-407.83002344840202</v>
      </c>
      <c r="T177">
        <v>863.58312381988003</v>
      </c>
      <c r="U177">
        <v>2.6323862429096598</v>
      </c>
      <c r="V177">
        <v>4.4807683522540498E-2</v>
      </c>
      <c r="W177" t="s">
        <v>29</v>
      </c>
    </row>
    <row r="178" spans="1:23" hidden="1" x14ac:dyDescent="0.3">
      <c r="A178">
        <v>137632</v>
      </c>
      <c r="B178">
        <v>1.786243506315</v>
      </c>
      <c r="C178" t="str">
        <f>IF(ComponentModels!C178 = "NA"," ","AC")</f>
        <v>AC</v>
      </c>
      <c r="D178" t="str">
        <f>IF(ComponentModels!D178 = "NA"," ","SC")</f>
        <v>SC</v>
      </c>
      <c r="E178" t="str">
        <f>IF(ComponentModels!E178 = "NA"," ","T30")</f>
        <v xml:space="preserve"> </v>
      </c>
      <c r="F178" t="str">
        <f>IF(ComponentModels!F178 = "NA"," ","(T30)²")</f>
        <v xml:space="preserve"> </v>
      </c>
      <c r="G178" t="str">
        <f>IF(ComponentModels!G178 = "NA"," ","Clay")</f>
        <v xml:space="preserve"> </v>
      </c>
      <c r="H178" t="str">
        <f>IF(ComponentModels!H178 = "NA"," ","CN")</f>
        <v xml:space="preserve"> </v>
      </c>
      <c r="I178" t="str">
        <f>IF(ComponentModels!I178 = "NA"," ","GWC")</f>
        <v>GWC</v>
      </c>
      <c r="J178" t="str">
        <f>IF(ComponentModels!J178 = "NA"," ","(GWC)²")</f>
        <v>(GWC)²</v>
      </c>
      <c r="K178" t="str">
        <f>IF(ComponentModels!K178 = "NA"," ","pH")</f>
        <v>pH</v>
      </c>
      <c r="L178" t="str">
        <f>IF(ComponentModels!L178 = "NA"," ","Pr")</f>
        <v xml:space="preserve"> </v>
      </c>
      <c r="M178" t="str">
        <f>IF(ComponentModels!M178 = "NA"," ","ACxSC")</f>
        <v>ACxSC</v>
      </c>
      <c r="N178" t="str">
        <f>IF(ComponentModels!N178 = "NA"," ","CNxpH")</f>
        <v xml:space="preserve"> </v>
      </c>
      <c r="O178" t="str">
        <f>IF(ComponentModels!O178 = "NA"," ","GWCxpH")</f>
        <v>GWCxpH</v>
      </c>
      <c r="P178" t="str">
        <f>IF(ComponentModels!P178 = "NA"," ","+")</f>
        <v>+</v>
      </c>
      <c r="R178">
        <v>20</v>
      </c>
      <c r="S178">
        <v>-409.18292174341201</v>
      </c>
      <c r="T178">
        <v>863.71616195816296</v>
      </c>
      <c r="U178">
        <v>2.7654243811920201</v>
      </c>
      <c r="V178">
        <v>4.1924088353485697E-2</v>
      </c>
      <c r="W178" t="s">
        <v>29</v>
      </c>
    </row>
    <row r="179" spans="1:23" x14ac:dyDescent="0.3">
      <c r="A179">
        <v>55712</v>
      </c>
      <c r="B179">
        <v>0.39995782930534901</v>
      </c>
      <c r="C179" t="str">
        <f>IF(ComponentModels!C179 = "NA"," ","AC")</f>
        <v>AC</v>
      </c>
      <c r="D179" t="str">
        <f>IF(ComponentModels!D179 = "NA"," ","SC")</f>
        <v>SC</v>
      </c>
      <c r="E179" t="str">
        <f>IF(ComponentModels!E179 = "NA"," ","T30")</f>
        <v xml:space="preserve"> </v>
      </c>
      <c r="F179" t="str">
        <f>IF(ComponentModels!F179 = "NA"," ","T30²")</f>
        <v xml:space="preserve"> </v>
      </c>
      <c r="G179" t="str">
        <f>IF(ComponentModels!G179 = "NA"," ","Clay")</f>
        <v xml:space="preserve"> </v>
      </c>
      <c r="H179" t="str">
        <f>IF(ComponentModels!H179 = "NA"," ","CN")</f>
        <v xml:space="preserve"> </v>
      </c>
      <c r="I179" t="str">
        <f>IF(ComponentModels!I179 = "NA"," ","GWC")</f>
        <v>GWC</v>
      </c>
      <c r="J179" t="str">
        <f>IF(ComponentModels!J179 = "NA"," ","GWC²")</f>
        <v>GWC²</v>
      </c>
      <c r="K179" t="str">
        <f>IF(ComponentModels!K179 = "NA"," ","pH")</f>
        <v>pH</v>
      </c>
      <c r="L179" t="str">
        <f>IF(ComponentModels!L179 = "NA"," ","Pr")</f>
        <v xml:space="preserve"> </v>
      </c>
      <c r="M179" t="str">
        <f>IF(ComponentModels!M179 = "NA"," ","ACxSC")</f>
        <v>ACxSC</v>
      </c>
      <c r="N179" t="str">
        <f>IF(ComponentModels!N179 = "NA"," ","CNxpH")</f>
        <v xml:space="preserve"> </v>
      </c>
      <c r="O179" t="str">
        <f>IF(ComponentModels!O179 = "NA"," ","GWCxpH")</f>
        <v>GWCxpH</v>
      </c>
      <c r="P179" t="str">
        <f>IF(ComponentModels!P179 = "NA"," ","+")</f>
        <v xml:space="preserve"> </v>
      </c>
      <c r="Q179" s="2" t="str">
        <f>CONCATENATE(C179," + ",D179," + ",E179, " + ", F179, " + ",G179, " + ",H179, " + ", I179," + ", J179," + ",K179," + ",L179," + ",M179," + ",N179," + ",O179)</f>
        <v>AC + SC +   +   +   +   + GWC + GWC² + pH +   + ACxSC +   + GWCxpH</v>
      </c>
      <c r="R179">
        <v>20</v>
      </c>
      <c r="S179">
        <v>-409.182921745437</v>
      </c>
      <c r="T179">
        <v>863.716161962211</v>
      </c>
      <c r="U179">
        <v>2.7654243852409799</v>
      </c>
      <c r="V179">
        <v>4.1924088268611298E-2</v>
      </c>
      <c r="W179" t="s">
        <v>29</v>
      </c>
    </row>
    <row r="180" spans="1:23" hidden="1" x14ac:dyDescent="0.3">
      <c r="A180">
        <v>137792</v>
      </c>
      <c r="B180">
        <v>1.77773825471303</v>
      </c>
      <c r="C180" t="str">
        <f>IF(ComponentModels!C180 = "NA"," ","AC")</f>
        <v>AC</v>
      </c>
      <c r="D180" t="str">
        <f>IF(ComponentModels!D180 = "NA"," ","SC")</f>
        <v>SC</v>
      </c>
      <c r="E180" t="str">
        <f>IF(ComponentModels!E180 = "NA"," ","T30")</f>
        <v xml:space="preserve"> </v>
      </c>
      <c r="F180" t="str">
        <f>IF(ComponentModels!F180 = "NA"," ","(T30)²")</f>
        <v xml:space="preserve"> </v>
      </c>
      <c r="G180" t="str">
        <f>IF(ComponentModels!G180 = "NA"," ","Clay")</f>
        <v>Clay</v>
      </c>
      <c r="H180" t="str">
        <f>IF(ComponentModels!H180 = "NA"," ","CN")</f>
        <v xml:space="preserve"> </v>
      </c>
      <c r="I180" t="str">
        <f>IF(ComponentModels!I180 = "NA"," ","GWC")</f>
        <v>GWC</v>
      </c>
      <c r="J180" t="str">
        <f>IF(ComponentModels!J180 = "NA"," ","(GWC)²")</f>
        <v>(GWC)²</v>
      </c>
      <c r="K180" t="str">
        <f>IF(ComponentModels!K180 = "NA"," ","pH")</f>
        <v>pH</v>
      </c>
      <c r="L180" t="str">
        <f>IF(ComponentModels!L180 = "NA"," ","Pr")</f>
        <v xml:space="preserve"> </v>
      </c>
      <c r="M180" t="str">
        <f>IF(ComponentModels!M180 = "NA"," ","ACxSC")</f>
        <v>ACxSC</v>
      </c>
      <c r="N180" t="str">
        <f>IF(ComponentModels!N180 = "NA"," ","CNxpH")</f>
        <v xml:space="preserve"> </v>
      </c>
      <c r="O180" t="str">
        <f>IF(ComponentModels!O180 = "NA"," ","GWCxpH")</f>
        <v>GWCxpH</v>
      </c>
      <c r="P180" t="str">
        <f>IF(ComponentModels!P180 = "NA"," ","+")</f>
        <v>+</v>
      </c>
      <c r="R180">
        <v>21</v>
      </c>
      <c r="S180">
        <v>-408.27418044640899</v>
      </c>
      <c r="T180">
        <v>864.471437815895</v>
      </c>
      <c r="U180">
        <v>3.52070023892463</v>
      </c>
      <c r="V180">
        <v>2.8738067393572101E-2</v>
      </c>
      <c r="W180" t="s">
        <v>29</v>
      </c>
    </row>
    <row r="181" spans="1:23" x14ac:dyDescent="0.3">
      <c r="A181">
        <v>55872</v>
      </c>
      <c r="B181">
        <v>0.39143784638663698</v>
      </c>
      <c r="C181" t="str">
        <f>IF(ComponentModels!C181 = "NA"," ","AC")</f>
        <v>AC</v>
      </c>
      <c r="D181" t="str">
        <f>IF(ComponentModels!D181 = "NA"," ","SC")</f>
        <v>SC</v>
      </c>
      <c r="E181" t="str">
        <f>IF(ComponentModels!E181 = "NA"," ","T30")</f>
        <v xml:space="preserve"> </v>
      </c>
      <c r="F181" t="str">
        <f>IF(ComponentModels!F181 = "NA"," ","T30²")</f>
        <v xml:space="preserve"> </v>
      </c>
      <c r="G181" t="str">
        <f>IF(ComponentModels!G181 = "NA"," ","Clay")</f>
        <v>Clay</v>
      </c>
      <c r="H181" t="str">
        <f>IF(ComponentModels!H181 = "NA"," ","CN")</f>
        <v xml:space="preserve"> </v>
      </c>
      <c r="I181" t="str">
        <f>IF(ComponentModels!I181 = "NA"," ","GWC")</f>
        <v>GWC</v>
      </c>
      <c r="J181" t="str">
        <f>IF(ComponentModels!J181 = "NA"," ","GWC²")</f>
        <v>GWC²</v>
      </c>
      <c r="K181" t="str">
        <f>IF(ComponentModels!K181 = "NA"," ","pH")</f>
        <v>pH</v>
      </c>
      <c r="L181" t="str">
        <f>IF(ComponentModels!L181 = "NA"," ","Pr")</f>
        <v xml:space="preserve"> </v>
      </c>
      <c r="M181" t="str">
        <f>IF(ComponentModels!M181 = "NA"," ","ACxSC")</f>
        <v>ACxSC</v>
      </c>
      <c r="N181" t="str">
        <f>IF(ComponentModels!N181 = "NA"," ","CNxpH")</f>
        <v xml:space="preserve"> </v>
      </c>
      <c r="O181" t="str">
        <f>IF(ComponentModels!O181 = "NA"," ","GWCxpH")</f>
        <v>GWCxpH</v>
      </c>
      <c r="P181" t="str">
        <f>IF(ComponentModels!P181 = "NA"," ","+")</f>
        <v xml:space="preserve"> </v>
      </c>
      <c r="Q181" s="2" t="str">
        <f>CONCATENATE(C181," + ",D181," + ",E181, " + ", F181, " + ",G181, " + ",H181, " + ", I181," + ", J181," + ",K181," + ",L181," + ",M181," + ",N181," + ",O181)</f>
        <v>AC + SC +   +   + Clay +   + GWC + GWC² + pH +   + ACxSC +   + GWCxpH</v>
      </c>
      <c r="R181">
        <v>21</v>
      </c>
      <c r="S181">
        <v>-408.27418045125802</v>
      </c>
      <c r="T181">
        <v>864.47143782559294</v>
      </c>
      <c r="U181">
        <v>3.5207002486229202</v>
      </c>
      <c r="V181">
        <v>2.8738067254217198E-2</v>
      </c>
      <c r="W181" t="s">
        <v>29</v>
      </c>
    </row>
    <row r="182" spans="1:23" hidden="1" x14ac:dyDescent="0.3">
      <c r="A182">
        <v>99233</v>
      </c>
      <c r="B182">
        <v>2.2080724489580201</v>
      </c>
      <c r="C182" t="str">
        <f>IF(ComponentModels!C182 = "NA"," ","AC")</f>
        <v>AC</v>
      </c>
      <c r="D182" t="str">
        <f>IF(ComponentModels!D182 = "NA"," ","SC")</f>
        <v>SC</v>
      </c>
      <c r="E182" t="str">
        <f>IF(ComponentModels!E182 = "NA"," ","T30")</f>
        <v xml:space="preserve"> </v>
      </c>
      <c r="F182" t="str">
        <f>IF(ComponentModels!F182 = "NA"," ","(T30)²")</f>
        <v xml:space="preserve"> </v>
      </c>
      <c r="G182" t="str">
        <f>IF(ComponentModels!G182 = "NA"," ","Clay")</f>
        <v xml:space="preserve"> </v>
      </c>
      <c r="H182" t="str">
        <f>IF(ComponentModels!H182 = "NA"," ","CN")</f>
        <v xml:space="preserve"> </v>
      </c>
      <c r="I182" t="str">
        <f>IF(ComponentModels!I182 = "NA"," ","GWC")</f>
        <v>GWC</v>
      </c>
      <c r="J182" t="str">
        <f>IF(ComponentModels!J182 = "NA"," ","(GWC)²")</f>
        <v>(GWC)²</v>
      </c>
      <c r="K182" t="str">
        <f>IF(ComponentModels!K182 = "NA"," ","pH")</f>
        <v xml:space="preserve"> </v>
      </c>
      <c r="L182" t="str">
        <f>IF(ComponentModels!L182 = "NA"," ","Pr")</f>
        <v>Pr</v>
      </c>
      <c r="M182" t="str">
        <f>IF(ComponentModels!M182 = "NA"," ","ACxSC")</f>
        <v>ACxSC</v>
      </c>
      <c r="N182" t="str">
        <f>IF(ComponentModels!N182 = "NA"," ","CNxpH")</f>
        <v xml:space="preserve"> </v>
      </c>
      <c r="O182" t="str">
        <f>IF(ComponentModels!O182 = "NA"," ","GWCxpH")</f>
        <v xml:space="preserve"> </v>
      </c>
      <c r="P182" t="str">
        <f>IF(ComponentModels!P182 = "NA"," ","+")</f>
        <v>+</v>
      </c>
      <c r="R182">
        <v>19</v>
      </c>
      <c r="S182">
        <v>-473.65286224367901</v>
      </c>
      <c r="T182">
        <v>990.11585106963696</v>
      </c>
      <c r="U182">
        <v>0</v>
      </c>
      <c r="V182">
        <v>0.23899951609311099</v>
      </c>
      <c r="W182" t="s">
        <v>30</v>
      </c>
    </row>
    <row r="183" spans="1:23" x14ac:dyDescent="0.3">
      <c r="A183">
        <v>17313</v>
      </c>
      <c r="B183">
        <v>0.82177972205718097</v>
      </c>
      <c r="C183" t="str">
        <f>IF(ComponentModels!C183 = "NA"," ","AC")</f>
        <v>AC</v>
      </c>
      <c r="D183" t="str">
        <f>IF(ComponentModels!D183 = "NA"," ","SC")</f>
        <v>SC</v>
      </c>
      <c r="E183" t="str">
        <f>IF(ComponentModels!E183 = "NA"," ","T30")</f>
        <v xml:space="preserve"> </v>
      </c>
      <c r="F183" t="str">
        <f>IF(ComponentModels!F183 = "NA"," ","T30²")</f>
        <v xml:space="preserve"> </v>
      </c>
      <c r="G183" t="str">
        <f>IF(ComponentModels!G183 = "NA"," ","Clay")</f>
        <v xml:space="preserve"> </v>
      </c>
      <c r="H183" t="str">
        <f>IF(ComponentModels!H183 = "NA"," ","CN")</f>
        <v xml:space="preserve"> </v>
      </c>
      <c r="I183" t="str">
        <f>IF(ComponentModels!I183 = "NA"," ","GWC")</f>
        <v>GWC</v>
      </c>
      <c r="J183" t="str">
        <f>IF(ComponentModels!J183 = "NA"," ","GWC²")</f>
        <v>GWC²</v>
      </c>
      <c r="K183" t="str">
        <f>IF(ComponentModels!K183 = "NA"," ","pH")</f>
        <v xml:space="preserve"> </v>
      </c>
      <c r="L183" t="str">
        <f>IF(ComponentModels!L183 = "NA"," ","Pr")</f>
        <v>Pr</v>
      </c>
      <c r="M183" t="str">
        <f>IF(ComponentModels!M183 = "NA"," ","ACxSC")</f>
        <v>ACxSC</v>
      </c>
      <c r="N183" t="str">
        <f>IF(ComponentModels!N183 = "NA"," ","CNxpH")</f>
        <v xml:space="preserve"> </v>
      </c>
      <c r="O183" t="str">
        <f>IF(ComponentModels!O183 = "NA"," ","GWCxpH")</f>
        <v xml:space="preserve"> </v>
      </c>
      <c r="P183" t="str">
        <f>IF(ComponentModels!P183 = "NA"," ","+")</f>
        <v xml:space="preserve"> </v>
      </c>
      <c r="Q183" s="2" t="str">
        <f>CONCATENATE(C183," + ",D183," + ",E183, " + ", F183, " + ",G183, " + ",H183, " + ", I183," + ", J183," + ",K183," + ",L183," + ",M183," + ",N183," + ",O183)</f>
        <v xml:space="preserve">AC + SC +   +   +   +   + GWC + GWC² +   + Pr + ACxSC +   +  </v>
      </c>
      <c r="R183">
        <v>19</v>
      </c>
      <c r="S183">
        <v>-473.65286224489898</v>
      </c>
      <c r="T183">
        <v>990.115851072076</v>
      </c>
      <c r="U183" s="1">
        <v>2.4390374164795499E-9</v>
      </c>
      <c r="V183">
        <v>0.238999515801646</v>
      </c>
      <c r="W183" t="s">
        <v>30</v>
      </c>
    </row>
    <row r="184" spans="1:23" hidden="1" x14ac:dyDescent="0.3">
      <c r="A184">
        <v>99393</v>
      </c>
      <c r="B184">
        <v>2.2197526943671302</v>
      </c>
      <c r="C184" t="str">
        <f>IF(ComponentModels!C184 = "NA"," ","AC")</f>
        <v>AC</v>
      </c>
      <c r="D184" t="str">
        <f>IF(ComponentModels!D184 = "NA"," ","SC")</f>
        <v>SC</v>
      </c>
      <c r="E184" t="str">
        <f>IF(ComponentModels!E184 = "NA"," ","T30")</f>
        <v xml:space="preserve"> </v>
      </c>
      <c r="F184" t="str">
        <f>IF(ComponentModels!F184 = "NA"," ","(T30)²")</f>
        <v xml:space="preserve"> </v>
      </c>
      <c r="G184" t="str">
        <f>IF(ComponentModels!G184 = "NA"," ","Clay")</f>
        <v>Clay</v>
      </c>
      <c r="H184" t="str">
        <f>IF(ComponentModels!H184 = "NA"," ","CN")</f>
        <v xml:space="preserve"> </v>
      </c>
      <c r="I184" t="str">
        <f>IF(ComponentModels!I184 = "NA"," ","GWC")</f>
        <v>GWC</v>
      </c>
      <c r="J184" t="str">
        <f>IF(ComponentModels!J184 = "NA"," ","(GWC)²")</f>
        <v>(GWC)²</v>
      </c>
      <c r="K184" t="str">
        <f>IF(ComponentModels!K184 = "NA"," ","pH")</f>
        <v xml:space="preserve"> </v>
      </c>
      <c r="L184" t="str">
        <f>IF(ComponentModels!L184 = "NA"," ","Pr")</f>
        <v>Pr</v>
      </c>
      <c r="M184" t="str">
        <f>IF(ComponentModels!M184 = "NA"," ","ACxSC")</f>
        <v>ACxSC</v>
      </c>
      <c r="N184" t="str">
        <f>IF(ComponentModels!N184 = "NA"," ","CNxpH")</f>
        <v xml:space="preserve"> </v>
      </c>
      <c r="O184" t="str">
        <f>IF(ComponentModels!O184 = "NA"," ","GWCxpH")</f>
        <v xml:space="preserve"> </v>
      </c>
      <c r="P184" t="str">
        <f>IF(ComponentModels!P184 = "NA"," ","+")</f>
        <v>+</v>
      </c>
      <c r="R184">
        <v>20</v>
      </c>
      <c r="S184">
        <v>-473.07183187522998</v>
      </c>
      <c r="T184">
        <v>991.49398222179798</v>
      </c>
      <c r="U184">
        <v>1.37813115216136</v>
      </c>
      <c r="V184">
        <v>0.11998850555275101</v>
      </c>
      <c r="W184" t="s">
        <v>30</v>
      </c>
    </row>
    <row r="185" spans="1:23" x14ac:dyDescent="0.3">
      <c r="A185">
        <v>17473</v>
      </c>
      <c r="B185">
        <v>0.833464171917497</v>
      </c>
      <c r="C185" t="str">
        <f>IF(ComponentModels!C185 = "NA"," ","AC")</f>
        <v>AC</v>
      </c>
      <c r="D185" t="str">
        <f>IF(ComponentModels!D185 = "NA"," ","SC")</f>
        <v>SC</v>
      </c>
      <c r="E185" t="str">
        <f>IF(ComponentModels!E185 = "NA"," ","T30")</f>
        <v xml:space="preserve"> </v>
      </c>
      <c r="F185" t="str">
        <f>IF(ComponentModels!F185 = "NA"," ","T30²")</f>
        <v xml:space="preserve"> </v>
      </c>
      <c r="G185" t="str">
        <f>IF(ComponentModels!G185 = "NA"," ","Clay")</f>
        <v>Clay</v>
      </c>
      <c r="H185" t="str">
        <f>IF(ComponentModels!H185 = "NA"," ","CN")</f>
        <v xml:space="preserve"> </v>
      </c>
      <c r="I185" t="str">
        <f>IF(ComponentModels!I185 = "NA"," ","GWC")</f>
        <v>GWC</v>
      </c>
      <c r="J185" t="str">
        <f>IF(ComponentModels!J185 = "NA"," ","GWC²")</f>
        <v>GWC²</v>
      </c>
      <c r="K185" t="str">
        <f>IF(ComponentModels!K185 = "NA"," ","pH")</f>
        <v xml:space="preserve"> </v>
      </c>
      <c r="L185" t="str">
        <f>IF(ComponentModels!L185 = "NA"," ","Pr")</f>
        <v>Pr</v>
      </c>
      <c r="M185" t="str">
        <f>IF(ComponentModels!M185 = "NA"," ","ACxSC")</f>
        <v>ACxSC</v>
      </c>
      <c r="N185" t="str">
        <f>IF(ComponentModels!N185 = "NA"," ","CNxpH")</f>
        <v xml:space="preserve"> </v>
      </c>
      <c r="O185" t="str">
        <f>IF(ComponentModels!O185 = "NA"," ","GWCxpH")</f>
        <v xml:space="preserve"> </v>
      </c>
      <c r="P185" t="str">
        <f>IF(ComponentModels!P185 = "NA"," ","+")</f>
        <v xml:space="preserve"> </v>
      </c>
      <c r="Q185" s="2" t="str">
        <f t="shared" ref="Q185:Q186" si="14">CONCATENATE(C185," + ",D185," + ",E185, " + ", F185, " + ",G185, " + ",H185, " + ", I185," + ", J185," + ",K185," + ",L185," + ",M185," + ",N185," + ",O185)</f>
        <v xml:space="preserve">AC + SC +   +   + Clay +   + GWC + GWC² +   + Pr + ACxSC +   +  </v>
      </c>
      <c r="R185">
        <v>20</v>
      </c>
      <c r="S185">
        <v>-473.07183187575401</v>
      </c>
      <c r="T185">
        <v>991.49398222284503</v>
      </c>
      <c r="U185">
        <v>1.3781311532079601</v>
      </c>
      <c r="V185">
        <v>0.119988505489961</v>
      </c>
      <c r="W185" t="s">
        <v>30</v>
      </c>
    </row>
    <row r="186" spans="1:23" x14ac:dyDescent="0.3">
      <c r="A186">
        <v>17632</v>
      </c>
      <c r="B186">
        <v>0.81740418086857902</v>
      </c>
      <c r="C186" t="str">
        <f>IF(ComponentModels!C186 = "NA"," ","AC")</f>
        <v>AC</v>
      </c>
      <c r="D186" t="str">
        <f>IF(ComponentModels!D186 = "NA"," ","SC")</f>
        <v>SC</v>
      </c>
      <c r="E186" t="str">
        <f>IF(ComponentModels!E186 = "NA"," ","T30")</f>
        <v xml:space="preserve"> </v>
      </c>
      <c r="F186" t="str">
        <f>IF(ComponentModels!F186 = "NA"," ","T30²")</f>
        <v xml:space="preserve"> </v>
      </c>
      <c r="G186" t="str">
        <f>IF(ComponentModels!G186 = "NA"," ","Clay")</f>
        <v xml:space="preserve"> </v>
      </c>
      <c r="H186" t="str">
        <f>IF(ComponentModels!H186 = "NA"," ","CN")</f>
        <v>CN</v>
      </c>
      <c r="I186" t="str">
        <f>IF(ComponentModels!I186 = "NA"," ","GWC")</f>
        <v>GWC</v>
      </c>
      <c r="J186" t="str">
        <f>IF(ComponentModels!J186 = "NA"," ","GWC²")</f>
        <v>GWC²</v>
      </c>
      <c r="K186" t="str">
        <f>IF(ComponentModels!K186 = "NA"," ","pH")</f>
        <v xml:space="preserve"> </v>
      </c>
      <c r="L186" t="str">
        <f>IF(ComponentModels!L186 = "NA"," ","Pr")</f>
        <v>Pr</v>
      </c>
      <c r="M186" t="str">
        <f>IF(ComponentModels!M186 = "NA"," ","ACxSC")</f>
        <v>ACxSC</v>
      </c>
      <c r="N186" t="str">
        <f>IF(ComponentModels!N186 = "NA"," ","CNxpH")</f>
        <v xml:space="preserve"> </v>
      </c>
      <c r="O186" t="str">
        <f>IF(ComponentModels!O186 = "NA"," ","GWCxpH")</f>
        <v xml:space="preserve"> </v>
      </c>
      <c r="P186" t="str">
        <f>IF(ComponentModels!P186 = "NA"," ","+")</f>
        <v xml:space="preserve"> </v>
      </c>
      <c r="Q186" s="2" t="str">
        <f t="shared" si="14"/>
        <v xml:space="preserve">AC + SC +   +   +   + CN + GWC + GWC² +   + Pr + ACxSC +   +  </v>
      </c>
      <c r="R186">
        <v>20</v>
      </c>
      <c r="S186">
        <v>-473.23763895598398</v>
      </c>
      <c r="T186">
        <v>991.82559638330702</v>
      </c>
      <c r="U186">
        <v>1.70974531366949</v>
      </c>
      <c r="V186">
        <v>0.101655421170093</v>
      </c>
      <c r="W186" t="s">
        <v>30</v>
      </c>
    </row>
    <row r="187" spans="1:23" hidden="1" x14ac:dyDescent="0.3">
      <c r="A187">
        <v>99552</v>
      </c>
      <c r="B187">
        <v>2.2037051359363402</v>
      </c>
      <c r="C187" t="str">
        <f>IF(ComponentModels!C187 = "NA"," ","AC")</f>
        <v>AC</v>
      </c>
      <c r="D187" t="str">
        <f>IF(ComponentModels!D187 = "NA"," ","SC")</f>
        <v>SC</v>
      </c>
      <c r="E187" t="str">
        <f>IF(ComponentModels!E187 = "NA"," ","T30")</f>
        <v xml:space="preserve"> </v>
      </c>
      <c r="F187" t="str">
        <f>IF(ComponentModels!F187 = "NA"," ","(T30)²")</f>
        <v xml:space="preserve"> </v>
      </c>
      <c r="G187" t="str">
        <f>IF(ComponentModels!G187 = "NA"," ","Clay")</f>
        <v xml:space="preserve"> </v>
      </c>
      <c r="H187" t="str">
        <f>IF(ComponentModels!H187 = "NA"," ","CN")</f>
        <v>CN</v>
      </c>
      <c r="I187" t="str">
        <f>IF(ComponentModels!I187 = "NA"," ","GWC")</f>
        <v>GWC</v>
      </c>
      <c r="J187" t="str">
        <f>IF(ComponentModels!J187 = "NA"," ","(GWC)²")</f>
        <v>(GWC)²</v>
      </c>
      <c r="K187" t="str">
        <f>IF(ComponentModels!K187 = "NA"," ","pH")</f>
        <v xml:space="preserve"> </v>
      </c>
      <c r="L187" t="str">
        <f>IF(ComponentModels!L187 = "NA"," ","Pr")</f>
        <v>Pr</v>
      </c>
      <c r="M187" t="str">
        <f>IF(ComponentModels!M187 = "NA"," ","ACxSC")</f>
        <v>ACxSC</v>
      </c>
      <c r="N187" t="str">
        <f>IF(ComponentModels!N187 = "NA"," ","CNxpH")</f>
        <v xml:space="preserve"> </v>
      </c>
      <c r="O187" t="str">
        <f>IF(ComponentModels!O187 = "NA"," ","GWCxpH")</f>
        <v xml:space="preserve"> </v>
      </c>
      <c r="P187" t="str">
        <f>IF(ComponentModels!P187 = "NA"," ","+")</f>
        <v>+</v>
      </c>
      <c r="R187">
        <v>20</v>
      </c>
      <c r="S187">
        <v>-473.23763895630998</v>
      </c>
      <c r="T187">
        <v>991.82559638395799</v>
      </c>
      <c r="U187">
        <v>1.7097453143207999</v>
      </c>
      <c r="V187">
        <v>0.101655421136988</v>
      </c>
      <c r="W187" t="s">
        <v>30</v>
      </c>
    </row>
    <row r="188" spans="1:23" x14ac:dyDescent="0.3">
      <c r="A188">
        <v>17791</v>
      </c>
      <c r="B188">
        <v>0.82825176066592598</v>
      </c>
      <c r="C188" t="str">
        <f>IF(ComponentModels!C188 = "NA"," ","AC")</f>
        <v>AC</v>
      </c>
      <c r="D188" t="str">
        <f>IF(ComponentModels!D188 = "NA"," ","SC")</f>
        <v>SC</v>
      </c>
      <c r="E188" t="str">
        <f>IF(ComponentModels!E188 = "NA"," ","T30")</f>
        <v xml:space="preserve"> </v>
      </c>
      <c r="F188" t="str">
        <f>IF(ComponentModels!F188 = "NA"," ","T30²")</f>
        <v xml:space="preserve"> </v>
      </c>
      <c r="G188" t="str">
        <f>IF(ComponentModels!G188 = "NA"," ","Clay")</f>
        <v>Clay</v>
      </c>
      <c r="H188" t="str">
        <f>IF(ComponentModels!H188 = "NA"," ","CN")</f>
        <v>CN</v>
      </c>
      <c r="I188" t="str">
        <f>IF(ComponentModels!I188 = "NA"," ","GWC")</f>
        <v>GWC</v>
      </c>
      <c r="J188" t="str">
        <f>IF(ComponentModels!J188 = "NA"," ","GWC²")</f>
        <v>GWC²</v>
      </c>
      <c r="K188" t="str">
        <f>IF(ComponentModels!K188 = "NA"," ","pH")</f>
        <v xml:space="preserve"> </v>
      </c>
      <c r="L188" t="str">
        <f>IF(ComponentModels!L188 = "NA"," ","Pr")</f>
        <v>Pr</v>
      </c>
      <c r="M188" t="str">
        <f>IF(ComponentModels!M188 = "NA"," ","ACxSC")</f>
        <v>ACxSC</v>
      </c>
      <c r="N188" t="str">
        <f>IF(ComponentModels!N188 = "NA"," ","CNxpH")</f>
        <v xml:space="preserve"> </v>
      </c>
      <c r="O188" t="str">
        <f>IF(ComponentModels!O188 = "NA"," ","GWCxpH")</f>
        <v xml:space="preserve"> </v>
      </c>
      <c r="P188" t="str">
        <f>IF(ComponentModels!P188 = "NA"," ","+")</f>
        <v xml:space="preserve"> </v>
      </c>
      <c r="Q188" s="2" t="str">
        <f>CONCATENATE(C188," + ",D188," + ",E188, " + ", F188, " + ",G188, " + ",H188, " + ", I188," + ", J188," + ",K188," + ",L188," + ",M188," + ",N188," + ",O188)</f>
        <v xml:space="preserve">AC + SC +   +   + Clay + CN + GWC + GWC² +   + Pr + ACxSC +   +  </v>
      </c>
      <c r="R188">
        <v>21</v>
      </c>
      <c r="S188">
        <v>-472.90018599712602</v>
      </c>
      <c r="T188">
        <v>993.72344891732996</v>
      </c>
      <c r="U188">
        <v>3.6075978476924302</v>
      </c>
      <c r="V188">
        <v>3.93565573779723E-2</v>
      </c>
      <c r="W188" t="s">
        <v>30</v>
      </c>
    </row>
    <row r="189" spans="1:23" hidden="1" x14ac:dyDescent="0.3">
      <c r="A189">
        <v>99711</v>
      </c>
      <c r="B189">
        <v>2.2145465050922599</v>
      </c>
      <c r="C189" t="str">
        <f>IF(ComponentModels!C189 = "NA"," ","AC")</f>
        <v>AC</v>
      </c>
      <c r="D189" t="str">
        <f>IF(ComponentModels!D189 = "NA"," ","SC")</f>
        <v>SC</v>
      </c>
      <c r="E189" t="str">
        <f>IF(ComponentModels!E189 = "NA"," ","T30")</f>
        <v xml:space="preserve"> </v>
      </c>
      <c r="F189" t="str">
        <f>IF(ComponentModels!F189 = "NA"," ","(T30)²")</f>
        <v xml:space="preserve"> </v>
      </c>
      <c r="G189" t="str">
        <f>IF(ComponentModels!G189 = "NA"," ","Clay")</f>
        <v>Clay</v>
      </c>
      <c r="H189" t="str">
        <f>IF(ComponentModels!H189 = "NA"," ","CN")</f>
        <v>CN</v>
      </c>
      <c r="I189" t="str">
        <f>IF(ComponentModels!I189 = "NA"," ","GWC")</f>
        <v>GWC</v>
      </c>
      <c r="J189" t="str">
        <f>IF(ComponentModels!J189 = "NA"," ","(GWC)²")</f>
        <v>(GWC)²</v>
      </c>
      <c r="K189" t="str">
        <f>IF(ComponentModels!K189 = "NA"," ","pH")</f>
        <v xml:space="preserve"> </v>
      </c>
      <c r="L189" t="str">
        <f>IF(ComponentModels!L189 = "NA"," ","Pr")</f>
        <v>Pr</v>
      </c>
      <c r="M189" t="str">
        <f>IF(ComponentModels!M189 = "NA"," ","ACxSC")</f>
        <v>ACxSC</v>
      </c>
      <c r="N189" t="str">
        <f>IF(ComponentModels!N189 = "NA"," ","CNxpH")</f>
        <v xml:space="preserve"> </v>
      </c>
      <c r="O189" t="str">
        <f>IF(ComponentModels!O189 = "NA"," ","GWCxpH")</f>
        <v xml:space="preserve"> </v>
      </c>
      <c r="P189" t="str">
        <f>IF(ComponentModels!P189 = "NA"," ","+")</f>
        <v>+</v>
      </c>
      <c r="R189">
        <v>21</v>
      </c>
      <c r="S189">
        <v>-472.90018599713898</v>
      </c>
      <c r="T189">
        <v>993.72344891735497</v>
      </c>
      <c r="U189">
        <v>3.6075978477175599</v>
      </c>
      <c r="V189">
        <v>3.9356557377477903E-2</v>
      </c>
      <c r="W189" t="s">
        <v>30</v>
      </c>
    </row>
    <row r="190" spans="1:23" x14ac:dyDescent="0.3">
      <c r="A190">
        <v>1</v>
      </c>
      <c r="B190">
        <v>1.57544721314687</v>
      </c>
      <c r="C190" t="str">
        <f>IF(ComponentModels!C190 = "NA"," ","AC")</f>
        <v>AC</v>
      </c>
      <c r="D190" t="str">
        <f>IF(ComponentModels!D190 = "NA"," ","SC")</f>
        <v xml:space="preserve"> </v>
      </c>
      <c r="E190" t="str">
        <f>IF(ComponentModels!E190 = "NA"," ","T30")</f>
        <v xml:space="preserve"> </v>
      </c>
      <c r="F190" t="str">
        <f>IF(ComponentModels!F190 = "NA"," ","T30²")</f>
        <v xml:space="preserve"> </v>
      </c>
      <c r="G190" t="str">
        <f>IF(ComponentModels!G190 = "NA"," ","Clay")</f>
        <v xml:space="preserve"> </v>
      </c>
      <c r="H190" t="str">
        <f>IF(ComponentModels!H190 = "NA"," ","CN")</f>
        <v xml:space="preserve"> </v>
      </c>
      <c r="I190" t="str">
        <f>IF(ComponentModels!I190 = "NA"," ","GWC")</f>
        <v xml:space="preserve"> </v>
      </c>
      <c r="J190" t="str">
        <f>IF(ComponentModels!J190 = "NA"," ","GWC²")</f>
        <v xml:space="preserve"> </v>
      </c>
      <c r="K190" t="str">
        <f>IF(ComponentModels!K190 = "NA"," ","pH")</f>
        <v xml:space="preserve"> </v>
      </c>
      <c r="L190" t="str">
        <f>IF(ComponentModels!L190 = "NA"," ","Pr")</f>
        <v xml:space="preserve"> </v>
      </c>
      <c r="M190" t="str">
        <f>IF(ComponentModels!M190 = "NA"," ","ACxSC")</f>
        <v xml:space="preserve"> </v>
      </c>
      <c r="N190" t="str">
        <f>IF(ComponentModels!N190 = "NA"," ","CNxpH")</f>
        <v xml:space="preserve"> </v>
      </c>
      <c r="O190" t="str">
        <f>IF(ComponentModels!O190 = "NA"," ","GWCxpH")</f>
        <v xml:space="preserve"> </v>
      </c>
      <c r="P190" t="str">
        <f>IF(ComponentModels!P190 = "NA"," ","+")</f>
        <v xml:space="preserve"> </v>
      </c>
      <c r="Q190" s="2" t="str">
        <f>CONCATENATE(C190," + ",D190," + ",E190, " + ", F190, " + ",G190, " + ",H190, " + ", I190," + ", J190," + ",K190," + ",L190," + ",M190," + ",N190," + ",O190)</f>
        <v xml:space="preserve">AC +   +   +   +   +   +   +   +   +   +   +   +  </v>
      </c>
      <c r="R190">
        <v>7</v>
      </c>
      <c r="S190">
        <v>-230.60200752393601</v>
      </c>
      <c r="T190">
        <v>475.874673730506</v>
      </c>
      <c r="U190">
        <v>0</v>
      </c>
      <c r="V190">
        <v>0.222348247991627</v>
      </c>
      <c r="W190" t="s">
        <v>31</v>
      </c>
    </row>
    <row r="191" spans="1:23" hidden="1" x14ac:dyDescent="0.3">
      <c r="A191">
        <v>8193</v>
      </c>
      <c r="B191">
        <v>2.9617415742726498</v>
      </c>
      <c r="C191" t="str">
        <f>IF(ComponentModels!C191 = "NA"," ","AC")</f>
        <v>AC</v>
      </c>
      <c r="D191" t="str">
        <f>IF(ComponentModels!D191 = "NA"," ","SC")</f>
        <v xml:space="preserve"> </v>
      </c>
      <c r="E191" t="str">
        <f>IF(ComponentModels!E191 = "NA"," ","T30")</f>
        <v xml:space="preserve"> </v>
      </c>
      <c r="F191" t="str">
        <f>IF(ComponentModels!F191 = "NA"," ","(T30)²")</f>
        <v xml:space="preserve"> </v>
      </c>
      <c r="G191" t="str">
        <f>IF(ComponentModels!G191 = "NA"," ","Clay")</f>
        <v xml:space="preserve"> </v>
      </c>
      <c r="H191" t="str">
        <f>IF(ComponentModels!H191 = "NA"," ","CN")</f>
        <v xml:space="preserve"> </v>
      </c>
      <c r="I191" t="str">
        <f>IF(ComponentModels!I191 = "NA"," ","GWC")</f>
        <v xml:space="preserve"> </v>
      </c>
      <c r="J191" t="str">
        <f>IF(ComponentModels!J191 = "NA"," ","(GWC)²")</f>
        <v xml:space="preserve"> </v>
      </c>
      <c r="K191" t="str">
        <f>IF(ComponentModels!K191 = "NA"," ","pH")</f>
        <v xml:space="preserve"> </v>
      </c>
      <c r="L191" t="str">
        <f>IF(ComponentModels!L191 = "NA"," ","Pr")</f>
        <v xml:space="preserve"> </v>
      </c>
      <c r="M191" t="str">
        <f>IF(ComponentModels!M191 = "NA"," ","ACxSC")</f>
        <v xml:space="preserve"> </v>
      </c>
      <c r="N191" t="str">
        <f>IF(ComponentModels!N191 = "NA"," ","CNxpH")</f>
        <v xml:space="preserve"> </v>
      </c>
      <c r="O191" t="str">
        <f>IF(ComponentModels!O191 = "NA"," ","GWCxpH")</f>
        <v xml:space="preserve"> </v>
      </c>
      <c r="P191" t="str">
        <f>IF(ComponentModels!P191 = "NA"," ","+")</f>
        <v>+</v>
      </c>
      <c r="R191">
        <v>7</v>
      </c>
      <c r="S191">
        <v>-230.60200752393601</v>
      </c>
      <c r="T191">
        <v>475.874673730506</v>
      </c>
      <c r="U191" s="1">
        <v>1.13686837721616E-13</v>
      </c>
      <c r="V191">
        <v>0.22234824799161401</v>
      </c>
      <c r="W191" t="s">
        <v>31</v>
      </c>
    </row>
    <row r="192" spans="1:23" x14ac:dyDescent="0.3">
      <c r="A192">
        <v>65</v>
      </c>
      <c r="B192">
        <v>1.5762432708932099</v>
      </c>
      <c r="C192" t="str">
        <f>IF(ComponentModels!C192 = "NA"," ","AC")</f>
        <v>AC</v>
      </c>
      <c r="D192" t="str">
        <f>IF(ComponentModels!D192 = "NA"," ","SC")</f>
        <v xml:space="preserve"> </v>
      </c>
      <c r="E192" t="str">
        <f>IF(ComponentModels!E192 = "NA"," ","T30")</f>
        <v xml:space="preserve"> </v>
      </c>
      <c r="F192" t="str">
        <f>IF(ComponentModels!F192 = "NA"," ","T30²")</f>
        <v xml:space="preserve"> </v>
      </c>
      <c r="G192" t="str">
        <f>IF(ComponentModels!G192 = "NA"," ","Clay")</f>
        <v xml:space="preserve"> </v>
      </c>
      <c r="H192" t="str">
        <f>IF(ComponentModels!H192 = "NA"," ","CN")</f>
        <v xml:space="preserve"> </v>
      </c>
      <c r="I192" t="str">
        <f>IF(ComponentModels!I192 = "NA"," ","GWC")</f>
        <v>GWC</v>
      </c>
      <c r="J192" t="str">
        <f>IF(ComponentModels!J192 = "NA"," ","GWC²")</f>
        <v xml:space="preserve"> </v>
      </c>
      <c r="K192" t="str">
        <f>IF(ComponentModels!K192 = "NA"," ","pH")</f>
        <v xml:space="preserve"> </v>
      </c>
      <c r="L192" t="str">
        <f>IF(ComponentModels!L192 = "NA"," ","Pr")</f>
        <v xml:space="preserve"> </v>
      </c>
      <c r="M192" t="str">
        <f>IF(ComponentModels!M192 = "NA"," ","ACxSC")</f>
        <v xml:space="preserve"> </v>
      </c>
      <c r="N192" t="str">
        <f>IF(ComponentModels!N192 = "NA"," ","CNxpH")</f>
        <v xml:space="preserve"> </v>
      </c>
      <c r="O192" t="str">
        <f>IF(ComponentModels!O192 = "NA"," ","GWCxpH")</f>
        <v xml:space="preserve"> </v>
      </c>
      <c r="P192" t="str">
        <f>IF(ComponentModels!P192 = "NA"," ","+")</f>
        <v xml:space="preserve"> </v>
      </c>
      <c r="Q192" s="2" t="str">
        <f>CONCATENATE(C192," + ",D192," + ",E192, " + ", F192, " + ",G192, " + ",H192, " + ", I192," + ", J192," + ",K192," + ",L192," + ",M192," + ",N192," + ",O192)</f>
        <v xml:space="preserve">AC +   +   +   +   +   + GWC +   +   +   +   +   +  </v>
      </c>
      <c r="R192">
        <v>8</v>
      </c>
      <c r="S192">
        <v>-230.77248304620201</v>
      </c>
      <c r="T192">
        <v>478.41243597192101</v>
      </c>
      <c r="U192">
        <v>2.5377622414155798</v>
      </c>
      <c r="V192">
        <v>6.2512323712866205E-2</v>
      </c>
      <c r="W192" t="s">
        <v>31</v>
      </c>
    </row>
    <row r="193" spans="1:23" hidden="1" x14ac:dyDescent="0.3">
      <c r="A193">
        <v>8257</v>
      </c>
      <c r="B193">
        <v>2.9625376319369998</v>
      </c>
      <c r="C193" t="str">
        <f>IF(ComponentModels!C193 = "NA"," ","AC")</f>
        <v>AC</v>
      </c>
      <c r="D193" t="str">
        <f>IF(ComponentModels!D193 = "NA"," ","SC")</f>
        <v xml:space="preserve"> </v>
      </c>
      <c r="E193" t="str">
        <f>IF(ComponentModels!E193 = "NA"," ","T30")</f>
        <v xml:space="preserve"> </v>
      </c>
      <c r="F193" t="str">
        <f>IF(ComponentModels!F193 = "NA"," ","(T30)²")</f>
        <v xml:space="preserve"> </v>
      </c>
      <c r="G193" t="str">
        <f>IF(ComponentModels!G193 = "NA"," ","Clay")</f>
        <v xml:space="preserve"> </v>
      </c>
      <c r="H193" t="str">
        <f>IF(ComponentModels!H193 = "NA"," ","CN")</f>
        <v xml:space="preserve"> </v>
      </c>
      <c r="I193" t="str">
        <f>IF(ComponentModels!I193 = "NA"," ","GWC")</f>
        <v>GWC</v>
      </c>
      <c r="J193" t="str">
        <f>IF(ComponentModels!J193 = "NA"," ","(GWC)²")</f>
        <v xml:space="preserve"> </v>
      </c>
      <c r="K193" t="str">
        <f>IF(ComponentModels!K193 = "NA"," ","pH")</f>
        <v xml:space="preserve"> </v>
      </c>
      <c r="L193" t="str">
        <f>IF(ComponentModels!L193 = "NA"," ","Pr")</f>
        <v xml:space="preserve"> </v>
      </c>
      <c r="M193" t="str">
        <f>IF(ComponentModels!M193 = "NA"," ","ACxSC")</f>
        <v xml:space="preserve"> </v>
      </c>
      <c r="N193" t="str">
        <f>IF(ComponentModels!N193 = "NA"," ","CNxpH")</f>
        <v xml:space="preserve"> </v>
      </c>
      <c r="O193" t="str">
        <f>IF(ComponentModels!O193 = "NA"," ","GWCxpH")</f>
        <v xml:space="preserve"> </v>
      </c>
      <c r="P193" t="str">
        <f>IF(ComponentModels!P193 = "NA"," ","+")</f>
        <v>+</v>
      </c>
      <c r="R193">
        <v>8</v>
      </c>
      <c r="S193">
        <v>-230.77248304620201</v>
      </c>
      <c r="T193">
        <v>478.41243597192101</v>
      </c>
      <c r="U193">
        <v>2.5377622414155798</v>
      </c>
      <c r="V193">
        <v>6.2512323712866205E-2</v>
      </c>
      <c r="W193" t="s">
        <v>31</v>
      </c>
    </row>
    <row r="194" spans="1:23" x14ac:dyDescent="0.3">
      <c r="A194">
        <v>9</v>
      </c>
      <c r="B194">
        <v>1.7076396877675899</v>
      </c>
      <c r="C194" t="str">
        <f>IF(ComponentModels!C194 = "NA"," ","AC")</f>
        <v>AC</v>
      </c>
      <c r="D194" t="str">
        <f>IF(ComponentModels!D194 = "NA"," ","SC")</f>
        <v xml:space="preserve"> </v>
      </c>
      <c r="E194" t="str">
        <f>IF(ComponentModels!E194 = "NA"," ","T30")</f>
        <v xml:space="preserve"> </v>
      </c>
      <c r="F194" t="str">
        <f>IF(ComponentModels!F194 = "NA"," ","T30²")</f>
        <v>T30²</v>
      </c>
      <c r="G194" t="str">
        <f>IF(ComponentModels!G194 = "NA"," ","Clay")</f>
        <v xml:space="preserve"> </v>
      </c>
      <c r="H194" t="str">
        <f>IF(ComponentModels!H194 = "NA"," ","CN")</f>
        <v xml:space="preserve"> </v>
      </c>
      <c r="I194" t="str">
        <f>IF(ComponentModels!I194 = "NA"," ","GWC")</f>
        <v xml:space="preserve"> </v>
      </c>
      <c r="J194" t="str">
        <f>IF(ComponentModels!J194 = "NA"," ","GWC²")</f>
        <v xml:space="preserve"> </v>
      </c>
      <c r="K194" t="str">
        <f>IF(ComponentModels!K194 = "NA"," ","pH")</f>
        <v xml:space="preserve"> </v>
      </c>
      <c r="L194" t="str">
        <f>IF(ComponentModels!L194 = "NA"," ","Pr")</f>
        <v xml:space="preserve"> </v>
      </c>
      <c r="M194" t="str">
        <f>IF(ComponentModels!M194 = "NA"," ","ACxSC")</f>
        <v xml:space="preserve"> </v>
      </c>
      <c r="N194" t="str">
        <f>IF(ComponentModels!N194 = "NA"," ","CNxpH")</f>
        <v xml:space="preserve"> </v>
      </c>
      <c r="O194" t="str">
        <f>IF(ComponentModels!O194 = "NA"," ","GWCxpH")</f>
        <v xml:space="preserve"> </v>
      </c>
      <c r="P194" t="str">
        <f>IF(ComponentModels!P194 = "NA"," ","+")</f>
        <v xml:space="preserve"> </v>
      </c>
      <c r="Q194" s="2" t="str">
        <f>CONCATENATE(C194," + ",D194," + ",E194, " + ", F194, " + ",G194, " + ",H194, " + ", I194," + ", J194," + ",K194," + ",L194," + ",M194," + ",N194," + ",O194)</f>
        <v xml:space="preserve">AC +   +   + T30² +   +   +   +   +   +   +   +   +  </v>
      </c>
      <c r="R194">
        <v>8</v>
      </c>
      <c r="S194">
        <v>-230.80507930274399</v>
      </c>
      <c r="T194">
        <v>478.47762848500599</v>
      </c>
      <c r="U194">
        <v>2.6029547544998199</v>
      </c>
      <c r="V194">
        <v>6.0507508221342897E-2</v>
      </c>
      <c r="W194" t="s">
        <v>31</v>
      </c>
    </row>
    <row r="195" spans="1:23" hidden="1" x14ac:dyDescent="0.3">
      <c r="A195">
        <v>8201</v>
      </c>
      <c r="B195">
        <v>3.0939340489032801</v>
      </c>
      <c r="C195" t="str">
        <f>IF(ComponentModels!C195 = "NA"," ","AC")</f>
        <v>AC</v>
      </c>
      <c r="D195" t="str">
        <f>IF(ComponentModels!D195 = "NA"," ","SC")</f>
        <v xml:space="preserve"> </v>
      </c>
      <c r="E195" t="str">
        <f>IF(ComponentModels!E195 = "NA"," ","T30")</f>
        <v xml:space="preserve"> </v>
      </c>
      <c r="F195" t="str">
        <f>IF(ComponentModels!F195 = "NA"," ","(T30)²")</f>
        <v>(T30)²</v>
      </c>
      <c r="G195" t="str">
        <f>IF(ComponentModels!G195 = "NA"," ","Clay")</f>
        <v xml:space="preserve"> </v>
      </c>
      <c r="H195" t="str">
        <f>IF(ComponentModels!H195 = "NA"," ","CN")</f>
        <v xml:space="preserve"> </v>
      </c>
      <c r="I195" t="str">
        <f>IF(ComponentModels!I195 = "NA"," ","GWC")</f>
        <v xml:space="preserve"> </v>
      </c>
      <c r="J195" t="str">
        <f>IF(ComponentModels!J195 = "NA"," ","(GWC)²")</f>
        <v xml:space="preserve"> </v>
      </c>
      <c r="K195" t="str">
        <f>IF(ComponentModels!K195 = "NA"," ","pH")</f>
        <v xml:space="preserve"> </v>
      </c>
      <c r="L195" t="str">
        <f>IF(ComponentModels!L195 = "NA"," ","Pr")</f>
        <v xml:space="preserve"> </v>
      </c>
      <c r="M195" t="str">
        <f>IF(ComponentModels!M195 = "NA"," ","ACxSC")</f>
        <v xml:space="preserve"> </v>
      </c>
      <c r="N195" t="str">
        <f>IF(ComponentModels!N195 = "NA"," ","CNxpH")</f>
        <v xml:space="preserve"> </v>
      </c>
      <c r="O195" t="str">
        <f>IF(ComponentModels!O195 = "NA"," ","GWCxpH")</f>
        <v xml:space="preserve"> </v>
      </c>
      <c r="P195" t="str">
        <f>IF(ComponentModels!P195 = "NA"," ","+")</f>
        <v>+</v>
      </c>
      <c r="R195">
        <v>8</v>
      </c>
      <c r="S195">
        <v>-230.80507930274399</v>
      </c>
      <c r="T195">
        <v>478.47762848500599</v>
      </c>
      <c r="U195">
        <v>2.6029547544998199</v>
      </c>
      <c r="V195">
        <v>6.0507508221342897E-2</v>
      </c>
      <c r="W195" t="s">
        <v>31</v>
      </c>
    </row>
    <row r="196" spans="1:23" hidden="1" x14ac:dyDescent="0.3">
      <c r="A196">
        <v>8449</v>
      </c>
      <c r="B196">
        <v>2.9642043662252502</v>
      </c>
      <c r="C196" t="str">
        <f>IF(ComponentModels!C196 = "NA"," ","AC")</f>
        <v>AC</v>
      </c>
      <c r="D196" t="str">
        <f>IF(ComponentModels!D196 = "NA"," ","SC")</f>
        <v xml:space="preserve"> </v>
      </c>
      <c r="E196" t="str">
        <f>IF(ComponentModels!E196 = "NA"," ","T30")</f>
        <v xml:space="preserve"> </v>
      </c>
      <c r="F196" t="str">
        <f>IF(ComponentModels!F196 = "NA"," ","(T30)²")</f>
        <v xml:space="preserve"> </v>
      </c>
      <c r="G196" t="str">
        <f>IF(ComponentModels!G196 = "NA"," ","Clay")</f>
        <v xml:space="preserve"> </v>
      </c>
      <c r="H196" t="str">
        <f>IF(ComponentModels!H196 = "NA"," ","CN")</f>
        <v xml:space="preserve"> </v>
      </c>
      <c r="I196" t="str">
        <f>IF(ComponentModels!I196 = "NA"," ","GWC")</f>
        <v xml:space="preserve"> </v>
      </c>
      <c r="J196" t="str">
        <f>IF(ComponentModels!J196 = "NA"," ","(GWC)²")</f>
        <v xml:space="preserve"> </v>
      </c>
      <c r="K196" t="str">
        <f>IF(ComponentModels!K196 = "NA"," ","pH")</f>
        <v>pH</v>
      </c>
      <c r="L196" t="str">
        <f>IF(ComponentModels!L196 = "NA"," ","Pr")</f>
        <v xml:space="preserve"> </v>
      </c>
      <c r="M196" t="str">
        <f>IF(ComponentModels!M196 = "NA"," ","ACxSC")</f>
        <v xml:space="preserve"> </v>
      </c>
      <c r="N196" t="str">
        <f>IF(ComponentModels!N196 = "NA"," ","CNxpH")</f>
        <v xml:space="preserve"> </v>
      </c>
      <c r="O196" t="str">
        <f>IF(ComponentModels!O196 = "NA"," ","GWCxpH")</f>
        <v xml:space="preserve"> </v>
      </c>
      <c r="P196" t="str">
        <f>IF(ComponentModels!P196 = "NA"," ","+")</f>
        <v>+</v>
      </c>
      <c r="R196">
        <v>8</v>
      </c>
      <c r="S196">
        <v>-230.99091479984801</v>
      </c>
      <c r="T196">
        <v>478.84929947921501</v>
      </c>
      <c r="U196">
        <v>2.97462574870895</v>
      </c>
      <c r="V196">
        <v>5.0246051315436899E-2</v>
      </c>
      <c r="W196" t="s">
        <v>31</v>
      </c>
    </row>
    <row r="197" spans="1:23" x14ac:dyDescent="0.3">
      <c r="A197">
        <v>257</v>
      </c>
      <c r="B197">
        <v>1.57791000510072</v>
      </c>
      <c r="C197" t="str">
        <f>IF(ComponentModels!C197 = "NA"," ","AC")</f>
        <v>AC</v>
      </c>
      <c r="D197" t="str">
        <f>IF(ComponentModels!D197 = "NA"," ","SC")</f>
        <v xml:space="preserve"> </v>
      </c>
      <c r="E197" t="str">
        <f>IF(ComponentModels!E197 = "NA"," ","T30")</f>
        <v xml:space="preserve"> </v>
      </c>
      <c r="F197" t="str">
        <f>IF(ComponentModels!F197 = "NA"," ","T30²")</f>
        <v xml:space="preserve"> </v>
      </c>
      <c r="G197" t="str">
        <f>IF(ComponentModels!G197 = "NA"," ","Clay")</f>
        <v xml:space="preserve"> </v>
      </c>
      <c r="H197" t="str">
        <f>IF(ComponentModels!H197 = "NA"," ","CN")</f>
        <v xml:space="preserve"> </v>
      </c>
      <c r="I197" t="str">
        <f>IF(ComponentModels!I197 = "NA"," ","GWC")</f>
        <v xml:space="preserve"> </v>
      </c>
      <c r="J197" t="str">
        <f>IF(ComponentModels!J197 = "NA"," ","GWC²")</f>
        <v xml:space="preserve"> </v>
      </c>
      <c r="K197" t="str">
        <f>IF(ComponentModels!K197 = "NA"," ","pH")</f>
        <v>pH</v>
      </c>
      <c r="L197" t="str">
        <f>IF(ComponentModels!L197 = "NA"," ","Pr")</f>
        <v xml:space="preserve"> </v>
      </c>
      <c r="M197" t="str">
        <f>IF(ComponentModels!M197 = "NA"," ","ACxSC")</f>
        <v xml:space="preserve"> </v>
      </c>
      <c r="N197" t="str">
        <f>IF(ComponentModels!N197 = "NA"," ","CNxpH")</f>
        <v xml:space="preserve"> </v>
      </c>
      <c r="O197" t="str">
        <f>IF(ComponentModels!O197 = "NA"," ","GWCxpH")</f>
        <v xml:space="preserve"> </v>
      </c>
      <c r="P197" t="str">
        <f>IF(ComponentModels!P197 = "NA"," ","+")</f>
        <v xml:space="preserve"> </v>
      </c>
      <c r="Q197" s="2" t="str">
        <f t="shared" ref="Q197:Q198" si="15">CONCATENATE(C197," + ",D197," + ",E197, " + ", F197, " + ",G197, " + ",H197, " + ", I197," + ", J197," + ",K197," + ",L197," + ",M197," + ",N197," + ",O197)</f>
        <v xml:space="preserve">AC +   +   +   +   +   +   +   + pH +   +   +   +  </v>
      </c>
      <c r="R197">
        <v>8</v>
      </c>
      <c r="S197">
        <v>-230.99091479984801</v>
      </c>
      <c r="T197">
        <v>478.84929947921501</v>
      </c>
      <c r="U197">
        <v>2.9746257487090002</v>
      </c>
      <c r="V197">
        <v>5.02460513154354E-2</v>
      </c>
      <c r="W197" t="s">
        <v>31</v>
      </c>
    </row>
    <row r="198" spans="1:23" x14ac:dyDescent="0.3">
      <c r="A198">
        <v>5</v>
      </c>
      <c r="B198">
        <v>1.5792071087988799</v>
      </c>
      <c r="C198" t="str">
        <f>IF(ComponentModels!C198 = "NA"," ","AC")</f>
        <v>AC</v>
      </c>
      <c r="D198" t="str">
        <f>IF(ComponentModels!D198 = "NA"," ","SC")</f>
        <v xml:space="preserve"> </v>
      </c>
      <c r="E198" t="str">
        <f>IF(ComponentModels!E198 = "NA"," ","T30")</f>
        <v>T30</v>
      </c>
      <c r="F198" t="str">
        <f>IF(ComponentModels!F198 = "NA"," ","T30²")</f>
        <v xml:space="preserve"> </v>
      </c>
      <c r="G198" t="str">
        <f>IF(ComponentModels!G198 = "NA"," ","Clay")</f>
        <v xml:space="preserve"> </v>
      </c>
      <c r="H198" t="str">
        <f>IF(ComponentModels!H198 = "NA"," ","CN")</f>
        <v xml:space="preserve"> </v>
      </c>
      <c r="I198" t="str">
        <f>IF(ComponentModels!I198 = "NA"," ","GWC")</f>
        <v xml:space="preserve"> </v>
      </c>
      <c r="J198" t="str">
        <f>IF(ComponentModels!J198 = "NA"," ","GWC²")</f>
        <v xml:space="preserve"> </v>
      </c>
      <c r="K198" t="str">
        <f>IF(ComponentModels!K198 = "NA"," ","pH")</f>
        <v xml:space="preserve"> </v>
      </c>
      <c r="L198" t="str">
        <f>IF(ComponentModels!L198 = "NA"," ","Pr")</f>
        <v xml:space="preserve"> </v>
      </c>
      <c r="M198" t="str">
        <f>IF(ComponentModels!M198 = "NA"," ","ACxSC")</f>
        <v xml:space="preserve"> </v>
      </c>
      <c r="N198" t="str">
        <f>IF(ComponentModels!N198 = "NA"," ","CNxpH")</f>
        <v xml:space="preserve"> </v>
      </c>
      <c r="O198" t="str">
        <f>IF(ComponentModels!O198 = "NA"," ","GWCxpH")</f>
        <v xml:space="preserve"> </v>
      </c>
      <c r="P198" t="str">
        <f>IF(ComponentModels!P198 = "NA"," ","+")</f>
        <v xml:space="preserve"> </v>
      </c>
      <c r="Q198" s="2" t="str">
        <f t="shared" si="15"/>
        <v xml:space="preserve">AC +   + T30 +   +   +   +   +   +   +   +   +   +  </v>
      </c>
      <c r="R198">
        <v>8</v>
      </c>
      <c r="S198">
        <v>-231.33262083525099</v>
      </c>
      <c r="T198">
        <v>479.53271155002</v>
      </c>
      <c r="U198">
        <v>3.6580378195144498</v>
      </c>
      <c r="V198">
        <v>3.5702686128918401E-2</v>
      </c>
      <c r="W198" t="s">
        <v>31</v>
      </c>
    </row>
    <row r="199" spans="1:23" hidden="1" x14ac:dyDescent="0.3">
      <c r="A199">
        <v>8197</v>
      </c>
      <c r="B199">
        <v>2.9655014702090798</v>
      </c>
      <c r="C199" t="str">
        <f>IF(ComponentModels!C199 = "NA"," ","AC")</f>
        <v>AC</v>
      </c>
      <c r="D199" t="str">
        <f>IF(ComponentModels!D199 = "NA"," ","SC")</f>
        <v xml:space="preserve"> </v>
      </c>
      <c r="E199" t="str">
        <f>IF(ComponentModels!E199 = "NA"," ","T30")</f>
        <v>T30</v>
      </c>
      <c r="F199" t="str">
        <f>IF(ComponentModels!F199 = "NA"," ","(T30)²")</f>
        <v xml:space="preserve"> </v>
      </c>
      <c r="G199" t="str">
        <f>IF(ComponentModels!G199 = "NA"," ","Clay")</f>
        <v xml:space="preserve"> </v>
      </c>
      <c r="H199" t="str">
        <f>IF(ComponentModels!H199 = "NA"," ","CN")</f>
        <v xml:space="preserve"> </v>
      </c>
      <c r="I199" t="str">
        <f>IF(ComponentModels!I199 = "NA"," ","GWC")</f>
        <v xml:space="preserve"> </v>
      </c>
      <c r="J199" t="str">
        <f>IF(ComponentModels!J199 = "NA"," ","(GWC)²")</f>
        <v xml:space="preserve"> </v>
      </c>
      <c r="K199" t="str">
        <f>IF(ComponentModels!K199 = "NA"," ","pH")</f>
        <v xml:space="preserve"> </v>
      </c>
      <c r="L199" t="str">
        <f>IF(ComponentModels!L199 = "NA"," ","Pr")</f>
        <v xml:space="preserve"> </v>
      </c>
      <c r="M199" t="str">
        <f>IF(ComponentModels!M199 = "NA"," ","ACxSC")</f>
        <v xml:space="preserve"> </v>
      </c>
      <c r="N199" t="str">
        <f>IF(ComponentModels!N199 = "NA"," ","CNxpH")</f>
        <v xml:space="preserve"> </v>
      </c>
      <c r="O199" t="str">
        <f>IF(ComponentModels!O199 = "NA"," ","GWCxpH")</f>
        <v xml:space="preserve"> </v>
      </c>
      <c r="P199" t="str">
        <f>IF(ComponentModels!P199 = "NA"," ","+")</f>
        <v>+</v>
      </c>
      <c r="R199">
        <v>8</v>
      </c>
      <c r="S199">
        <v>-231.33262083525099</v>
      </c>
      <c r="T199">
        <v>479.53271155002</v>
      </c>
      <c r="U199">
        <v>3.6580378195144498</v>
      </c>
      <c r="V199">
        <v>3.5702686128918401E-2</v>
      </c>
      <c r="W199" t="s">
        <v>31</v>
      </c>
    </row>
    <row r="200" spans="1:23" x14ac:dyDescent="0.3">
      <c r="A200">
        <v>17</v>
      </c>
      <c r="B200">
        <v>1.57547448125656</v>
      </c>
      <c r="C200" t="str">
        <f>IF(ComponentModels!C200 = "NA"," ","AC")</f>
        <v>AC</v>
      </c>
      <c r="D200" t="str">
        <f>IF(ComponentModels!D200 = "NA"," ","SC")</f>
        <v xml:space="preserve"> </v>
      </c>
      <c r="E200" t="str">
        <f>IF(ComponentModels!E200 = "NA"," ","T30")</f>
        <v xml:space="preserve"> </v>
      </c>
      <c r="F200" t="str">
        <f>IF(ComponentModels!F200 = "NA"," ","T30²")</f>
        <v xml:space="preserve"> </v>
      </c>
      <c r="G200" t="str">
        <f>IF(ComponentModels!G200 = "NA"," ","Clay")</f>
        <v>Clay</v>
      </c>
      <c r="H200" t="str">
        <f>IF(ComponentModels!H200 = "NA"," ","CN")</f>
        <v xml:space="preserve"> </v>
      </c>
      <c r="I200" t="str">
        <f>IF(ComponentModels!I200 = "NA"," ","GWC")</f>
        <v xml:space="preserve"> </v>
      </c>
      <c r="J200" t="str">
        <f>IF(ComponentModels!J200 = "NA"," ","GWC²")</f>
        <v xml:space="preserve"> </v>
      </c>
      <c r="K200" t="str">
        <f>IF(ComponentModels!K200 = "NA"," ","pH")</f>
        <v xml:space="preserve"> </v>
      </c>
      <c r="L200" t="str">
        <f>IF(ComponentModels!L200 = "NA"," ","Pr")</f>
        <v xml:space="preserve"> </v>
      </c>
      <c r="M200" t="str">
        <f>IF(ComponentModels!M200 = "NA"," ","ACxSC")</f>
        <v xml:space="preserve"> </v>
      </c>
      <c r="N200" t="str">
        <f>IF(ComponentModels!N200 = "NA"," ","CNxpH")</f>
        <v xml:space="preserve"> </v>
      </c>
      <c r="O200" t="str">
        <f>IF(ComponentModels!O200 = "NA"," ","GWCxpH")</f>
        <v xml:space="preserve"> </v>
      </c>
      <c r="P200" t="str">
        <f>IF(ComponentModels!P200 = "NA"," ","+")</f>
        <v xml:space="preserve"> </v>
      </c>
      <c r="Q200" s="2" t="str">
        <f>CONCATENATE(C200," + ",D200," + ",E200, " + ", F200, " + ",G200, " + ",H200, " + ", I200," + ", J200," + ",K200," + ",L200," + ",M200," + ",N200," + ",O200)</f>
        <v xml:space="preserve">AC +   +   +   + Clay +   +   +   +   +   +   +   +  </v>
      </c>
      <c r="R200">
        <v>8</v>
      </c>
      <c r="S200">
        <v>-231.35148851148901</v>
      </c>
      <c r="T200">
        <v>479.57044690249597</v>
      </c>
      <c r="U200">
        <v>3.69577317199025</v>
      </c>
      <c r="V200">
        <v>3.50353745121754E-2</v>
      </c>
      <c r="W200" t="s">
        <v>31</v>
      </c>
    </row>
    <row r="201" spans="1:23" hidden="1" x14ac:dyDescent="0.3">
      <c r="A201">
        <v>8209</v>
      </c>
      <c r="B201">
        <v>2.96176884241383</v>
      </c>
      <c r="C201" t="str">
        <f>IF(ComponentModels!C201 = "NA"," ","AC")</f>
        <v>AC</v>
      </c>
      <c r="D201" t="str">
        <f>IF(ComponentModels!D201 = "NA"," ","SC")</f>
        <v xml:space="preserve"> </v>
      </c>
      <c r="E201" t="str">
        <f>IF(ComponentModels!E201 = "NA"," ","T30")</f>
        <v xml:space="preserve"> </v>
      </c>
      <c r="F201" t="str">
        <f>IF(ComponentModels!F201 = "NA"," ","(T30)²")</f>
        <v xml:space="preserve"> </v>
      </c>
      <c r="G201" t="str">
        <f>IF(ComponentModels!G201 = "NA"," ","Clay")</f>
        <v>Clay</v>
      </c>
      <c r="H201" t="str">
        <f>IF(ComponentModels!H201 = "NA"," ","CN")</f>
        <v xml:space="preserve"> </v>
      </c>
      <c r="I201" t="str">
        <f>IF(ComponentModels!I201 = "NA"," ","GWC")</f>
        <v xml:space="preserve"> </v>
      </c>
      <c r="J201" t="str">
        <f>IF(ComponentModels!J201 = "NA"," ","(GWC)²")</f>
        <v xml:space="preserve"> </v>
      </c>
      <c r="K201" t="str">
        <f>IF(ComponentModels!K201 = "NA"," ","pH")</f>
        <v xml:space="preserve"> </v>
      </c>
      <c r="L201" t="str">
        <f>IF(ComponentModels!L201 = "NA"," ","Pr")</f>
        <v xml:space="preserve"> </v>
      </c>
      <c r="M201" t="str">
        <f>IF(ComponentModels!M201 = "NA"," ","ACxSC")</f>
        <v xml:space="preserve"> </v>
      </c>
      <c r="N201" t="str">
        <f>IF(ComponentModels!N201 = "NA"," ","CNxpH")</f>
        <v xml:space="preserve"> </v>
      </c>
      <c r="O201" t="str">
        <f>IF(ComponentModels!O201 = "NA"," ","GWCxpH")</f>
        <v xml:space="preserve"> </v>
      </c>
      <c r="P201" t="str">
        <f>IF(ComponentModels!P201 = "NA"," ","+")</f>
        <v>+</v>
      </c>
      <c r="R201">
        <v>8</v>
      </c>
      <c r="S201">
        <v>-231.35148851148901</v>
      </c>
      <c r="T201">
        <v>479.57044690249597</v>
      </c>
      <c r="U201">
        <v>3.69577317199025</v>
      </c>
      <c r="V201">
        <v>3.50353745121754E-2</v>
      </c>
      <c r="W201" t="s">
        <v>31</v>
      </c>
    </row>
    <row r="202" spans="1:23" x14ac:dyDescent="0.3">
      <c r="A202">
        <v>33</v>
      </c>
      <c r="B202">
        <v>1.57548359852861</v>
      </c>
      <c r="C202" t="str">
        <f>IF(ComponentModels!C202 = "NA"," ","AC")</f>
        <v>AC</v>
      </c>
      <c r="D202" t="str">
        <f>IF(ComponentModels!D202 = "NA"," ","SC")</f>
        <v xml:space="preserve"> </v>
      </c>
      <c r="E202" t="str">
        <f>IF(ComponentModels!E202 = "NA"," ","T30")</f>
        <v xml:space="preserve"> </v>
      </c>
      <c r="F202" t="str">
        <f>IF(ComponentModels!F202 = "NA"," ","T30²")</f>
        <v xml:space="preserve"> </v>
      </c>
      <c r="G202" t="str">
        <f>IF(ComponentModels!G202 = "NA"," ","Clay")</f>
        <v xml:space="preserve"> </v>
      </c>
      <c r="H202" t="str">
        <f>IF(ComponentModels!H202 = "NA"," ","CN")</f>
        <v>CN</v>
      </c>
      <c r="I202" t="str">
        <f>IF(ComponentModels!I202 = "NA"," ","GWC")</f>
        <v xml:space="preserve"> </v>
      </c>
      <c r="J202" t="str">
        <f>IF(ComponentModels!J202 = "NA"," ","GWC²")</f>
        <v xml:space="preserve"> </v>
      </c>
      <c r="K202" t="str">
        <f>IF(ComponentModels!K202 = "NA"," ","pH")</f>
        <v xml:space="preserve"> </v>
      </c>
      <c r="L202" t="str">
        <f>IF(ComponentModels!L202 = "NA"," ","Pr")</f>
        <v xml:space="preserve"> </v>
      </c>
      <c r="M202" t="str">
        <f>IF(ComponentModels!M202 = "NA"," ","ACxSC")</f>
        <v xml:space="preserve"> </v>
      </c>
      <c r="N202" t="str">
        <f>IF(ComponentModels!N202 = "NA"," ","CNxpH")</f>
        <v xml:space="preserve"> </v>
      </c>
      <c r="O202" t="str">
        <f>IF(ComponentModels!O202 = "NA"," ","GWCxpH")</f>
        <v xml:space="preserve"> </v>
      </c>
      <c r="P202" t="str">
        <f>IF(ComponentModels!P202 = "NA"," ","+")</f>
        <v xml:space="preserve"> </v>
      </c>
      <c r="Q202" s="2" t="str">
        <f>CONCATENATE(C202," + ",D202," + ",E202, " + ", F202, " + ",G202, " + ",H202, " + ", I202," + ", J202," + ",K202," + ",L202," + ",M202," + ",N202," + ",O202)</f>
        <v xml:space="preserve">AC +   +   +   +   + CN +   +   +   +   +   +   +  </v>
      </c>
      <c r="R202">
        <v>8</v>
      </c>
      <c r="S202">
        <v>-231.39189884660601</v>
      </c>
      <c r="T202">
        <v>479.651267572731</v>
      </c>
      <c r="U202">
        <v>3.7765938422250001</v>
      </c>
      <c r="V202">
        <v>3.3647808117640503E-2</v>
      </c>
      <c r="W202" t="s">
        <v>31</v>
      </c>
    </row>
    <row r="203" spans="1:23" hidden="1" x14ac:dyDescent="0.3">
      <c r="A203">
        <v>8225</v>
      </c>
      <c r="B203">
        <v>2.9617779596446301</v>
      </c>
      <c r="C203" t="str">
        <f>IF(ComponentModels!C203 = "NA"," ","AC")</f>
        <v>AC</v>
      </c>
      <c r="D203" t="str">
        <f>IF(ComponentModels!D203 = "NA"," ","SC")</f>
        <v xml:space="preserve"> </v>
      </c>
      <c r="E203" t="str">
        <f>IF(ComponentModels!E203 = "NA"," ","T30")</f>
        <v xml:space="preserve"> </v>
      </c>
      <c r="F203" t="str">
        <f>IF(ComponentModels!F203 = "NA"," ","(T30)²")</f>
        <v xml:space="preserve"> </v>
      </c>
      <c r="G203" t="str">
        <f>IF(ComponentModels!G203 = "NA"," ","Clay")</f>
        <v xml:space="preserve"> </v>
      </c>
      <c r="H203" t="str">
        <f>IF(ComponentModels!H203 = "NA"," ","CN")</f>
        <v>CN</v>
      </c>
      <c r="I203" t="str">
        <f>IF(ComponentModels!I203 = "NA"," ","GWC")</f>
        <v xml:space="preserve"> </v>
      </c>
      <c r="J203" t="str">
        <f>IF(ComponentModels!J203 = "NA"," ","(GWC)²")</f>
        <v xml:space="preserve"> </v>
      </c>
      <c r="K203" t="str">
        <f>IF(ComponentModels!K203 = "NA"," ","pH")</f>
        <v xml:space="preserve"> </v>
      </c>
      <c r="L203" t="str">
        <f>IF(ComponentModels!L203 = "NA"," ","Pr")</f>
        <v xml:space="preserve"> </v>
      </c>
      <c r="M203" t="str">
        <f>IF(ComponentModels!M203 = "NA"," ","ACxSC")</f>
        <v xml:space="preserve"> </v>
      </c>
      <c r="N203" t="str">
        <f>IF(ComponentModels!N203 = "NA"," ","CNxpH")</f>
        <v xml:space="preserve"> </v>
      </c>
      <c r="O203" t="str">
        <f>IF(ComponentModels!O203 = "NA"," ","GWCxpH")</f>
        <v xml:space="preserve"> </v>
      </c>
      <c r="P203" t="str">
        <f>IF(ComponentModels!P203 = "NA"," ","+")</f>
        <v>+</v>
      </c>
      <c r="R203">
        <v>8</v>
      </c>
      <c r="S203">
        <v>-231.39189884660601</v>
      </c>
      <c r="T203">
        <v>479.651267572731</v>
      </c>
      <c r="U203">
        <v>3.7765938422250001</v>
      </c>
      <c r="V203">
        <v>3.3647808117640503E-2</v>
      </c>
      <c r="W203" t="s">
        <v>31</v>
      </c>
    </row>
    <row r="204" spans="1:23" x14ac:dyDescent="0.3">
      <c r="A204">
        <v>12</v>
      </c>
      <c r="B204">
        <v>1.4965124241813801</v>
      </c>
      <c r="C204" t="str">
        <f>IF(ComponentModels!C204 = "NA"," ","AC")</f>
        <v>AC</v>
      </c>
      <c r="D204" t="str">
        <f>IF(ComponentModels!D204 = "NA"," ","SC")</f>
        <v xml:space="preserve"> </v>
      </c>
      <c r="E204" t="str">
        <f>IF(ComponentModels!E204 = "NA"," ","T30")</f>
        <v xml:space="preserve"> </v>
      </c>
      <c r="F204" t="str">
        <f>IF(ComponentModels!F204 = "NA"," ","T30²")</f>
        <v xml:space="preserve"> </v>
      </c>
      <c r="G204" t="str">
        <f>IF(ComponentModels!G204 = "NA"," ","Clay")</f>
        <v xml:space="preserve"> </v>
      </c>
      <c r="H204" t="str">
        <f>IF(ComponentModels!H204 = "NA"," ","CN")</f>
        <v xml:space="preserve"> </v>
      </c>
      <c r="I204" t="str">
        <f>IF(ComponentModels!I204 = "NA"," ","GWC")</f>
        <v xml:space="preserve"> </v>
      </c>
      <c r="J204" t="str">
        <f>IF(ComponentModels!J204 = "NA"," ","GWC²")</f>
        <v xml:space="preserve"> </v>
      </c>
      <c r="K204" t="str">
        <f>IF(ComponentModels!K204 = "NA"," ","pH")</f>
        <v xml:space="preserve"> </v>
      </c>
      <c r="L204" t="str">
        <f>IF(ComponentModels!L204 = "NA"," ","Pr")</f>
        <v xml:space="preserve"> </v>
      </c>
      <c r="M204" t="str">
        <f>IF(ComponentModels!M204 = "NA"," ","ACxSC")</f>
        <v xml:space="preserve"> </v>
      </c>
      <c r="N204" t="str">
        <f>IF(ComponentModels!N204 = "NA"," ","CNxpH")</f>
        <v xml:space="preserve"> </v>
      </c>
      <c r="O204" t="str">
        <f>IF(ComponentModels!O204 = "NA"," ","GWCxpH")</f>
        <v xml:space="preserve"> </v>
      </c>
      <c r="P204" t="str">
        <f>IF(ComponentModels!P204 = "NA"," ","+")</f>
        <v xml:space="preserve"> </v>
      </c>
      <c r="Q204" s="3" t="str">
        <f>CONCATENATE(C204," + ",D204," + ",E204, " + ", F204, " + ",G204, " + ",H204, " + ", I204," + ", J204," + ",K204," + ",L204," + ",M204," + ",N204," + ",O204)</f>
        <v xml:space="preserve">AC +   +   +   +   +   +   +   +   +   +   +   +  </v>
      </c>
      <c r="R204" s="3">
        <v>7</v>
      </c>
      <c r="S204" s="3">
        <v>-235.112999388953</v>
      </c>
      <c r="T204" s="3">
        <v>484.89665746054101</v>
      </c>
      <c r="U204" s="3">
        <v>0</v>
      </c>
      <c r="V204" s="3">
        <v>0.125500894215263</v>
      </c>
      <c r="W204" s="3" t="s">
        <v>32</v>
      </c>
    </row>
    <row r="205" spans="1:23" hidden="1" x14ac:dyDescent="0.3">
      <c r="A205">
        <v>81931</v>
      </c>
      <c r="B205">
        <v>2.88280678529707</v>
      </c>
      <c r="C205" t="str">
        <f>IF(ComponentModels!C205 = "NA"," ","AC")</f>
        <v>AC</v>
      </c>
      <c r="D205" t="str">
        <f>IF(ComponentModels!D205 = "NA"," ","SC")</f>
        <v xml:space="preserve"> </v>
      </c>
      <c r="E205" t="str">
        <f>IF(ComponentModels!E205 = "NA"," ","T30")</f>
        <v xml:space="preserve"> </v>
      </c>
      <c r="F205" t="str">
        <f>IF(ComponentModels!F205 = "NA"," ","(T30)²")</f>
        <v xml:space="preserve"> </v>
      </c>
      <c r="G205" t="str">
        <f>IF(ComponentModels!G205 = "NA"," ","Clay")</f>
        <v xml:space="preserve"> </v>
      </c>
      <c r="H205" t="str">
        <f>IF(ComponentModels!H205 = "NA"," ","CN")</f>
        <v xml:space="preserve"> </v>
      </c>
      <c r="I205" t="str">
        <f>IF(ComponentModels!I205 = "NA"," ","GWC")</f>
        <v xml:space="preserve"> </v>
      </c>
      <c r="J205" t="str">
        <f>IF(ComponentModels!J205 = "NA"," ","(GWC)²")</f>
        <v xml:space="preserve"> </v>
      </c>
      <c r="K205" t="str">
        <f>IF(ComponentModels!K205 = "NA"," ","pH")</f>
        <v xml:space="preserve"> </v>
      </c>
      <c r="L205" t="str">
        <f>IF(ComponentModels!L205 = "NA"," ","Pr")</f>
        <v xml:space="preserve"> </v>
      </c>
      <c r="M205" t="str">
        <f>IF(ComponentModels!M205 = "NA"," ","ACxSC")</f>
        <v xml:space="preserve"> </v>
      </c>
      <c r="N205" t="str">
        <f>IF(ComponentModels!N205 = "NA"," ","CNxpH")</f>
        <v xml:space="preserve"> </v>
      </c>
      <c r="O205" t="str">
        <f>IF(ComponentModels!O205 = "NA"," ","GWCxpH")</f>
        <v xml:space="preserve"> </v>
      </c>
      <c r="P205" t="str">
        <f>IF(ComponentModels!P205 = "NA"," ","+")</f>
        <v>+</v>
      </c>
      <c r="R205">
        <v>7</v>
      </c>
      <c r="S205">
        <v>-235.112999388953</v>
      </c>
      <c r="T205">
        <v>484.89665746054101</v>
      </c>
      <c r="U205" s="1">
        <v>2.2737367544323201E-13</v>
      </c>
      <c r="V205">
        <v>0.12550089421524799</v>
      </c>
      <c r="W205" t="s">
        <v>32</v>
      </c>
    </row>
    <row r="206" spans="1:23" x14ac:dyDescent="0.3">
      <c r="A206">
        <v>13</v>
      </c>
      <c r="B206">
        <v>1.72053350510855</v>
      </c>
      <c r="C206" t="str">
        <f>IF(ComponentModels!C206 = "NA"," ","AC")</f>
        <v>AC</v>
      </c>
      <c r="D206" t="str">
        <f>IF(ComponentModels!D206 = "NA"," ","SC")</f>
        <v xml:space="preserve"> </v>
      </c>
      <c r="E206" t="str">
        <f>IF(ComponentModels!E206 = "NA"," ","T30")</f>
        <v>T30</v>
      </c>
      <c r="F206" t="str">
        <f>IF(ComponentModels!F206 = "NA"," ","T30²")</f>
        <v>T30²</v>
      </c>
      <c r="G206" t="str">
        <f>IF(ComponentModels!G206 = "NA"," ","Clay")</f>
        <v xml:space="preserve"> </v>
      </c>
      <c r="H206" t="str">
        <f>IF(ComponentModels!H206 = "NA"," ","CN")</f>
        <v xml:space="preserve"> </v>
      </c>
      <c r="I206" t="str">
        <f>IF(ComponentModels!I206 = "NA"," ","GWC")</f>
        <v xml:space="preserve"> </v>
      </c>
      <c r="J206" t="str">
        <f>IF(ComponentModels!J206 = "NA"," ","GWC²")</f>
        <v xml:space="preserve"> </v>
      </c>
      <c r="K206" t="str">
        <f>IF(ComponentModels!K206 = "NA"," ","pH")</f>
        <v xml:space="preserve"> </v>
      </c>
      <c r="L206" t="str">
        <f>IF(ComponentModels!L206 = "NA"," ","Pr")</f>
        <v xml:space="preserve"> </v>
      </c>
      <c r="M206" t="str">
        <f>IF(ComponentModels!M206 = "NA"," ","ACxSC")</f>
        <v xml:space="preserve"> </v>
      </c>
      <c r="N206" t="str">
        <f>IF(ComponentModels!N206 = "NA"," ","CNxpH")</f>
        <v xml:space="preserve"> </v>
      </c>
      <c r="O206" t="str">
        <f>IF(ComponentModels!O206 = "NA"," ","GWCxpH")</f>
        <v xml:space="preserve"> </v>
      </c>
      <c r="P206" t="str">
        <f>IF(ComponentModels!P206 = "NA"," ","+")</f>
        <v xml:space="preserve"> </v>
      </c>
      <c r="Q206" s="3" t="str">
        <f>CONCATENATE(C206," + ",D206," + ",E206, " + ", F206, " + ",G206, " + ",H206, " + ", I206," + ", J206," + ",K206," + ",L206," + ",M206," + ",N206," + ",O206)</f>
        <v xml:space="preserve">AC +   + T30 + T30² +   +   +   +   +   +   +   +   +  </v>
      </c>
      <c r="R206" s="3">
        <v>9</v>
      </c>
      <c r="S206" s="3">
        <v>-233.39212095112501</v>
      </c>
      <c r="T206" s="3">
        <v>485.875150993158</v>
      </c>
      <c r="U206" s="3">
        <v>0.97849353261705097</v>
      </c>
      <c r="V206" s="3">
        <v>7.6943094599418699E-2</v>
      </c>
      <c r="W206" s="3" t="s">
        <v>32</v>
      </c>
    </row>
    <row r="207" spans="1:23" hidden="1" x14ac:dyDescent="0.3">
      <c r="A207">
        <v>8205</v>
      </c>
      <c r="B207">
        <v>3.10682786622881</v>
      </c>
      <c r="C207" t="str">
        <f>IF(ComponentModels!C207 = "NA"," ","AC")</f>
        <v>AC</v>
      </c>
      <c r="D207" t="str">
        <f>IF(ComponentModels!D207 = "NA"," ","SC")</f>
        <v xml:space="preserve"> </v>
      </c>
      <c r="E207" t="str">
        <f>IF(ComponentModels!E207 = "NA"," ","T30")</f>
        <v>T30</v>
      </c>
      <c r="F207" t="str">
        <f>IF(ComponentModels!F207 = "NA"," ","(T30)²")</f>
        <v>(T30)²</v>
      </c>
      <c r="G207" t="str">
        <f>IF(ComponentModels!G207 = "NA"," ","Clay")</f>
        <v xml:space="preserve"> </v>
      </c>
      <c r="H207" t="str">
        <f>IF(ComponentModels!H207 = "NA"," ","CN")</f>
        <v xml:space="preserve"> </v>
      </c>
      <c r="I207" t="str">
        <f>IF(ComponentModels!I207 = "NA"," ","GWC")</f>
        <v xml:space="preserve"> </v>
      </c>
      <c r="J207" t="str">
        <f>IF(ComponentModels!J207 = "NA"," ","(GWC)²")</f>
        <v xml:space="preserve"> </v>
      </c>
      <c r="K207" t="str">
        <f>IF(ComponentModels!K207 = "NA"," ","pH")</f>
        <v xml:space="preserve"> </v>
      </c>
      <c r="L207" t="str">
        <f>IF(ComponentModels!L207 = "NA"," ","Pr")</f>
        <v xml:space="preserve"> </v>
      </c>
      <c r="M207" t="str">
        <f>IF(ComponentModels!M207 = "NA"," ","ACxSC")</f>
        <v xml:space="preserve"> </v>
      </c>
      <c r="N207" t="str">
        <f>IF(ComponentModels!N207 = "NA"," ","CNxpH")</f>
        <v xml:space="preserve"> </v>
      </c>
      <c r="O207" t="str">
        <f>IF(ComponentModels!O207 = "NA"," ","GWCxpH")</f>
        <v xml:space="preserve"> </v>
      </c>
      <c r="P207" t="str">
        <f>IF(ComponentModels!P207 = "NA"," ","+")</f>
        <v>+</v>
      </c>
      <c r="R207">
        <v>9</v>
      </c>
      <c r="S207">
        <v>-233.39212095112501</v>
      </c>
      <c r="T207">
        <v>485.875150993158</v>
      </c>
      <c r="U207">
        <v>0.97849353261705097</v>
      </c>
      <c r="V207">
        <v>7.6943094599418699E-2</v>
      </c>
      <c r="W207" t="s">
        <v>32</v>
      </c>
    </row>
    <row r="208" spans="1:23" hidden="1" x14ac:dyDescent="0.3">
      <c r="A208">
        <v>82011</v>
      </c>
      <c r="B208">
        <v>3.0426216078527202</v>
      </c>
      <c r="C208" t="str">
        <f>IF(ComponentModels!C208 = "NA"," ","AC")</f>
        <v>AC</v>
      </c>
      <c r="D208" t="str">
        <f>IF(ComponentModels!D208 = "NA"," ","SC")</f>
        <v xml:space="preserve"> </v>
      </c>
      <c r="E208" t="str">
        <f>IF(ComponentModels!E208 = "NA"," ","T30")</f>
        <v xml:space="preserve"> </v>
      </c>
      <c r="F208" t="str">
        <f>IF(ComponentModels!F208 = "NA"," ","(T30)²")</f>
        <v>(T30)²</v>
      </c>
      <c r="G208" t="str">
        <f>IF(ComponentModels!G208 = "NA"," ","Clay")</f>
        <v xml:space="preserve"> </v>
      </c>
      <c r="H208" t="str">
        <f>IF(ComponentModels!H208 = "NA"," ","CN")</f>
        <v xml:space="preserve"> </v>
      </c>
      <c r="I208" t="str">
        <f>IF(ComponentModels!I208 = "NA"," ","GWC")</f>
        <v xml:space="preserve"> </v>
      </c>
      <c r="J208" t="str">
        <f>IF(ComponentModels!J208 = "NA"," ","(GWC)²")</f>
        <v xml:space="preserve"> </v>
      </c>
      <c r="K208" t="str">
        <f>IF(ComponentModels!K208 = "NA"," ","pH")</f>
        <v xml:space="preserve"> </v>
      </c>
      <c r="L208" t="str">
        <f>IF(ComponentModels!L208 = "NA"," ","Pr")</f>
        <v xml:space="preserve"> </v>
      </c>
      <c r="M208" t="str">
        <f>IF(ComponentModels!M208 = "NA"," ","ACxSC")</f>
        <v xml:space="preserve"> </v>
      </c>
      <c r="N208" t="str">
        <f>IF(ComponentModels!N208 = "NA"," ","CNxpH")</f>
        <v xml:space="preserve"> </v>
      </c>
      <c r="O208" t="str">
        <f>IF(ComponentModels!O208 = "NA"," ","GWCxpH")</f>
        <v xml:space="preserve"> </v>
      </c>
      <c r="P208" t="str">
        <f>IF(ComponentModels!P208 = "NA"," ","+")</f>
        <v>+</v>
      </c>
      <c r="R208">
        <v>8</v>
      </c>
      <c r="S208">
        <v>-234.73446645454899</v>
      </c>
      <c r="T208">
        <v>486.33640278861702</v>
      </c>
      <c r="U208">
        <v>1.4397453280758401</v>
      </c>
      <c r="V208">
        <v>6.10956225588552E-2</v>
      </c>
      <c r="W208" t="s">
        <v>32</v>
      </c>
    </row>
    <row r="209" spans="1:23" x14ac:dyDescent="0.3">
      <c r="A209">
        <v>92</v>
      </c>
      <c r="B209">
        <v>1.6563272466723</v>
      </c>
      <c r="C209" t="str">
        <f>IF(ComponentModels!C209 = "NA"," ","AC")</f>
        <v>AC</v>
      </c>
      <c r="D209" t="str">
        <f>IF(ComponentModels!D209 = "NA"," ","SC")</f>
        <v xml:space="preserve"> </v>
      </c>
      <c r="E209" t="str">
        <f>IF(ComponentModels!E209 = "NA"," ","T30")</f>
        <v xml:space="preserve"> </v>
      </c>
      <c r="F209" t="str">
        <f>IF(ComponentModels!F209 = "NA"," ","T30²")</f>
        <v>T30²</v>
      </c>
      <c r="G209" t="str">
        <f>IF(ComponentModels!G209 = "NA"," ","Clay")</f>
        <v xml:space="preserve"> </v>
      </c>
      <c r="H209" t="str">
        <f>IF(ComponentModels!H209 = "NA"," ","CN")</f>
        <v xml:space="preserve"> </v>
      </c>
      <c r="I209" t="str">
        <f>IF(ComponentModels!I209 = "NA"," ","GWC")</f>
        <v xml:space="preserve"> </v>
      </c>
      <c r="J209" t="str">
        <f>IF(ComponentModels!J209 = "NA"," ","GWC²")</f>
        <v xml:space="preserve"> </v>
      </c>
      <c r="K209" t="str">
        <f>IF(ComponentModels!K209 = "NA"," ","pH")</f>
        <v xml:space="preserve"> </v>
      </c>
      <c r="L209" t="str">
        <f>IF(ComponentModels!L209 = "NA"," ","Pr")</f>
        <v xml:space="preserve"> </v>
      </c>
      <c r="M209" t="str">
        <f>IF(ComponentModels!M209 = "NA"," ","ACxSC")</f>
        <v xml:space="preserve"> </v>
      </c>
      <c r="N209" t="str">
        <f>IF(ComponentModels!N209 = "NA"," ","CNxpH")</f>
        <v xml:space="preserve"> </v>
      </c>
      <c r="O209" t="str">
        <f>IF(ComponentModels!O209 = "NA"," ","GWCxpH")</f>
        <v xml:space="preserve"> </v>
      </c>
      <c r="P209" t="str">
        <f>IF(ComponentModels!P209 = "NA"," ","+")</f>
        <v xml:space="preserve"> </v>
      </c>
      <c r="Q209" s="3" t="str">
        <f>CONCATENATE(C209," + ",D209," + ",E209, " + ", F209, " + ",G209, " + ",H209, " + ", I209," + ", J209," + ",K209," + ",L209," + ",M209," + ",N209," + ",O209)</f>
        <v xml:space="preserve">AC +   +   + T30² +   +   +   +   +   +   +   +   +  </v>
      </c>
      <c r="R209" s="3">
        <v>8</v>
      </c>
      <c r="S209" s="3">
        <v>-234.73446645454899</v>
      </c>
      <c r="T209" s="3">
        <v>486.33640278861702</v>
      </c>
      <c r="U209" s="3">
        <v>1.4397453280759001</v>
      </c>
      <c r="V209" s="3">
        <v>6.10956225588535E-2</v>
      </c>
      <c r="W209" s="3" t="s">
        <v>32</v>
      </c>
    </row>
    <row r="210" spans="1:23" hidden="1" x14ac:dyDescent="0.3">
      <c r="A210">
        <v>84491</v>
      </c>
      <c r="B210">
        <v>2.8859846718697</v>
      </c>
      <c r="C210" t="str">
        <f>IF(ComponentModels!C210 = "NA"," ","AC")</f>
        <v>AC</v>
      </c>
      <c r="D210" t="str">
        <f>IF(ComponentModels!D210 = "NA"," ","SC")</f>
        <v xml:space="preserve"> </v>
      </c>
      <c r="E210" t="str">
        <f>IF(ComponentModels!E210 = "NA"," ","T30")</f>
        <v xml:space="preserve"> </v>
      </c>
      <c r="F210" t="str">
        <f>IF(ComponentModels!F210 = "NA"," ","(T30)²")</f>
        <v xml:space="preserve"> </v>
      </c>
      <c r="G210" t="str">
        <f>IF(ComponentModels!G210 = "NA"," ","Clay")</f>
        <v xml:space="preserve"> </v>
      </c>
      <c r="H210" t="str">
        <f>IF(ComponentModels!H210 = "NA"," ","CN")</f>
        <v xml:space="preserve"> </v>
      </c>
      <c r="I210" t="str">
        <f>IF(ComponentModels!I210 = "NA"," ","GWC")</f>
        <v xml:space="preserve"> </v>
      </c>
      <c r="J210" t="str">
        <f>IF(ComponentModels!J210 = "NA"," ","(GWC)²")</f>
        <v xml:space="preserve"> </v>
      </c>
      <c r="K210" t="str">
        <f>IF(ComponentModels!K210 = "NA"," ","pH")</f>
        <v>pH</v>
      </c>
      <c r="L210" t="str">
        <f>IF(ComponentModels!L210 = "NA"," ","Pr")</f>
        <v xml:space="preserve"> </v>
      </c>
      <c r="M210" t="str">
        <f>IF(ComponentModels!M210 = "NA"," ","ACxSC")</f>
        <v xml:space="preserve"> </v>
      </c>
      <c r="N210" t="str">
        <f>IF(ComponentModels!N210 = "NA"," ","CNxpH")</f>
        <v xml:space="preserve"> </v>
      </c>
      <c r="O210" t="str">
        <f>IF(ComponentModels!O210 = "NA"," ","GWCxpH")</f>
        <v xml:space="preserve"> </v>
      </c>
      <c r="P210" t="str">
        <f>IF(ComponentModels!P210 = "NA"," ","+")</f>
        <v>+</v>
      </c>
      <c r="R210">
        <v>8</v>
      </c>
      <c r="S210">
        <v>-234.92337045366301</v>
      </c>
      <c r="T210">
        <v>486.71421078684398</v>
      </c>
      <c r="U210">
        <v>1.8175533263025201</v>
      </c>
      <c r="V210">
        <v>5.0578987366903701E-2</v>
      </c>
      <c r="W210" t="s">
        <v>32</v>
      </c>
    </row>
    <row r="211" spans="1:23" x14ac:dyDescent="0.3">
      <c r="A211">
        <v>2571</v>
      </c>
      <c r="B211">
        <v>1.49969031074932</v>
      </c>
      <c r="C211" t="str">
        <f>IF(ComponentModels!C211 = "NA"," ","AC")</f>
        <v>AC</v>
      </c>
      <c r="D211" t="str">
        <f>IF(ComponentModels!D211 = "NA"," ","SC")</f>
        <v xml:space="preserve"> </v>
      </c>
      <c r="E211" t="str">
        <f>IF(ComponentModels!E211 = "NA"," ","T30")</f>
        <v xml:space="preserve"> </v>
      </c>
      <c r="F211" t="str">
        <f>IF(ComponentModels!F211 = "NA"," ","T30²")</f>
        <v xml:space="preserve"> </v>
      </c>
      <c r="G211" t="str">
        <f>IF(ComponentModels!G211 = "NA"," ","Clay")</f>
        <v xml:space="preserve"> </v>
      </c>
      <c r="H211" t="str">
        <f>IF(ComponentModels!H211 = "NA"," ","CN")</f>
        <v xml:space="preserve"> </v>
      </c>
      <c r="I211" t="str">
        <f>IF(ComponentModels!I211 = "NA"," ","GWC")</f>
        <v xml:space="preserve"> </v>
      </c>
      <c r="J211" t="str">
        <f>IF(ComponentModels!J211 = "NA"," ","GWC²")</f>
        <v xml:space="preserve"> </v>
      </c>
      <c r="K211" t="str">
        <f>IF(ComponentModels!K211 = "NA"," ","pH")</f>
        <v>pH</v>
      </c>
      <c r="L211" t="str">
        <f>IF(ComponentModels!L211 = "NA"," ","Pr")</f>
        <v xml:space="preserve"> </v>
      </c>
      <c r="M211" t="str">
        <f>IF(ComponentModels!M211 = "NA"," ","ACxSC")</f>
        <v xml:space="preserve"> </v>
      </c>
      <c r="N211" t="str">
        <f>IF(ComponentModels!N211 = "NA"," ","CNxpH")</f>
        <v xml:space="preserve"> </v>
      </c>
      <c r="O211" t="str">
        <f>IF(ComponentModels!O211 = "NA"," ","GWCxpH")</f>
        <v xml:space="preserve"> </v>
      </c>
      <c r="P211" t="str">
        <f>IF(ComponentModels!P211 = "NA"," ","+")</f>
        <v xml:space="preserve"> </v>
      </c>
      <c r="Q211" s="3" t="str">
        <f>CONCATENATE(C211," + ",D211," + ",E211, " + ", F211, " + ",G211, " + ",H211, " + ", I211," + ", J211," + ",K211," + ",L211," + ",M211," + ",N211," + ",O211)</f>
        <v xml:space="preserve">AC +   +   +   +   +   +   +   + pH +   +   +   +  </v>
      </c>
      <c r="R211" s="3">
        <v>8</v>
      </c>
      <c r="S211" s="3">
        <v>-234.92337045366301</v>
      </c>
      <c r="T211" s="3">
        <v>486.71421078684398</v>
      </c>
      <c r="U211" s="3">
        <v>1.81755332630257</v>
      </c>
      <c r="V211" s="3">
        <v>5.0578987366902299E-2</v>
      </c>
      <c r="W211" s="3" t="s">
        <v>32</v>
      </c>
    </row>
    <row r="212" spans="1:23" hidden="1" x14ac:dyDescent="0.3">
      <c r="A212">
        <v>81971</v>
      </c>
      <c r="B212">
        <v>2.8876241924265198</v>
      </c>
      <c r="C212" t="str">
        <f>IF(ComponentModels!C212 = "NA"," ","AC")</f>
        <v>AC</v>
      </c>
      <c r="D212" t="str">
        <f>IF(ComponentModels!D212 = "NA"," ","SC")</f>
        <v xml:space="preserve"> </v>
      </c>
      <c r="E212" t="str">
        <f>IF(ComponentModels!E212 = "NA"," ","T30")</f>
        <v>T30</v>
      </c>
      <c r="F212" t="str">
        <f>IF(ComponentModels!F212 = "NA"," ","(T30)²")</f>
        <v xml:space="preserve"> </v>
      </c>
      <c r="G212" t="str">
        <f>IF(ComponentModels!G212 = "NA"," ","Clay")</f>
        <v xml:space="preserve"> </v>
      </c>
      <c r="H212" t="str">
        <f>IF(ComponentModels!H212 = "NA"," ","CN")</f>
        <v xml:space="preserve"> </v>
      </c>
      <c r="I212" t="str">
        <f>IF(ComponentModels!I212 = "NA"," ","GWC")</f>
        <v xml:space="preserve"> </v>
      </c>
      <c r="J212" t="str">
        <f>IF(ComponentModels!J212 = "NA"," ","(GWC)²")</f>
        <v xml:space="preserve"> </v>
      </c>
      <c r="K212" t="str">
        <f>IF(ComponentModels!K212 = "NA"," ","pH")</f>
        <v xml:space="preserve"> </v>
      </c>
      <c r="L212" t="str">
        <f>IF(ComponentModels!L212 = "NA"," ","Pr")</f>
        <v xml:space="preserve"> </v>
      </c>
      <c r="M212" t="str">
        <f>IF(ComponentModels!M212 = "NA"," ","ACxSC")</f>
        <v xml:space="preserve"> </v>
      </c>
      <c r="N212" t="str">
        <f>IF(ComponentModels!N212 = "NA"," ","CNxpH")</f>
        <v xml:space="preserve"> </v>
      </c>
      <c r="O212" t="str">
        <f>IF(ComponentModels!O212 = "NA"," ","GWCxpH")</f>
        <v xml:space="preserve"> </v>
      </c>
      <c r="P212" t="str">
        <f>IF(ComponentModels!P212 = "NA"," ","+")</f>
        <v>+</v>
      </c>
      <c r="R212">
        <v>8</v>
      </c>
      <c r="S212">
        <v>-235.26617448711801</v>
      </c>
      <c r="T212">
        <v>487.39981885375499</v>
      </c>
      <c r="U212">
        <v>2.5031613932139298</v>
      </c>
      <c r="V212">
        <v>3.5899816611294703E-2</v>
      </c>
      <c r="W212" t="s">
        <v>32</v>
      </c>
    </row>
    <row r="213" spans="1:23" x14ac:dyDescent="0.3">
      <c r="A213">
        <v>51</v>
      </c>
      <c r="B213">
        <v>1.50132983134283</v>
      </c>
      <c r="C213" t="str">
        <f>IF(ComponentModels!C213 = "NA"," ","AC")</f>
        <v>AC</v>
      </c>
      <c r="D213" t="str">
        <f>IF(ComponentModels!D213 = "NA"," ","SC")</f>
        <v xml:space="preserve"> </v>
      </c>
      <c r="E213" t="str">
        <f>IF(ComponentModels!E213 = "NA"," ","T30")</f>
        <v>T30</v>
      </c>
      <c r="F213" t="str">
        <f>IF(ComponentModels!F213 = "NA"," ","T30²")</f>
        <v xml:space="preserve"> </v>
      </c>
      <c r="G213" t="str">
        <f>IF(ComponentModels!G213 = "NA"," ","Clay")</f>
        <v xml:space="preserve"> </v>
      </c>
      <c r="H213" t="str">
        <f>IF(ComponentModels!H213 = "NA"," ","CN")</f>
        <v xml:space="preserve"> </v>
      </c>
      <c r="I213" t="str">
        <f>IF(ComponentModels!I213 = "NA"," ","GWC")</f>
        <v xml:space="preserve"> </v>
      </c>
      <c r="J213" t="str">
        <f>IF(ComponentModels!J213 = "NA"," ","GWC²")</f>
        <v xml:space="preserve"> </v>
      </c>
      <c r="K213" t="str">
        <f>IF(ComponentModels!K213 = "NA"," ","pH")</f>
        <v xml:space="preserve"> </v>
      </c>
      <c r="L213" t="str">
        <f>IF(ComponentModels!L213 = "NA"," ","Pr")</f>
        <v xml:space="preserve"> </v>
      </c>
      <c r="M213" t="str">
        <f>IF(ComponentModels!M213 = "NA"," ","ACxSC")</f>
        <v xml:space="preserve"> </v>
      </c>
      <c r="N213" t="str">
        <f>IF(ComponentModels!N213 = "NA"," ","CNxpH")</f>
        <v xml:space="preserve"> </v>
      </c>
      <c r="O213" t="str">
        <f>IF(ComponentModels!O213 = "NA"," ","GWCxpH")</f>
        <v xml:space="preserve"> </v>
      </c>
      <c r="P213" t="str">
        <f>IF(ComponentModels!P213 = "NA"," ","+")</f>
        <v xml:space="preserve"> </v>
      </c>
      <c r="Q213" s="3" t="str">
        <f t="shared" ref="Q213:Q214" si="16">CONCATENATE(C213," + ",D213," + ",E213, " + ", F213, " + ",G213, " + ",H213, " + ", I213," + ", J213," + ",K213," + ",L213," + ",M213," + ",N213," + ",O213)</f>
        <v xml:space="preserve">AC +   + T30 +   +   +   +   +   +   +   +   +   +  </v>
      </c>
      <c r="R213" s="3">
        <v>8</v>
      </c>
      <c r="S213" s="3">
        <v>-235.266174487119</v>
      </c>
      <c r="T213" s="3">
        <v>487.39981885375499</v>
      </c>
      <c r="U213" s="3">
        <v>2.5031613932139898</v>
      </c>
      <c r="V213" s="3">
        <v>3.5899816611293697E-2</v>
      </c>
      <c r="W213" s="3" t="s">
        <v>32</v>
      </c>
    </row>
    <row r="214" spans="1:23" x14ac:dyDescent="0.3">
      <c r="A214">
        <v>111</v>
      </c>
      <c r="B214">
        <v>1.5519389383812101</v>
      </c>
      <c r="C214" t="str">
        <f>IF(ComponentModels!C214 = "NA"," ","AC")</f>
        <v>AC</v>
      </c>
      <c r="D214" t="str">
        <f>IF(ComponentModels!D214 = "NA"," ","SC")</f>
        <v>SC</v>
      </c>
      <c r="E214" t="str">
        <f>IF(ComponentModels!E214 = "NA"," ","T30")</f>
        <v xml:space="preserve"> </v>
      </c>
      <c r="F214" t="str">
        <f>IF(ComponentModels!F214 = "NA"," ","T30²")</f>
        <v>T30²</v>
      </c>
      <c r="G214" t="str">
        <f>IF(ComponentModels!G214 = "NA"," ","Clay")</f>
        <v xml:space="preserve"> </v>
      </c>
      <c r="H214" t="str">
        <f>IF(ComponentModels!H214 = "NA"," ","CN")</f>
        <v xml:space="preserve"> </v>
      </c>
      <c r="I214" t="str">
        <f>IF(ComponentModels!I214 = "NA"," ","GWC")</f>
        <v xml:space="preserve"> </v>
      </c>
      <c r="J214" t="str">
        <f>IF(ComponentModels!J214 = "NA"," ","GWC²")</f>
        <v xml:space="preserve"> </v>
      </c>
      <c r="K214" t="str">
        <f>IF(ComponentModels!K214 = "NA"," ","pH")</f>
        <v xml:space="preserve"> </v>
      </c>
      <c r="L214" t="str">
        <f>IF(ComponentModels!L214 = "NA"," ","Pr")</f>
        <v xml:space="preserve"> </v>
      </c>
      <c r="M214" t="str">
        <f>IF(ComponentModels!M214 = "NA"," ","ACxSC")</f>
        <v xml:space="preserve"> </v>
      </c>
      <c r="N214" t="str">
        <f>IF(ComponentModels!N214 = "NA"," ","CNxpH")</f>
        <v xml:space="preserve"> </v>
      </c>
      <c r="O214" t="str">
        <f>IF(ComponentModels!O214 = "NA"," ","GWCxpH")</f>
        <v xml:space="preserve"> </v>
      </c>
      <c r="P214" t="str">
        <f>IF(ComponentModels!P214 = "NA"," ","+")</f>
        <v xml:space="preserve"> </v>
      </c>
      <c r="Q214" s="3" t="str">
        <f t="shared" si="16"/>
        <v xml:space="preserve">AC + SC +   + T30² +   +   +   +   +   +   +   +   +  </v>
      </c>
      <c r="R214" s="3">
        <v>10</v>
      </c>
      <c r="S214" s="3">
        <v>-233.055237095449</v>
      </c>
      <c r="T214" s="3">
        <v>487.45193760553201</v>
      </c>
      <c r="U214" s="3">
        <v>2.5552801449907201</v>
      </c>
      <c r="V214" s="3">
        <v>3.4976374219955697E-2</v>
      </c>
      <c r="W214" s="3" t="s">
        <v>32</v>
      </c>
    </row>
    <row r="215" spans="1:23" hidden="1" x14ac:dyDescent="0.3">
      <c r="A215">
        <v>82031</v>
      </c>
      <c r="B215">
        <v>2.9382332994254998</v>
      </c>
      <c r="C215" t="str">
        <f>IF(ComponentModels!C215 = "NA"," ","AC")</f>
        <v>AC</v>
      </c>
      <c r="D215" t="str">
        <f>IF(ComponentModels!D215 = "NA"," ","SC")</f>
        <v>SC</v>
      </c>
      <c r="E215" t="str">
        <f>IF(ComponentModels!E215 = "NA"," ","T30")</f>
        <v xml:space="preserve"> </v>
      </c>
      <c r="F215" t="str">
        <f>IF(ComponentModels!F215 = "NA"," ","(T30)²")</f>
        <v>(T30)²</v>
      </c>
      <c r="G215" t="str">
        <f>IF(ComponentModels!G215 = "NA"," ","Clay")</f>
        <v xml:space="preserve"> </v>
      </c>
      <c r="H215" t="str">
        <f>IF(ComponentModels!H215 = "NA"," ","CN")</f>
        <v xml:space="preserve"> </v>
      </c>
      <c r="I215" t="str">
        <f>IF(ComponentModels!I215 = "NA"," ","GWC")</f>
        <v xml:space="preserve"> </v>
      </c>
      <c r="J215" t="str">
        <f>IF(ComponentModels!J215 = "NA"," ","(GWC)²")</f>
        <v xml:space="preserve"> </v>
      </c>
      <c r="K215" t="str">
        <f>IF(ComponentModels!K215 = "NA"," ","pH")</f>
        <v xml:space="preserve"> </v>
      </c>
      <c r="L215" t="str">
        <f>IF(ComponentModels!L215 = "NA"," ","Pr")</f>
        <v xml:space="preserve"> </v>
      </c>
      <c r="M215" t="str">
        <f>IF(ComponentModels!M215 = "NA"," ","ACxSC")</f>
        <v xml:space="preserve"> </v>
      </c>
      <c r="N215" t="str">
        <f>IF(ComponentModels!N215 = "NA"," ","CNxpH")</f>
        <v xml:space="preserve"> </v>
      </c>
      <c r="O215" t="str">
        <f>IF(ComponentModels!O215 = "NA"," ","GWCxpH")</f>
        <v xml:space="preserve"> </v>
      </c>
      <c r="P215" t="str">
        <f>IF(ComponentModels!P215 = "NA"," ","+")</f>
        <v>+</v>
      </c>
      <c r="R215">
        <v>10</v>
      </c>
      <c r="S215">
        <v>-233.055237095449</v>
      </c>
      <c r="T215">
        <v>487.45193760553201</v>
      </c>
      <c r="U215">
        <v>2.5552801449908298</v>
      </c>
      <c r="V215">
        <v>3.4976374219953699E-2</v>
      </c>
      <c r="W215" t="s">
        <v>32</v>
      </c>
    </row>
    <row r="216" spans="1:23" hidden="1" x14ac:dyDescent="0.3">
      <c r="A216">
        <v>82571</v>
      </c>
      <c r="B216">
        <v>2.8835741144806399</v>
      </c>
      <c r="C216" t="str">
        <f>IF(ComponentModels!C216 = "NA"," ","AC")</f>
        <v>AC</v>
      </c>
      <c r="D216" t="str">
        <f>IF(ComponentModels!D216 = "NA"," ","SC")</f>
        <v xml:space="preserve"> </v>
      </c>
      <c r="E216" t="str">
        <f>IF(ComponentModels!E216 = "NA"," ","T30")</f>
        <v xml:space="preserve"> </v>
      </c>
      <c r="F216" t="str">
        <f>IF(ComponentModels!F216 = "NA"," ","(T30)²")</f>
        <v xml:space="preserve"> </v>
      </c>
      <c r="G216" t="str">
        <f>IF(ComponentModels!G216 = "NA"," ","Clay")</f>
        <v xml:space="preserve"> </v>
      </c>
      <c r="H216" t="str">
        <f>IF(ComponentModels!H216 = "NA"," ","CN")</f>
        <v xml:space="preserve"> </v>
      </c>
      <c r="I216" t="str">
        <f>IF(ComponentModels!I216 = "NA"," ","GWC")</f>
        <v>GWC</v>
      </c>
      <c r="J216" t="str">
        <f>IF(ComponentModels!J216 = "NA"," ","(GWC)²")</f>
        <v xml:space="preserve"> </v>
      </c>
      <c r="K216" t="str">
        <f>IF(ComponentModels!K216 = "NA"," ","pH")</f>
        <v xml:space="preserve"> </v>
      </c>
      <c r="L216" t="str">
        <f>IF(ComponentModels!L216 = "NA"," ","Pr")</f>
        <v xml:space="preserve"> </v>
      </c>
      <c r="M216" t="str">
        <f>IF(ComponentModels!M216 = "NA"," ","ACxSC")</f>
        <v xml:space="preserve"> </v>
      </c>
      <c r="N216" t="str">
        <f>IF(ComponentModels!N216 = "NA"," ","CNxpH")</f>
        <v xml:space="preserve"> </v>
      </c>
      <c r="O216" t="str">
        <f>IF(ComponentModels!O216 = "NA"," ","GWCxpH")</f>
        <v xml:space="preserve"> </v>
      </c>
      <c r="P216" t="str">
        <f>IF(ComponentModels!P216 = "NA"," ","+")</f>
        <v>+</v>
      </c>
      <c r="R216">
        <v>8</v>
      </c>
      <c r="S216">
        <v>-235.44115285269501</v>
      </c>
      <c r="T216">
        <v>487.74977558490798</v>
      </c>
      <c r="U216">
        <v>2.85311812436731</v>
      </c>
      <c r="V216">
        <v>3.0137005088351002E-2</v>
      </c>
      <c r="W216" t="s">
        <v>32</v>
      </c>
    </row>
    <row r="217" spans="1:23" x14ac:dyDescent="0.3">
      <c r="A217">
        <v>651</v>
      </c>
      <c r="B217">
        <v>1.4972797533559199</v>
      </c>
      <c r="C217" t="str">
        <f>IF(ComponentModels!C217 = "NA"," ","AC")</f>
        <v>AC</v>
      </c>
      <c r="D217" t="str">
        <f>IF(ComponentModels!D217 = "NA"," ","SC")</f>
        <v xml:space="preserve"> </v>
      </c>
      <c r="E217" t="str">
        <f>IF(ComponentModels!E217 = "NA"," ","T30")</f>
        <v xml:space="preserve"> </v>
      </c>
      <c r="F217" t="str">
        <f>IF(ComponentModels!F217 = "NA"," ","T30²")</f>
        <v xml:space="preserve"> </v>
      </c>
      <c r="G217" t="str">
        <f>IF(ComponentModels!G217 = "NA"," ","Clay")</f>
        <v xml:space="preserve"> </v>
      </c>
      <c r="H217" t="str">
        <f>IF(ComponentModels!H217 = "NA"," ","CN")</f>
        <v xml:space="preserve"> </v>
      </c>
      <c r="I217" t="str">
        <f>IF(ComponentModels!I217 = "NA"," ","GWC")</f>
        <v>GWC</v>
      </c>
      <c r="J217" t="str">
        <f>IF(ComponentModels!J217 = "NA"," ","GWC²")</f>
        <v xml:space="preserve"> </v>
      </c>
      <c r="K217" t="str">
        <f>IF(ComponentModels!K217 = "NA"," ","pH")</f>
        <v xml:space="preserve"> </v>
      </c>
      <c r="L217" t="str">
        <f>IF(ComponentModels!L217 = "NA"," ","Pr")</f>
        <v xml:space="preserve"> </v>
      </c>
      <c r="M217" t="str">
        <f>IF(ComponentModels!M217 = "NA"," ","ACxSC")</f>
        <v xml:space="preserve"> </v>
      </c>
      <c r="N217" t="str">
        <f>IF(ComponentModels!N217 = "NA"," ","CNxpH")</f>
        <v xml:space="preserve"> </v>
      </c>
      <c r="O217" t="str">
        <f>IF(ComponentModels!O217 = "NA"," ","GWCxpH")</f>
        <v xml:space="preserve"> </v>
      </c>
      <c r="P217" t="str">
        <f>IF(ComponentModels!P217 = "NA"," ","+")</f>
        <v xml:space="preserve"> </v>
      </c>
      <c r="Q217" s="3" t="str">
        <f t="shared" ref="Q217:Q218" si="17">CONCATENATE(C217," + ",D217," + ",E217, " + ", F217, " + ",G217, " + ",H217, " + ", I217," + ", J217," + ",K217," + ",L217," + ",M217," + ",N217," + ",O217)</f>
        <v xml:space="preserve">AC +   +   +   +   +   + GWC +   +   +   +   +   +  </v>
      </c>
      <c r="R217" s="3">
        <v>8</v>
      </c>
      <c r="S217" s="3">
        <v>-235.44115285269501</v>
      </c>
      <c r="T217" s="3">
        <v>487.749775584909</v>
      </c>
      <c r="U217" s="3">
        <v>2.85311812436743</v>
      </c>
      <c r="V217" s="3">
        <v>3.0137005088349302E-2</v>
      </c>
      <c r="W217" s="3" t="s">
        <v>32</v>
      </c>
    </row>
    <row r="218" spans="1:23" x14ac:dyDescent="0.3">
      <c r="A218">
        <v>3</v>
      </c>
      <c r="B218">
        <v>1.28735619751758</v>
      </c>
      <c r="C218" t="str">
        <f>IF(ComponentModels!C218 = "NA"," ","AC")</f>
        <v>AC</v>
      </c>
      <c r="D218" t="str">
        <f>IF(ComponentModels!D218 = "NA"," ","SC")</f>
        <v>SC</v>
      </c>
      <c r="E218" t="str">
        <f>IF(ComponentModels!E218 = "NA"," ","T30")</f>
        <v xml:space="preserve"> </v>
      </c>
      <c r="F218" t="str">
        <f>IF(ComponentModels!F218 = "NA"," ","T30²")</f>
        <v xml:space="preserve"> </v>
      </c>
      <c r="G218" t="str">
        <f>IF(ComponentModels!G218 = "NA"," ","Clay")</f>
        <v xml:space="preserve"> </v>
      </c>
      <c r="H218" t="str">
        <f>IF(ComponentModels!H218 = "NA"," ","CN")</f>
        <v xml:space="preserve"> </v>
      </c>
      <c r="I218" t="str">
        <f>IF(ComponentModels!I218 = "NA"," ","GWC")</f>
        <v xml:space="preserve"> </v>
      </c>
      <c r="J218" t="str">
        <f>IF(ComponentModels!J218 = "NA"," ","GWC²")</f>
        <v xml:space="preserve"> </v>
      </c>
      <c r="K218" t="str">
        <f>IF(ComponentModels!K218 = "NA"," ","pH")</f>
        <v xml:space="preserve"> </v>
      </c>
      <c r="L218" t="str">
        <f>IF(ComponentModels!L218 = "NA"," ","Pr")</f>
        <v xml:space="preserve"> </v>
      </c>
      <c r="M218" t="str">
        <f>IF(ComponentModels!M218 = "NA"," ","ACxSC")</f>
        <v xml:space="preserve"> </v>
      </c>
      <c r="N218" t="str">
        <f>IF(ComponentModels!N218 = "NA"," ","CNxpH")</f>
        <v xml:space="preserve"> </v>
      </c>
      <c r="O218" t="str">
        <f>IF(ComponentModels!O218 = "NA"," ","GWCxpH")</f>
        <v xml:space="preserve"> </v>
      </c>
      <c r="P218" t="str">
        <f>IF(ComponentModels!P218 = "NA"," ","+")</f>
        <v xml:space="preserve"> </v>
      </c>
      <c r="Q218" s="3" t="str">
        <f t="shared" si="17"/>
        <v xml:space="preserve">AC + SC +   +   +   +   +   +   +   +   +   +   +  </v>
      </c>
      <c r="R218" s="3">
        <v>9</v>
      </c>
      <c r="S218" s="3">
        <v>-234.601760944722</v>
      </c>
      <c r="T218" s="3">
        <v>488.29443098035301</v>
      </c>
      <c r="U218" s="3">
        <v>3.3977735198118402</v>
      </c>
      <c r="V218" s="3">
        <v>2.29524830341158E-2</v>
      </c>
      <c r="W218" s="3" t="s">
        <v>32</v>
      </c>
    </row>
    <row r="219" spans="1:23" hidden="1" x14ac:dyDescent="0.3">
      <c r="A219">
        <v>8195</v>
      </c>
      <c r="B219">
        <v>2.67365055856625</v>
      </c>
      <c r="C219" t="str">
        <f>IF(ComponentModels!C219 = "NA"," ","AC")</f>
        <v>AC</v>
      </c>
      <c r="D219" t="str">
        <f>IF(ComponentModels!D219 = "NA"," ","SC")</f>
        <v>SC</v>
      </c>
      <c r="E219" t="str">
        <f>IF(ComponentModels!E219 = "NA"," ","T30")</f>
        <v xml:space="preserve"> </v>
      </c>
      <c r="F219" t="str">
        <f>IF(ComponentModels!F219 = "NA"," ","(T30)²")</f>
        <v xml:space="preserve"> </v>
      </c>
      <c r="G219" t="str">
        <f>IF(ComponentModels!G219 = "NA"," ","Clay")</f>
        <v xml:space="preserve"> </v>
      </c>
      <c r="H219" t="str">
        <f>IF(ComponentModels!H219 = "NA"," ","CN")</f>
        <v xml:space="preserve"> </v>
      </c>
      <c r="I219" t="str">
        <f>IF(ComponentModels!I219 = "NA"," ","GWC")</f>
        <v xml:space="preserve"> </v>
      </c>
      <c r="J219" t="str">
        <f>IF(ComponentModels!J219 = "NA"," ","(GWC)²")</f>
        <v xml:space="preserve"> </v>
      </c>
      <c r="K219" t="str">
        <f>IF(ComponentModels!K219 = "NA"," ","pH")</f>
        <v xml:space="preserve"> </v>
      </c>
      <c r="L219" t="str">
        <f>IF(ComponentModels!L219 = "NA"," ","Pr")</f>
        <v xml:space="preserve"> </v>
      </c>
      <c r="M219" t="str">
        <f>IF(ComponentModels!M219 = "NA"," ","ACxSC")</f>
        <v xml:space="preserve"> </v>
      </c>
      <c r="N219" t="str">
        <f>IF(ComponentModels!N219 = "NA"," ","CNxpH")</f>
        <v xml:space="preserve"> </v>
      </c>
      <c r="O219" t="str">
        <f>IF(ComponentModels!O219 = "NA"," ","GWCxpH")</f>
        <v xml:space="preserve"> </v>
      </c>
      <c r="P219" t="str">
        <f>IF(ComponentModels!P219 = "NA"," ","+")</f>
        <v>+</v>
      </c>
      <c r="R219">
        <v>9</v>
      </c>
      <c r="S219">
        <v>-234.601760944722</v>
      </c>
      <c r="T219">
        <v>488.29443098035301</v>
      </c>
      <c r="U219">
        <v>3.3977735198118899</v>
      </c>
      <c r="V219">
        <v>2.2952483034115199E-2</v>
      </c>
      <c r="W219" t="s">
        <v>32</v>
      </c>
    </row>
    <row r="220" spans="1:23" x14ac:dyDescent="0.3">
      <c r="A220">
        <v>171</v>
      </c>
      <c r="B220">
        <v>1.49675983960208</v>
      </c>
      <c r="C220" t="str">
        <f>IF(ComponentModels!C220 = "NA"," ","AC")</f>
        <v>AC</v>
      </c>
      <c r="D220" t="str">
        <f>IF(ComponentModels!D220 = "NA"," ","SC")</f>
        <v xml:space="preserve"> </v>
      </c>
      <c r="E220" t="str">
        <f>IF(ComponentModels!E220 = "NA"," ","T30")</f>
        <v xml:space="preserve"> </v>
      </c>
      <c r="F220" t="str">
        <f>IF(ComponentModels!F220 = "NA"," ","T30²")</f>
        <v xml:space="preserve"> </v>
      </c>
      <c r="G220" t="str">
        <f>IF(ComponentModels!G220 = "NA"," ","Clay")</f>
        <v>Clay</v>
      </c>
      <c r="H220" t="str">
        <f>IF(ComponentModels!H220 = "NA"," ","CN")</f>
        <v xml:space="preserve"> </v>
      </c>
      <c r="I220" t="str">
        <f>IF(ComponentModels!I220 = "NA"," ","GWC")</f>
        <v xml:space="preserve"> </v>
      </c>
      <c r="J220" t="str">
        <f>IF(ComponentModels!J220 = "NA"," ","GWC²")</f>
        <v xml:space="preserve"> </v>
      </c>
      <c r="K220" t="str">
        <f>IF(ComponentModels!K220 = "NA"," ","pH")</f>
        <v xml:space="preserve"> </v>
      </c>
      <c r="L220" t="str">
        <f>IF(ComponentModels!L220 = "NA"," ","Pr")</f>
        <v xml:space="preserve"> </v>
      </c>
      <c r="M220" t="str">
        <f>IF(ComponentModels!M220 = "NA"," ","ACxSC")</f>
        <v xml:space="preserve"> </v>
      </c>
      <c r="N220" t="str">
        <f>IF(ComponentModels!N220 = "NA"," ","CNxpH")</f>
        <v xml:space="preserve"> </v>
      </c>
      <c r="O220" t="str">
        <f>IF(ComponentModels!O220 = "NA"," ","GWCxpH")</f>
        <v xml:space="preserve"> </v>
      </c>
      <c r="P220" t="str">
        <f>IF(ComponentModels!P220 = "NA"," ","+")</f>
        <v xml:space="preserve"> </v>
      </c>
      <c r="Q220" s="3" t="str">
        <f>CONCATENATE(C220," + ",D220," + ",E220, " + ", F220, " + ",G220, " + ",H220, " + ", I220," + ", J220," + ",K220," + ",L220," + ",M220," + ",N220," + ",O220)</f>
        <v xml:space="preserve">AC +   +   +   + Clay +   +   +   +   +   +   +   +  </v>
      </c>
      <c r="R220" s="3">
        <v>8</v>
      </c>
      <c r="S220" s="3">
        <v>-235.79203924752699</v>
      </c>
      <c r="T220" s="3">
        <v>488.45154837457102</v>
      </c>
      <c r="U220" s="3">
        <v>3.5548909140301199</v>
      </c>
      <c r="V220" s="3">
        <v>2.1218372351913199E-2</v>
      </c>
      <c r="W220" s="3" t="s">
        <v>32</v>
      </c>
    </row>
    <row r="221" spans="1:23" hidden="1" x14ac:dyDescent="0.3">
      <c r="A221">
        <v>82091</v>
      </c>
      <c r="B221">
        <v>2.8830542007219502</v>
      </c>
      <c r="C221" t="str">
        <f>IF(ComponentModels!C221 = "NA"," ","AC")</f>
        <v>AC</v>
      </c>
      <c r="D221" t="str">
        <f>IF(ComponentModels!D221 = "NA"," ","SC")</f>
        <v xml:space="preserve"> </v>
      </c>
      <c r="E221" t="str">
        <f>IF(ComponentModels!E221 = "NA"," ","T30")</f>
        <v xml:space="preserve"> </v>
      </c>
      <c r="F221" t="str">
        <f>IF(ComponentModels!F221 = "NA"," ","(T30)²")</f>
        <v xml:space="preserve"> </v>
      </c>
      <c r="G221" t="str">
        <f>IF(ComponentModels!G221 = "NA"," ","Clay")</f>
        <v>Clay</v>
      </c>
      <c r="H221" t="str">
        <f>IF(ComponentModels!H221 = "NA"," ","CN")</f>
        <v xml:space="preserve"> </v>
      </c>
      <c r="I221" t="str">
        <f>IF(ComponentModels!I221 = "NA"," ","GWC")</f>
        <v xml:space="preserve"> </v>
      </c>
      <c r="J221" t="str">
        <f>IF(ComponentModels!J221 = "NA"," ","(GWC)²")</f>
        <v xml:space="preserve"> </v>
      </c>
      <c r="K221" t="str">
        <f>IF(ComponentModels!K221 = "NA"," ","pH")</f>
        <v xml:space="preserve"> </v>
      </c>
      <c r="L221" t="str">
        <f>IF(ComponentModels!L221 = "NA"," ","Pr")</f>
        <v xml:space="preserve"> </v>
      </c>
      <c r="M221" t="str">
        <f>IF(ComponentModels!M221 = "NA"," ","ACxSC")</f>
        <v xml:space="preserve"> </v>
      </c>
      <c r="N221" t="str">
        <f>IF(ComponentModels!N221 = "NA"," ","CNxpH")</f>
        <v xml:space="preserve"> </v>
      </c>
      <c r="O221" t="str">
        <f>IF(ComponentModels!O221 = "NA"," ","GWCxpH")</f>
        <v xml:space="preserve"> </v>
      </c>
      <c r="P221" t="str">
        <f>IF(ComponentModels!P221 = "NA"," ","+")</f>
        <v>+</v>
      </c>
      <c r="R221">
        <v>8</v>
      </c>
      <c r="S221">
        <v>-235.79203924752699</v>
      </c>
      <c r="T221">
        <v>488.45154837457102</v>
      </c>
      <c r="U221">
        <v>3.5548909140301199</v>
      </c>
      <c r="V221">
        <v>2.1218372351913199E-2</v>
      </c>
      <c r="W221" t="s">
        <v>32</v>
      </c>
    </row>
    <row r="222" spans="1:23" x14ac:dyDescent="0.3">
      <c r="A222">
        <v>73</v>
      </c>
      <c r="B222">
        <v>1.67135113274605</v>
      </c>
      <c r="C222" t="str">
        <f>IF(ComponentModels!C222 = "NA"," ","AC")</f>
        <v>AC</v>
      </c>
      <c r="D222" t="str">
        <f>IF(ComponentModels!D222 = "NA"," ","SC")</f>
        <v xml:space="preserve"> </v>
      </c>
      <c r="E222" t="str">
        <f>IF(ComponentModels!E222 = "NA"," ","T30")</f>
        <v xml:space="preserve"> </v>
      </c>
      <c r="F222" t="str">
        <f>IF(ComponentModels!F222 = "NA"," ","T30²")</f>
        <v>T30²</v>
      </c>
      <c r="G222" t="str">
        <f>IF(ComponentModels!G222 = "NA"," ","Clay")</f>
        <v xml:space="preserve"> </v>
      </c>
      <c r="H222" t="str">
        <f>IF(ComponentModels!H222 = "NA"," ","CN")</f>
        <v xml:space="preserve"> </v>
      </c>
      <c r="I222" t="str">
        <f>IF(ComponentModels!I222 = "NA"," ","GWC")</f>
        <v>GWC</v>
      </c>
      <c r="J222" t="str">
        <f>IF(ComponentModels!J222 = "NA"," ","GWC²")</f>
        <v xml:space="preserve"> </v>
      </c>
      <c r="K222" t="str">
        <f>IF(ComponentModels!K222 = "NA"," ","pH")</f>
        <v xml:space="preserve"> </v>
      </c>
      <c r="L222" t="str">
        <f>IF(ComponentModels!L222 = "NA"," ","Pr")</f>
        <v xml:space="preserve"> </v>
      </c>
      <c r="M222" t="str">
        <f>IF(ComponentModels!M222 = "NA"," ","ACxSC")</f>
        <v xml:space="preserve"> </v>
      </c>
      <c r="N222" t="str">
        <f>IF(ComponentModels!N222 = "NA"," ","CNxpH")</f>
        <v xml:space="preserve"> </v>
      </c>
      <c r="O222" t="str">
        <f>IF(ComponentModels!O222 = "NA"," ","GWCxpH")</f>
        <v xml:space="preserve"> </v>
      </c>
      <c r="P222" t="str">
        <f>IF(ComponentModels!P222 = "NA"," ","+")</f>
        <v xml:space="preserve"> </v>
      </c>
      <c r="Q222" s="3" t="str">
        <f>CONCATENATE(C222," + ",D222," + ",E222, " + ", F222, " + ",G222, " + ",H222, " + ", I222," + ", J222," + ",K222," + ",L222," + ",M222," + ",N222," + ",O222)</f>
        <v xml:space="preserve">AC +   +   + T30² +   +   + GWC +   +   +   +   +   +  </v>
      </c>
      <c r="R222" s="3">
        <v>9</v>
      </c>
      <c r="S222" s="3">
        <v>-234.68623806065401</v>
      </c>
      <c r="T222" s="3">
        <v>488.46338521221702</v>
      </c>
      <c r="U222" s="3">
        <v>3.5667277516759599</v>
      </c>
      <c r="V222" s="3">
        <v>2.1093164020745601E-2</v>
      </c>
      <c r="W222" s="3" t="s">
        <v>32</v>
      </c>
    </row>
    <row r="223" spans="1:23" hidden="1" x14ac:dyDescent="0.3">
      <c r="A223">
        <v>8265</v>
      </c>
      <c r="B223">
        <v>3.0576454938650501</v>
      </c>
      <c r="C223" t="str">
        <f>IF(ComponentModels!C223 = "NA"," ","AC")</f>
        <v>AC</v>
      </c>
      <c r="D223" t="str">
        <f>IF(ComponentModels!D223 = "NA"," ","SC")</f>
        <v xml:space="preserve"> </v>
      </c>
      <c r="E223" t="str">
        <f>IF(ComponentModels!E223 = "NA"," ","T30")</f>
        <v xml:space="preserve"> </v>
      </c>
      <c r="F223" t="str">
        <f>IF(ComponentModels!F223 = "NA"," ","(T30)²")</f>
        <v>(T30)²</v>
      </c>
      <c r="G223" t="str">
        <f>IF(ComponentModels!G223 = "NA"," ","Clay")</f>
        <v xml:space="preserve"> </v>
      </c>
      <c r="H223" t="str">
        <f>IF(ComponentModels!H223 = "NA"," ","CN")</f>
        <v xml:space="preserve"> </v>
      </c>
      <c r="I223" t="str">
        <f>IF(ComponentModels!I223 = "NA"," ","GWC")</f>
        <v>GWC</v>
      </c>
      <c r="J223" t="str">
        <f>IF(ComponentModels!J223 = "NA"," ","(GWC)²")</f>
        <v xml:space="preserve"> </v>
      </c>
      <c r="K223" t="str">
        <f>IF(ComponentModels!K223 = "NA"," ","pH")</f>
        <v xml:space="preserve"> </v>
      </c>
      <c r="L223" t="str">
        <f>IF(ComponentModels!L223 = "NA"," ","Pr")</f>
        <v xml:space="preserve"> </v>
      </c>
      <c r="M223" t="str">
        <f>IF(ComponentModels!M223 = "NA"," ","ACxSC")</f>
        <v xml:space="preserve"> </v>
      </c>
      <c r="N223" t="str">
        <f>IF(ComponentModels!N223 = "NA"," ","CNxpH")</f>
        <v xml:space="preserve"> </v>
      </c>
      <c r="O223" t="str">
        <f>IF(ComponentModels!O223 = "NA"," ","GWCxpH")</f>
        <v xml:space="preserve"> </v>
      </c>
      <c r="P223" t="str">
        <f>IF(ComponentModels!P223 = "NA"," ","+")</f>
        <v>+</v>
      </c>
      <c r="R223">
        <v>9</v>
      </c>
      <c r="S223">
        <v>-234.68623806065401</v>
      </c>
      <c r="T223">
        <v>488.46338521221702</v>
      </c>
      <c r="U223">
        <v>3.5667277516759599</v>
      </c>
      <c r="V223">
        <v>2.1093164020745601E-2</v>
      </c>
      <c r="W223" t="s">
        <v>32</v>
      </c>
    </row>
    <row r="224" spans="1:23" x14ac:dyDescent="0.3">
      <c r="A224">
        <v>331</v>
      </c>
      <c r="B224">
        <v>1.4965348306197499</v>
      </c>
      <c r="C224" t="str">
        <f>IF(ComponentModels!C224 = "NA"," ","AC")</f>
        <v>AC</v>
      </c>
      <c r="D224" t="str">
        <f>IF(ComponentModels!D224 = "NA"," ","SC")</f>
        <v xml:space="preserve"> </v>
      </c>
      <c r="E224" t="str">
        <f>IF(ComponentModels!E224 = "NA"," ","T30")</f>
        <v xml:space="preserve"> </v>
      </c>
      <c r="F224" t="str">
        <f>IF(ComponentModels!F224 = "NA"," ","T30²")</f>
        <v xml:space="preserve"> </v>
      </c>
      <c r="G224" t="str">
        <f>IF(ComponentModels!G224 = "NA"," ","Clay")</f>
        <v xml:space="preserve"> </v>
      </c>
      <c r="H224" t="str">
        <f>IF(ComponentModels!H224 = "NA"," ","CN")</f>
        <v>CN</v>
      </c>
      <c r="I224" t="str">
        <f>IF(ComponentModels!I224 = "NA"," ","GWC")</f>
        <v xml:space="preserve"> </v>
      </c>
      <c r="J224" t="str">
        <f>IF(ComponentModels!J224 = "NA"," ","GWC²")</f>
        <v xml:space="preserve"> </v>
      </c>
      <c r="K224" t="str">
        <f>IF(ComponentModels!K224 = "NA"," ","pH")</f>
        <v xml:space="preserve"> </v>
      </c>
      <c r="L224" t="str">
        <f>IF(ComponentModels!L224 = "NA"," ","Pr")</f>
        <v xml:space="preserve"> </v>
      </c>
      <c r="M224" t="str">
        <f>IF(ComponentModels!M224 = "NA"," ","ACxSC")</f>
        <v xml:space="preserve"> </v>
      </c>
      <c r="N224" t="str">
        <f>IF(ComponentModels!N224 = "NA"," ","CNxpH")</f>
        <v xml:space="preserve"> </v>
      </c>
      <c r="O224" t="str">
        <f>IF(ComponentModels!O224 = "NA"," ","GWCxpH")</f>
        <v xml:space="preserve"> </v>
      </c>
      <c r="P224" t="str">
        <f>IF(ComponentModels!P224 = "NA"," ","+")</f>
        <v xml:space="preserve"> </v>
      </c>
      <c r="Q224" s="3" t="str">
        <f>CONCATENATE(C224," + ",D224," + ",E224, " + ", F224, " + ",G224, " + ",H224, " + ", I224," + ", J224," + ",K224," + ",L224," + ",M224," + ",N224," + ",O224)</f>
        <v xml:space="preserve">AC +   +   +   +   + CN +   +   +   +   +   +   +  </v>
      </c>
      <c r="R224" s="3">
        <v>8</v>
      </c>
      <c r="S224" s="3">
        <v>-235.87116356282499</v>
      </c>
      <c r="T224" s="3">
        <v>488.60979700516799</v>
      </c>
      <c r="U224" s="3">
        <v>3.7131395446268098</v>
      </c>
      <c r="V224" s="3">
        <v>1.9604185933195802E-2</v>
      </c>
      <c r="W224" s="3" t="s">
        <v>32</v>
      </c>
    </row>
    <row r="225" spans="1:23" hidden="1" x14ac:dyDescent="0.3">
      <c r="A225">
        <v>82251</v>
      </c>
      <c r="B225">
        <v>2.8828291917415698</v>
      </c>
      <c r="C225" t="str">
        <f>IF(ComponentModels!C225 = "NA"," ","AC")</f>
        <v>AC</v>
      </c>
      <c r="D225" t="str">
        <f>IF(ComponentModels!D225 = "NA"," ","SC")</f>
        <v xml:space="preserve"> </v>
      </c>
      <c r="E225" t="str">
        <f>IF(ComponentModels!E225 = "NA"," ","T30")</f>
        <v xml:space="preserve"> </v>
      </c>
      <c r="F225" t="str">
        <f>IF(ComponentModels!F225 = "NA"," ","(T30)²")</f>
        <v xml:space="preserve"> </v>
      </c>
      <c r="G225" t="str">
        <f>IF(ComponentModels!G225 = "NA"," ","Clay")</f>
        <v xml:space="preserve"> </v>
      </c>
      <c r="H225" t="str">
        <f>IF(ComponentModels!H225 = "NA"," ","CN")</f>
        <v>CN</v>
      </c>
      <c r="I225" t="str">
        <f>IF(ComponentModels!I225 = "NA"," ","GWC")</f>
        <v xml:space="preserve"> </v>
      </c>
      <c r="J225" t="str">
        <f>IF(ComponentModels!J225 = "NA"," ","(GWC)²")</f>
        <v xml:space="preserve"> </v>
      </c>
      <c r="K225" t="str">
        <f>IF(ComponentModels!K225 = "NA"," ","pH")</f>
        <v xml:space="preserve"> </v>
      </c>
      <c r="L225" t="str">
        <f>IF(ComponentModels!L225 = "NA"," ","Pr")</f>
        <v xml:space="preserve"> </v>
      </c>
      <c r="M225" t="str">
        <f>IF(ComponentModels!M225 = "NA"," ","ACxSC")</f>
        <v xml:space="preserve"> </v>
      </c>
      <c r="N225" t="str">
        <f>IF(ComponentModels!N225 = "NA"," ","CNxpH")</f>
        <v xml:space="preserve"> </v>
      </c>
      <c r="O225" t="str">
        <f>IF(ComponentModels!O225 = "NA"," ","GWCxpH")</f>
        <v xml:space="preserve"> </v>
      </c>
      <c r="P225" t="str">
        <f>IF(ComponentModels!P225 = "NA"," ","+")</f>
        <v>+</v>
      </c>
      <c r="R225">
        <v>8</v>
      </c>
      <c r="S225">
        <v>-235.87116356282499</v>
      </c>
      <c r="T225">
        <v>488.60979700516799</v>
      </c>
      <c r="U225">
        <v>3.7131395446269302</v>
      </c>
      <c r="V225">
        <v>1.9604185933194698E-2</v>
      </c>
      <c r="W225" t="s">
        <v>32</v>
      </c>
    </row>
    <row r="226" spans="1:23" x14ac:dyDescent="0.3">
      <c r="A226">
        <v>4419</v>
      </c>
      <c r="B226">
        <v>0.73727724056661403</v>
      </c>
      <c r="C226" t="str">
        <f>IF(ComponentModels!C226 = "NA"," ","AC")</f>
        <v>AC</v>
      </c>
      <c r="D226" t="str">
        <f>IF(ComponentModels!D226 = "NA"," ","SC")</f>
        <v>SC</v>
      </c>
      <c r="E226" t="str">
        <f>IF(ComponentModels!E226 = "NA"," ","T30")</f>
        <v xml:space="preserve"> </v>
      </c>
      <c r="F226" t="str">
        <f>IF(ComponentModels!F226 = "NA"," ","T30²")</f>
        <v xml:space="preserve"> </v>
      </c>
      <c r="G226" t="str">
        <f>IF(ComponentModels!G226 = "NA"," ","Clay")</f>
        <v xml:space="preserve"> </v>
      </c>
      <c r="H226" t="str">
        <f>IF(ComponentModels!H226 = "NA"," ","CN")</f>
        <v xml:space="preserve"> </v>
      </c>
      <c r="I226" t="str">
        <f>IF(ComponentModels!I226 = "NA"," ","GWC")</f>
        <v>GWC</v>
      </c>
      <c r="J226" t="str">
        <f>IF(ComponentModels!J226 = "NA"," ","GWC²")</f>
        <v xml:space="preserve"> </v>
      </c>
      <c r="K226" t="str">
        <f>IF(ComponentModels!K226 = "NA"," ","pH")</f>
        <v>pH</v>
      </c>
      <c r="L226" t="str">
        <f>IF(ComponentModels!L226 = "NA"," ","Pr")</f>
        <v xml:space="preserve"> </v>
      </c>
      <c r="M226" t="str">
        <f>IF(ComponentModels!M226 = "NA"," ","ACxSC")</f>
        <v xml:space="preserve"> </v>
      </c>
      <c r="N226" t="str">
        <f>IF(ComponentModels!N226 = "NA"," ","CNxpH")</f>
        <v xml:space="preserve"> </v>
      </c>
      <c r="O226" t="str">
        <f>IF(ComponentModels!O226 = "NA"," ","GWCxpH")</f>
        <v>GWCxpH</v>
      </c>
      <c r="P226" t="str">
        <f>IF(ComponentModels!P226 = "NA"," ","+")</f>
        <v xml:space="preserve"> </v>
      </c>
      <c r="Q226" s="2" t="str">
        <f>CONCATENATE(C226," + ",D226," + ",E226, " + ", F226, " + ",G226, " + ",H226, " + ", I226," + ", J226," + ",K226," + ",L226," + ",M226," + ",N226," + ",O226)</f>
        <v>AC + SC +   +   +   +   + GWC +   + pH +   +   +   + GWCxpH</v>
      </c>
      <c r="R226">
        <v>12</v>
      </c>
      <c r="S226">
        <v>-158.946300252529</v>
      </c>
      <c r="T226">
        <v>343.80671093450599</v>
      </c>
      <c r="U226">
        <v>0</v>
      </c>
      <c r="V226">
        <v>0.38603766207301199</v>
      </c>
      <c r="W226" t="s">
        <v>33</v>
      </c>
    </row>
    <row r="227" spans="1:23" hidden="1" x14ac:dyDescent="0.3">
      <c r="A227">
        <v>12611</v>
      </c>
      <c r="B227">
        <v>2.12357160168653</v>
      </c>
      <c r="C227" t="str">
        <f>IF(ComponentModels!C227 = "NA"," ","AC")</f>
        <v>AC</v>
      </c>
      <c r="D227" t="str">
        <f>IF(ComponentModels!D227 = "NA"," ","SC")</f>
        <v>SC</v>
      </c>
      <c r="E227" t="str">
        <f>IF(ComponentModels!E227 = "NA"," ","T30")</f>
        <v xml:space="preserve"> </v>
      </c>
      <c r="F227" t="str">
        <f>IF(ComponentModels!F227 = "NA"," ","(T30)²")</f>
        <v xml:space="preserve"> </v>
      </c>
      <c r="G227" t="str">
        <f>IF(ComponentModels!G227 = "NA"," ","Clay")</f>
        <v xml:space="preserve"> </v>
      </c>
      <c r="H227" t="str">
        <f>IF(ComponentModels!H227 = "NA"," ","CN")</f>
        <v xml:space="preserve"> </v>
      </c>
      <c r="I227" t="str">
        <f>IF(ComponentModels!I227 = "NA"," ","GWC")</f>
        <v>GWC</v>
      </c>
      <c r="J227" t="str">
        <f>IF(ComponentModels!J227 = "NA"," ","(GWC)²")</f>
        <v xml:space="preserve"> </v>
      </c>
      <c r="K227" t="str">
        <f>IF(ComponentModels!K227 = "NA"," ","pH")</f>
        <v>pH</v>
      </c>
      <c r="L227" t="str">
        <f>IF(ComponentModels!L227 = "NA"," ","Pr")</f>
        <v xml:space="preserve"> </v>
      </c>
      <c r="M227" t="str">
        <f>IF(ComponentModels!M227 = "NA"," ","ACxSC")</f>
        <v xml:space="preserve"> </v>
      </c>
      <c r="N227" t="str">
        <f>IF(ComponentModels!N227 = "NA"," ","CNxpH")</f>
        <v xml:space="preserve"> </v>
      </c>
      <c r="O227" t="str">
        <f>IF(ComponentModels!O227 = "NA"," ","GWCxpH")</f>
        <v>GWCxpH</v>
      </c>
      <c r="P227" t="str">
        <f>IF(ComponentModels!P227 = "NA"," ","+")</f>
        <v>+</v>
      </c>
      <c r="R227">
        <v>12</v>
      </c>
      <c r="S227">
        <v>-158.946300252529</v>
      </c>
      <c r="T227">
        <v>343.80671093450599</v>
      </c>
      <c r="U227">
        <v>0</v>
      </c>
      <c r="V227">
        <v>0.38603766207301199</v>
      </c>
      <c r="W227" t="s">
        <v>33</v>
      </c>
    </row>
    <row r="228" spans="1:23" hidden="1" x14ac:dyDescent="0.3">
      <c r="A228">
        <v>12627</v>
      </c>
      <c r="B228">
        <v>2.12587713593026</v>
      </c>
      <c r="C228" t="str">
        <f>IF(ComponentModels!C228 = "NA"," ","AC")</f>
        <v>AC</v>
      </c>
      <c r="D228" t="str">
        <f>IF(ComponentModels!D228 = "NA"," ","SC")</f>
        <v>SC</v>
      </c>
      <c r="E228" t="str">
        <f>IF(ComponentModels!E228 = "NA"," ","T30")</f>
        <v xml:space="preserve"> </v>
      </c>
      <c r="F228" t="str">
        <f>IF(ComponentModels!F228 = "NA"," ","(T30)²")</f>
        <v xml:space="preserve"> </v>
      </c>
      <c r="G228" t="str">
        <f>IF(ComponentModels!G228 = "NA"," ","Clay")</f>
        <v>Clay</v>
      </c>
      <c r="H228" t="str">
        <f>IF(ComponentModels!H228 = "NA"," ","CN")</f>
        <v xml:space="preserve"> </v>
      </c>
      <c r="I228" t="str">
        <f>IF(ComponentModels!I228 = "NA"," ","GWC")</f>
        <v>GWC</v>
      </c>
      <c r="J228" t="str">
        <f>IF(ComponentModels!J228 = "NA"," ","(GWC)²")</f>
        <v xml:space="preserve"> </v>
      </c>
      <c r="K228" t="str">
        <f>IF(ComponentModels!K228 = "NA"," ","pH")</f>
        <v>pH</v>
      </c>
      <c r="L228" t="str">
        <f>IF(ComponentModels!L228 = "NA"," ","Pr")</f>
        <v xml:space="preserve"> </v>
      </c>
      <c r="M228" t="str">
        <f>IF(ComponentModels!M228 = "NA"," ","ACxSC")</f>
        <v xml:space="preserve"> </v>
      </c>
      <c r="N228" t="str">
        <f>IF(ComponentModels!N228 = "NA"," ","CNxpH")</f>
        <v xml:space="preserve"> </v>
      </c>
      <c r="O228" t="str">
        <f>IF(ComponentModels!O228 = "NA"," ","GWCxpH")</f>
        <v>GWCxpH</v>
      </c>
      <c r="P228" t="str">
        <f>IF(ComponentModels!P228 = "NA"," ","+")</f>
        <v>+</v>
      </c>
      <c r="R228">
        <v>13</v>
      </c>
      <c r="S228">
        <v>-159.68428552578999</v>
      </c>
      <c r="T228">
        <v>347.61548463182601</v>
      </c>
      <c r="U228">
        <v>3.80877369732025</v>
      </c>
      <c r="V228">
        <v>5.7486382069643502E-2</v>
      </c>
      <c r="W228" t="s">
        <v>33</v>
      </c>
    </row>
    <row r="229" spans="1:23" x14ac:dyDescent="0.3">
      <c r="A229">
        <v>4435</v>
      </c>
      <c r="B229">
        <v>0.73958277498003699</v>
      </c>
      <c r="C229" t="str">
        <f>IF(ComponentModels!C229 = "NA"," ","AC")</f>
        <v>AC</v>
      </c>
      <c r="D229" t="str">
        <f>IF(ComponentModels!D229 = "NA"," ","SC")</f>
        <v>SC</v>
      </c>
      <c r="E229" t="str">
        <f>IF(ComponentModels!E229 = "NA"," ","T30")</f>
        <v xml:space="preserve"> </v>
      </c>
      <c r="F229" t="str">
        <f>IF(ComponentModels!F229 = "NA"," ","T30²")</f>
        <v xml:space="preserve"> </v>
      </c>
      <c r="G229" t="str">
        <f>IF(ComponentModels!G229 = "NA"," ","Clay")</f>
        <v>Clay</v>
      </c>
      <c r="H229" t="str">
        <f>IF(ComponentModels!H229 = "NA"," ","CN")</f>
        <v xml:space="preserve"> </v>
      </c>
      <c r="I229" t="str">
        <f>IF(ComponentModels!I229 = "NA"," ","GWC")</f>
        <v>GWC</v>
      </c>
      <c r="J229" t="str">
        <f>IF(ComponentModels!J229 = "NA"," ","GWC²")</f>
        <v xml:space="preserve"> </v>
      </c>
      <c r="K229" t="str">
        <f>IF(ComponentModels!K229 = "NA"," ","pH")</f>
        <v>pH</v>
      </c>
      <c r="L229" t="str">
        <f>IF(ComponentModels!L229 = "NA"," ","Pr")</f>
        <v xml:space="preserve"> </v>
      </c>
      <c r="M229" t="str">
        <f>IF(ComponentModels!M229 = "NA"," ","ACxSC")</f>
        <v xml:space="preserve"> </v>
      </c>
      <c r="N229" t="str">
        <f>IF(ComponentModels!N229 = "NA"," ","CNxpH")</f>
        <v xml:space="preserve"> </v>
      </c>
      <c r="O229" t="str">
        <f>IF(ComponentModels!O229 = "NA"," ","GWCxpH")</f>
        <v>GWCxpH</v>
      </c>
      <c r="P229" t="str">
        <f>IF(ComponentModels!P229 = "NA"," ","+")</f>
        <v xml:space="preserve"> </v>
      </c>
      <c r="Q229" s="2" t="str">
        <f t="shared" ref="Q229:Q230" si="18">CONCATENATE(C229," + ",D229," + ",E229, " + ", F229, " + ",G229, " + ",H229, " + ", I229," + ", J229," + ",K229," + ",L229," + ",M229," + ",N229," + ",O229)</f>
        <v>AC + SC +   +   + Clay +   + GWC +   + pH +   +   +   + GWCxpH</v>
      </c>
      <c r="R229">
        <v>13</v>
      </c>
      <c r="S229">
        <v>-159.68428552578999</v>
      </c>
      <c r="T229">
        <v>347.61548463182601</v>
      </c>
      <c r="U229">
        <v>3.8087736973203601</v>
      </c>
      <c r="V229">
        <v>5.7486382069640199E-2</v>
      </c>
      <c r="W229" t="s">
        <v>33</v>
      </c>
    </row>
    <row r="230" spans="1:23" x14ac:dyDescent="0.3">
      <c r="A230">
        <v>4547</v>
      </c>
      <c r="B230">
        <v>0.62538639608690905</v>
      </c>
      <c r="C230" t="str">
        <f>IF(ComponentModels!C230 = "NA"," ","AC")</f>
        <v>AC</v>
      </c>
      <c r="D230" t="str">
        <f>IF(ComponentModels!D230 = "NA"," ","SC")</f>
        <v>SC</v>
      </c>
      <c r="E230" t="str">
        <f>IF(ComponentModels!E230 = "NA"," ","T30")</f>
        <v xml:space="preserve"> </v>
      </c>
      <c r="F230" t="str">
        <f>IF(ComponentModels!F230 = "NA"," ","T30²")</f>
        <v xml:space="preserve"> </v>
      </c>
      <c r="G230" t="str">
        <f>IF(ComponentModels!G230 = "NA"," ","Clay")</f>
        <v xml:space="preserve"> </v>
      </c>
      <c r="H230" t="str">
        <f>IF(ComponentModels!H230 = "NA"," ","CN")</f>
        <v xml:space="preserve"> </v>
      </c>
      <c r="I230" t="str">
        <f>IF(ComponentModels!I230 = "NA"," ","GWC")</f>
        <v>GWC</v>
      </c>
      <c r="J230" t="str">
        <f>IF(ComponentModels!J230 = "NA"," ","GWC²")</f>
        <v>GWC²</v>
      </c>
      <c r="K230" t="str">
        <f>IF(ComponentModels!K230 = "NA"," ","pH")</f>
        <v>pH</v>
      </c>
      <c r="L230" t="str">
        <f>IF(ComponentModels!L230 = "NA"," ","Pr")</f>
        <v xml:space="preserve"> </v>
      </c>
      <c r="M230" t="str">
        <f>IF(ComponentModels!M230 = "NA"," ","ACxSC")</f>
        <v xml:space="preserve"> </v>
      </c>
      <c r="N230" t="str">
        <f>IF(ComponentModels!N230 = "NA"," ","CNxpH")</f>
        <v xml:space="preserve"> </v>
      </c>
      <c r="O230" t="str">
        <f>IF(ComponentModels!O230 = "NA"," ","GWCxpH")</f>
        <v>GWCxpH</v>
      </c>
      <c r="P230" t="str">
        <f>IF(ComponentModels!P230 = "NA"," ","+")</f>
        <v xml:space="preserve"> </v>
      </c>
      <c r="Q230" s="2" t="str">
        <f t="shared" si="18"/>
        <v>AC + SC +   +   +   +   + GWC + GWC² + pH +   +   +   + GWCxpH</v>
      </c>
      <c r="R230">
        <v>13</v>
      </c>
      <c r="S230">
        <v>-159.70201862444301</v>
      </c>
      <c r="T230">
        <v>347.65095082913302</v>
      </c>
      <c r="U230">
        <v>3.8442398946268699</v>
      </c>
      <c r="V230">
        <v>5.6475955857347798E-2</v>
      </c>
      <c r="W230" t="s">
        <v>33</v>
      </c>
    </row>
    <row r="231" spans="1:23" hidden="1" x14ac:dyDescent="0.3">
      <c r="A231">
        <v>12739</v>
      </c>
      <c r="B231">
        <v>2.0116807571328099</v>
      </c>
      <c r="C231" t="str">
        <f>IF(ComponentModels!C231 = "NA"," ","AC")</f>
        <v>AC</v>
      </c>
      <c r="D231" t="str">
        <f>IF(ComponentModels!D231 = "NA"," ","SC")</f>
        <v>SC</v>
      </c>
      <c r="E231" t="str">
        <f>IF(ComponentModels!E231 = "NA"," ","T30")</f>
        <v xml:space="preserve"> </v>
      </c>
      <c r="F231" t="str">
        <f>IF(ComponentModels!F231 = "NA"," ","(T30)²")</f>
        <v xml:space="preserve"> </v>
      </c>
      <c r="G231" t="str">
        <f>IF(ComponentModels!G231 = "NA"," ","Clay")</f>
        <v xml:space="preserve"> </v>
      </c>
      <c r="H231" t="str">
        <f>IF(ComponentModels!H231 = "NA"," ","CN")</f>
        <v xml:space="preserve"> </v>
      </c>
      <c r="I231" t="str">
        <f>IF(ComponentModels!I231 = "NA"," ","GWC")</f>
        <v>GWC</v>
      </c>
      <c r="J231" t="str">
        <f>IF(ComponentModels!J231 = "NA"," ","(GWC)²")</f>
        <v>(GWC)²</v>
      </c>
      <c r="K231" t="str">
        <f>IF(ComponentModels!K231 = "NA"," ","pH")</f>
        <v>pH</v>
      </c>
      <c r="L231" t="str">
        <f>IF(ComponentModels!L231 = "NA"," ","Pr")</f>
        <v xml:space="preserve"> </v>
      </c>
      <c r="M231" t="str">
        <f>IF(ComponentModels!M231 = "NA"," ","ACxSC")</f>
        <v xml:space="preserve"> </v>
      </c>
      <c r="N231" t="str">
        <f>IF(ComponentModels!N231 = "NA"," ","CNxpH")</f>
        <v xml:space="preserve"> </v>
      </c>
      <c r="O231" t="str">
        <f>IF(ComponentModels!O231 = "NA"," ","GWCxpH")</f>
        <v>GWCxpH</v>
      </c>
      <c r="P231" t="str">
        <f>IF(ComponentModels!P231 = "NA"," ","+")</f>
        <v>+</v>
      </c>
      <c r="R231">
        <v>13</v>
      </c>
      <c r="S231">
        <v>-159.70201862444301</v>
      </c>
      <c r="T231">
        <v>347.65095082913302</v>
      </c>
      <c r="U231">
        <v>3.84423989462698</v>
      </c>
      <c r="V231">
        <v>5.6475955857344599E-2</v>
      </c>
      <c r="W231" t="s">
        <v>33</v>
      </c>
    </row>
    <row r="232" spans="1:23" x14ac:dyDescent="0.3">
      <c r="A232">
        <v>44191</v>
      </c>
      <c r="B232">
        <v>0.59060248864277398</v>
      </c>
      <c r="C232" t="str">
        <f>IF(ComponentModels!C232 = "NA"," ","AC")</f>
        <v>AC</v>
      </c>
      <c r="D232" t="str">
        <f>IF(ComponentModels!D232 = "NA"," ","SC")</f>
        <v>SC</v>
      </c>
      <c r="E232" t="str">
        <f>IF(ComponentModels!E232 = "NA"," ","T30")</f>
        <v xml:space="preserve"> </v>
      </c>
      <c r="F232" t="str">
        <f>IF(ComponentModels!F232 = "NA"," ","T30²")</f>
        <v xml:space="preserve"> </v>
      </c>
      <c r="G232" t="str">
        <f>IF(ComponentModels!G232 = "NA"," ","Clay")</f>
        <v xml:space="preserve"> </v>
      </c>
      <c r="H232" t="str">
        <f>IF(ComponentModels!H232 = "NA"," ","CN")</f>
        <v xml:space="preserve"> </v>
      </c>
      <c r="I232" t="str">
        <f>IF(ComponentModels!I232 = "NA"," ","GWC")</f>
        <v>GWC</v>
      </c>
      <c r="J232" t="str">
        <f>IF(ComponentModels!J232 = "NA"," ","GWC²")</f>
        <v xml:space="preserve"> </v>
      </c>
      <c r="K232" t="str">
        <f>IF(ComponentModels!K232 = "NA"," ","pH")</f>
        <v>pH</v>
      </c>
      <c r="L232" t="str">
        <f>IF(ComponentModels!L232 = "NA"," ","Pr")</f>
        <v xml:space="preserve"> </v>
      </c>
      <c r="M232" t="str">
        <f>IF(ComponentModels!M232 = "NA"," ","ACxSC")</f>
        <v xml:space="preserve"> </v>
      </c>
      <c r="N232" t="str">
        <f>IF(ComponentModels!N232 = "NA"," ","CNxpH")</f>
        <v xml:space="preserve"> </v>
      </c>
      <c r="O232" t="str">
        <f>IF(ComponentModels!O232 = "NA"," ","GWCxpH")</f>
        <v>GWCxpH</v>
      </c>
      <c r="P232" t="str">
        <f>IF(ComponentModels!P232 = "NA"," ","+")</f>
        <v xml:space="preserve"> </v>
      </c>
      <c r="Q232" s="3" t="str">
        <f>CONCATENATE(C232," + ",D232," + ",E232, " + ", F232, " + ",G232, " + ",H232, " + ", I232," + ", J232," + ",K232," + ",L232," + ",M232," + ",N232," + ",O232)</f>
        <v>AC + SC +   +   +   +   + GWC +   + pH +   +   +   + GWCxpH</v>
      </c>
      <c r="R232" s="3">
        <v>12</v>
      </c>
      <c r="S232" s="3">
        <v>-150.01459829192399</v>
      </c>
      <c r="T232" s="3">
        <v>325.96708478260501</v>
      </c>
      <c r="U232" s="3">
        <v>0</v>
      </c>
      <c r="V232" s="3">
        <v>0.18469689387856</v>
      </c>
      <c r="W232" s="3" t="s">
        <v>34</v>
      </c>
    </row>
    <row r="233" spans="1:23" hidden="1" x14ac:dyDescent="0.3">
      <c r="A233">
        <v>126111</v>
      </c>
      <c r="B233">
        <v>1.9768968497649499</v>
      </c>
      <c r="C233" t="str">
        <f>IF(ComponentModels!C233 = "NA"," ","AC")</f>
        <v>AC</v>
      </c>
      <c r="D233" t="str">
        <f>IF(ComponentModels!D233 = "NA"," ","SC")</f>
        <v>SC</v>
      </c>
      <c r="E233" t="str">
        <f>IF(ComponentModels!E233 = "NA"," ","T30")</f>
        <v xml:space="preserve"> </v>
      </c>
      <c r="F233" t="str">
        <f>IF(ComponentModels!F233 = "NA"," ","(T30)²")</f>
        <v xml:space="preserve"> </v>
      </c>
      <c r="G233" t="str">
        <f>IF(ComponentModels!G233 = "NA"," ","Clay")</f>
        <v xml:space="preserve"> </v>
      </c>
      <c r="H233" t="str">
        <f>IF(ComponentModels!H233 = "NA"," ","CN")</f>
        <v xml:space="preserve"> </v>
      </c>
      <c r="I233" t="str">
        <f>IF(ComponentModels!I233 = "NA"," ","GWC")</f>
        <v>GWC</v>
      </c>
      <c r="J233" t="str">
        <f>IF(ComponentModels!J233 = "NA"," ","(GWC)²")</f>
        <v xml:space="preserve"> </v>
      </c>
      <c r="K233" t="str">
        <f>IF(ComponentModels!K233 = "NA"," ","pH")</f>
        <v>pH</v>
      </c>
      <c r="L233" t="str">
        <f>IF(ComponentModels!L233 = "NA"," ","Pr")</f>
        <v xml:space="preserve"> </v>
      </c>
      <c r="M233" t="str">
        <f>IF(ComponentModels!M233 = "NA"," ","ACxSC")</f>
        <v xml:space="preserve"> </v>
      </c>
      <c r="N233" t="str">
        <f>IF(ComponentModels!N233 = "NA"," ","CNxpH")</f>
        <v xml:space="preserve"> </v>
      </c>
      <c r="O233" t="str">
        <f>IF(ComponentModels!O233 = "NA"," ","GWCxpH")</f>
        <v>GWCxpH</v>
      </c>
      <c r="P233" t="str">
        <f>IF(ComponentModels!P233 = "NA"," ","+")</f>
        <v>+</v>
      </c>
      <c r="R233">
        <v>12</v>
      </c>
      <c r="S233">
        <v>-150.01459829192399</v>
      </c>
      <c r="T233">
        <v>325.96708478260501</v>
      </c>
      <c r="U233">
        <v>0</v>
      </c>
      <c r="V233">
        <v>0.18469689387856</v>
      </c>
      <c r="W233" t="s">
        <v>34</v>
      </c>
    </row>
    <row r="234" spans="1:23" hidden="1" x14ac:dyDescent="0.3">
      <c r="A234">
        <v>97352</v>
      </c>
      <c r="B234">
        <v>2.1891786413463401</v>
      </c>
      <c r="C234" t="str">
        <f>IF(ComponentModels!C234 = "NA"," ","AC")</f>
        <v>AC</v>
      </c>
      <c r="D234" t="str">
        <f>IF(ComponentModels!D234 = "NA"," ","SC")</f>
        <v>SC</v>
      </c>
      <c r="E234" t="str">
        <f>IF(ComponentModels!E234 = "NA"," ","T30")</f>
        <v>T30</v>
      </c>
      <c r="F234" t="str">
        <f>IF(ComponentModels!F234 = "NA"," ","(T30)²")</f>
        <v xml:space="preserve"> </v>
      </c>
      <c r="G234" t="str">
        <f>IF(ComponentModels!G234 = "NA"," ","Clay")</f>
        <v xml:space="preserve"> </v>
      </c>
      <c r="H234" t="str">
        <f>IF(ComponentModels!H234 = "NA"," ","CN")</f>
        <v xml:space="preserve"> </v>
      </c>
      <c r="I234" t="str">
        <f>IF(ComponentModels!I234 = "NA"," ","GWC")</f>
        <v xml:space="preserve"> </v>
      </c>
      <c r="J234" t="str">
        <f>IF(ComponentModels!J234 = "NA"," ","(GWC)²")</f>
        <v xml:space="preserve"> </v>
      </c>
      <c r="K234" t="str">
        <f>IF(ComponentModels!K234 = "NA"," ","pH")</f>
        <v xml:space="preserve"> </v>
      </c>
      <c r="L234" t="str">
        <f>IF(ComponentModels!L234 = "NA"," ","Pr")</f>
        <v>Pr</v>
      </c>
      <c r="M234" t="str">
        <f>IF(ComponentModels!M234 = "NA"," ","ACxSC")</f>
        <v>ACxSC</v>
      </c>
      <c r="N234" t="str">
        <f>IF(ComponentModels!N234 = "NA"," ","CNxpH")</f>
        <v xml:space="preserve"> </v>
      </c>
      <c r="O234" t="str">
        <f>IF(ComponentModels!O234 = "NA"," ","GWCxpH")</f>
        <v xml:space="preserve"> </v>
      </c>
      <c r="P234" t="str">
        <f>IF(ComponentModels!P234 = "NA"," ","+")</f>
        <v>+</v>
      </c>
      <c r="R234">
        <v>19</v>
      </c>
      <c r="S234">
        <v>-142.00218393370801</v>
      </c>
      <c r="T234">
        <v>326.93943280248101</v>
      </c>
      <c r="U234">
        <v>0.97234801987610797</v>
      </c>
      <c r="V234">
        <v>0.11358393283917299</v>
      </c>
      <c r="W234" t="s">
        <v>34</v>
      </c>
    </row>
    <row r="235" spans="1:23" x14ac:dyDescent="0.3">
      <c r="A235">
        <v>15432</v>
      </c>
      <c r="B235">
        <v>0.80288428083387398</v>
      </c>
      <c r="C235" t="str">
        <f>IF(ComponentModels!C235 = "NA"," ","AC")</f>
        <v>AC</v>
      </c>
      <c r="D235" t="str">
        <f>IF(ComponentModels!D235 = "NA"," ","SC")</f>
        <v>SC</v>
      </c>
      <c r="E235" t="str">
        <f>IF(ComponentModels!E235 = "NA"," ","T30")</f>
        <v>T30</v>
      </c>
      <c r="F235" t="str">
        <f>IF(ComponentModels!F235 = "NA"," ","T30²")</f>
        <v xml:space="preserve"> </v>
      </c>
      <c r="G235" t="str">
        <f>IF(ComponentModels!G235 = "NA"," ","Clay")</f>
        <v xml:space="preserve"> </v>
      </c>
      <c r="H235" t="str">
        <f>IF(ComponentModels!H235 = "NA"," ","CN")</f>
        <v xml:space="preserve"> </v>
      </c>
      <c r="I235" t="str">
        <f>IF(ComponentModels!I235 = "NA"," ","GWC")</f>
        <v xml:space="preserve"> </v>
      </c>
      <c r="J235" t="str">
        <f>IF(ComponentModels!J235 = "NA"," ","GWC²")</f>
        <v xml:space="preserve"> </v>
      </c>
      <c r="K235" t="str">
        <f>IF(ComponentModels!K235 = "NA"," ","pH")</f>
        <v xml:space="preserve"> </v>
      </c>
      <c r="L235" t="str">
        <f>IF(ComponentModels!L235 = "NA"," ","Pr")</f>
        <v>Pr</v>
      </c>
      <c r="M235" t="str">
        <f>IF(ComponentModels!M235 = "NA"," ","ACxSC")</f>
        <v>ACxSC</v>
      </c>
      <c r="N235" t="str">
        <f>IF(ComponentModels!N235 = "NA"," ","CNxpH")</f>
        <v xml:space="preserve"> </v>
      </c>
      <c r="O235" t="str">
        <f>IF(ComponentModels!O235 = "NA"," ","GWCxpH")</f>
        <v xml:space="preserve"> </v>
      </c>
      <c r="P235" t="str">
        <f>IF(ComponentModels!P235 = "NA"," ","+")</f>
        <v xml:space="preserve"> </v>
      </c>
      <c r="Q235" s="3" t="str">
        <f t="shared" ref="Q235:Q236" si="19">CONCATENATE(C235," + ",D235," + ",E235, " + ", F235, " + ",G235, " + ",H235, " + ", I235," + ", J235," + ",K235," + ",L235," + ",M235," + ",N235," + ",O235)</f>
        <v xml:space="preserve">AC + SC + T30 +   +   +   +   +   +   + Pr + ACxSC +   +  </v>
      </c>
      <c r="R235" s="3">
        <v>19</v>
      </c>
      <c r="S235" s="3">
        <v>-142.00218393370801</v>
      </c>
      <c r="T235" s="3">
        <v>326.93943280248101</v>
      </c>
      <c r="U235" s="3">
        <v>0.97234801987616504</v>
      </c>
      <c r="V235" s="3">
        <v>0.113583932839169</v>
      </c>
      <c r="W235" s="3" t="s">
        <v>34</v>
      </c>
    </row>
    <row r="236" spans="1:23" x14ac:dyDescent="0.3">
      <c r="A236">
        <v>54432</v>
      </c>
      <c r="B236">
        <v>0.61000550884350802</v>
      </c>
      <c r="C236" t="str">
        <f>IF(ComponentModels!C236 = "NA"," ","AC")</f>
        <v>AC</v>
      </c>
      <c r="D236" t="str">
        <f>IF(ComponentModels!D236 = "NA"," ","SC")</f>
        <v>SC</v>
      </c>
      <c r="E236" t="str">
        <f>IF(ComponentModels!E236 = "NA"," ","T30")</f>
        <v xml:space="preserve"> </v>
      </c>
      <c r="F236" t="str">
        <f>IF(ComponentModels!F236 = "NA"," ","T30²")</f>
        <v xml:space="preserve"> </v>
      </c>
      <c r="G236" t="str">
        <f>IF(ComponentModels!G236 = "NA"," ","Clay")</f>
        <v xml:space="preserve"> </v>
      </c>
      <c r="H236" t="str">
        <f>IF(ComponentModels!H236 = "NA"," ","CN")</f>
        <v xml:space="preserve"> </v>
      </c>
      <c r="I236" t="str">
        <f>IF(ComponentModels!I236 = "NA"," ","GWC")</f>
        <v>GWC</v>
      </c>
      <c r="J236" t="str">
        <f>IF(ComponentModels!J236 = "NA"," ","GWC²")</f>
        <v xml:space="preserve"> </v>
      </c>
      <c r="K236" t="str">
        <f>IF(ComponentModels!K236 = "NA"," ","pH")</f>
        <v>pH</v>
      </c>
      <c r="L236" t="str">
        <f>IF(ComponentModels!L236 = "NA"," ","Pr")</f>
        <v xml:space="preserve"> </v>
      </c>
      <c r="M236" t="str">
        <f>IF(ComponentModels!M236 = "NA"," ","ACxSC")</f>
        <v>ACxSC</v>
      </c>
      <c r="N236" t="str">
        <f>IF(ComponentModels!N236 = "NA"," ","CNxpH")</f>
        <v xml:space="preserve"> </v>
      </c>
      <c r="O236" t="str">
        <f>IF(ComponentModels!O236 = "NA"," ","GWCxpH")</f>
        <v>GWCxpH</v>
      </c>
      <c r="P236" t="str">
        <f>IF(ComponentModels!P236 = "NA"," ","+")</f>
        <v xml:space="preserve"> </v>
      </c>
      <c r="Q236" s="3" t="str">
        <f t="shared" si="19"/>
        <v>AC + SC +   +   +   +   + GWC +   + pH +   + ACxSC +   + GWCxpH</v>
      </c>
      <c r="R236" s="3">
        <v>20</v>
      </c>
      <c r="S236" s="3">
        <v>-141.513625449122</v>
      </c>
      <c r="T236" s="3">
        <v>328.51744697667601</v>
      </c>
      <c r="U236" s="3">
        <v>2.5503621940714001</v>
      </c>
      <c r="V236" s="3">
        <v>5.1600686306439797E-2</v>
      </c>
      <c r="W236" s="3" t="s">
        <v>34</v>
      </c>
    </row>
    <row r="237" spans="1:23" hidden="1" x14ac:dyDescent="0.3">
      <c r="A237">
        <v>136352</v>
      </c>
      <c r="B237">
        <v>1.9962998699541701</v>
      </c>
      <c r="C237" t="str">
        <f>IF(ComponentModels!C237 = "NA"," ","AC")</f>
        <v>AC</v>
      </c>
      <c r="D237" t="str">
        <f>IF(ComponentModels!D237 = "NA"," ","SC")</f>
        <v>SC</v>
      </c>
      <c r="E237" t="str">
        <f>IF(ComponentModels!E237 = "NA"," ","T30")</f>
        <v xml:space="preserve"> </v>
      </c>
      <c r="F237" t="str">
        <f>IF(ComponentModels!F237 = "NA"," ","(T30)²")</f>
        <v xml:space="preserve"> </v>
      </c>
      <c r="G237" t="str">
        <f>IF(ComponentModels!G237 = "NA"," ","Clay")</f>
        <v xml:space="preserve"> </v>
      </c>
      <c r="H237" t="str">
        <f>IF(ComponentModels!H237 = "NA"," ","CN")</f>
        <v xml:space="preserve"> </v>
      </c>
      <c r="I237" t="str">
        <f>IF(ComponentModels!I237 = "NA"," ","GWC")</f>
        <v>GWC</v>
      </c>
      <c r="J237" t="str">
        <f>IF(ComponentModels!J237 = "NA"," ","(GWC)²")</f>
        <v xml:space="preserve"> </v>
      </c>
      <c r="K237" t="str">
        <f>IF(ComponentModels!K237 = "NA"," ","pH")</f>
        <v>pH</v>
      </c>
      <c r="L237" t="str">
        <f>IF(ComponentModels!L237 = "NA"," ","Pr")</f>
        <v xml:space="preserve"> </v>
      </c>
      <c r="M237" t="str">
        <f>IF(ComponentModels!M237 = "NA"," ","ACxSC")</f>
        <v>ACxSC</v>
      </c>
      <c r="N237" t="str">
        <f>IF(ComponentModels!N237 = "NA"," ","CNxpH")</f>
        <v xml:space="preserve"> </v>
      </c>
      <c r="O237" t="str">
        <f>IF(ComponentModels!O237 = "NA"," ","GWCxpH")</f>
        <v>GWCxpH</v>
      </c>
      <c r="P237" t="str">
        <f>IF(ComponentModels!P237 = "NA"," ","+")</f>
        <v>+</v>
      </c>
      <c r="R237">
        <v>20</v>
      </c>
      <c r="S237">
        <v>-141.513625449122</v>
      </c>
      <c r="T237">
        <v>328.51744697667601</v>
      </c>
      <c r="U237">
        <v>2.5503621940715102</v>
      </c>
      <c r="V237">
        <v>5.1600686306436799E-2</v>
      </c>
      <c r="W237" t="s">
        <v>34</v>
      </c>
    </row>
    <row r="238" spans="1:23" hidden="1" x14ac:dyDescent="0.3">
      <c r="A238">
        <v>97511</v>
      </c>
      <c r="B238">
        <v>2.2208543020187901</v>
      </c>
      <c r="C238" t="str">
        <f>IF(ComponentModels!C238 = "NA"," ","AC")</f>
        <v>AC</v>
      </c>
      <c r="D238" t="str">
        <f>IF(ComponentModels!D238 = "NA"," ","SC")</f>
        <v>SC</v>
      </c>
      <c r="E238" t="str">
        <f>IF(ComponentModels!E238 = "NA"," ","T30")</f>
        <v>T30</v>
      </c>
      <c r="F238" t="str">
        <f>IF(ComponentModels!F238 = "NA"," ","(T30)²")</f>
        <v xml:space="preserve"> </v>
      </c>
      <c r="G238" t="str">
        <f>IF(ComponentModels!G238 = "NA"," ","Clay")</f>
        <v>Clay</v>
      </c>
      <c r="H238" t="str">
        <f>IF(ComponentModels!H238 = "NA"," ","CN")</f>
        <v xml:space="preserve"> </v>
      </c>
      <c r="I238" t="str">
        <f>IF(ComponentModels!I238 = "NA"," ","GWC")</f>
        <v xml:space="preserve"> </v>
      </c>
      <c r="J238" t="str">
        <f>IF(ComponentModels!J238 = "NA"," ","(GWC)²")</f>
        <v xml:space="preserve"> </v>
      </c>
      <c r="K238" t="str">
        <f>IF(ComponentModels!K238 = "NA"," ","pH")</f>
        <v xml:space="preserve"> </v>
      </c>
      <c r="L238" t="str">
        <f>IF(ComponentModels!L238 = "NA"," ","Pr")</f>
        <v>Pr</v>
      </c>
      <c r="M238" t="str">
        <f>IF(ComponentModels!M238 = "NA"," ","ACxSC")</f>
        <v>ACxSC</v>
      </c>
      <c r="N238" t="str">
        <f>IF(ComponentModels!N238 = "NA"," ","CNxpH")</f>
        <v xml:space="preserve"> </v>
      </c>
      <c r="O238" t="str">
        <f>IF(ComponentModels!O238 = "NA"," ","GWCxpH")</f>
        <v xml:space="preserve"> </v>
      </c>
      <c r="P238" t="str">
        <f>IF(ComponentModels!P238 = "NA"," ","+")</f>
        <v>+</v>
      </c>
      <c r="R238">
        <v>20</v>
      </c>
      <c r="S238">
        <v>-141.96685709305601</v>
      </c>
      <c r="T238">
        <v>329.42391026454402</v>
      </c>
      <c r="U238">
        <v>3.4568254819392301</v>
      </c>
      <c r="V238">
        <v>3.2795894142672401E-2</v>
      </c>
      <c r="W238" t="s">
        <v>34</v>
      </c>
    </row>
    <row r="239" spans="1:23" x14ac:dyDescent="0.3">
      <c r="A239">
        <v>15591</v>
      </c>
      <c r="B239">
        <v>0.83455994091974095</v>
      </c>
      <c r="C239" t="str">
        <f>IF(ComponentModels!C239 = "NA"," ","AC")</f>
        <v>AC</v>
      </c>
      <c r="D239" t="str">
        <f>IF(ComponentModels!D239 = "NA"," ","SC")</f>
        <v>SC</v>
      </c>
      <c r="E239" t="str">
        <f>IF(ComponentModels!E239 = "NA"," ","T30")</f>
        <v>T30</v>
      </c>
      <c r="F239" t="str">
        <f>IF(ComponentModels!F239 = "NA"," ","T30²")</f>
        <v xml:space="preserve"> </v>
      </c>
      <c r="G239" t="str">
        <f>IF(ComponentModels!G239 = "NA"," ","Clay")</f>
        <v>Clay</v>
      </c>
      <c r="H239" t="str">
        <f>IF(ComponentModels!H239 = "NA"," ","CN")</f>
        <v xml:space="preserve"> </v>
      </c>
      <c r="I239" t="str">
        <f>IF(ComponentModels!I239 = "NA"," ","GWC")</f>
        <v xml:space="preserve"> </v>
      </c>
      <c r="J239" t="str">
        <f>IF(ComponentModels!J239 = "NA"," ","GWC²")</f>
        <v xml:space="preserve"> </v>
      </c>
      <c r="K239" t="str">
        <f>IF(ComponentModels!K239 = "NA"," ","pH")</f>
        <v xml:space="preserve"> </v>
      </c>
      <c r="L239" t="str">
        <f>IF(ComponentModels!L239 = "NA"," ","Pr")</f>
        <v>Pr</v>
      </c>
      <c r="M239" t="str">
        <f>IF(ComponentModels!M239 = "NA"," ","ACxSC")</f>
        <v>ACxSC</v>
      </c>
      <c r="N239" t="str">
        <f>IF(ComponentModels!N239 = "NA"," ","CNxpH")</f>
        <v xml:space="preserve"> </v>
      </c>
      <c r="O239" t="str">
        <f>IF(ComponentModels!O239 = "NA"," ","GWCxpH")</f>
        <v xml:space="preserve"> </v>
      </c>
      <c r="P239" t="str">
        <f>IF(ComponentModels!P239 = "NA"," ","+")</f>
        <v xml:space="preserve"> </v>
      </c>
      <c r="Q239" s="3" t="str">
        <f>CONCATENATE(C239," + ",D239," + ",E239, " + ", F239, " + ",G239, " + ",H239, " + ", I239," + ", J239," + ",K239," + ",L239," + ",M239," + ",N239," + ",O239)</f>
        <v xml:space="preserve">AC + SC + T30 +   + Clay +   +   +   +   + Pr + ACxSC +   +  </v>
      </c>
      <c r="R239" s="3">
        <v>20</v>
      </c>
      <c r="S239" s="3">
        <v>-141.96685709305601</v>
      </c>
      <c r="T239" s="3">
        <v>329.42391026454402</v>
      </c>
      <c r="U239" s="3">
        <v>3.4568254819394002</v>
      </c>
      <c r="V239" s="3">
        <v>3.2795894142669701E-2</v>
      </c>
      <c r="W239" s="3" t="s">
        <v>34</v>
      </c>
    </row>
    <row r="240" spans="1:23" hidden="1" x14ac:dyDescent="0.3">
      <c r="A240">
        <v>126271</v>
      </c>
      <c r="B240">
        <v>1.9792883581601699</v>
      </c>
      <c r="C240" t="str">
        <f>IF(ComponentModels!C240 = "NA"," ","AC")</f>
        <v>AC</v>
      </c>
      <c r="D240" t="str">
        <f>IF(ComponentModels!D240 = "NA"," ","SC")</f>
        <v>SC</v>
      </c>
      <c r="E240" t="str">
        <f>IF(ComponentModels!E240 = "NA"," ","T30")</f>
        <v xml:space="preserve"> </v>
      </c>
      <c r="F240" t="str">
        <f>IF(ComponentModels!F240 = "NA"," ","(T30)²")</f>
        <v xml:space="preserve"> </v>
      </c>
      <c r="G240" t="str">
        <f>IF(ComponentModels!G240 = "NA"," ","Clay")</f>
        <v>Clay</v>
      </c>
      <c r="H240" t="str">
        <f>IF(ComponentModels!H240 = "NA"," ","CN")</f>
        <v xml:space="preserve"> </v>
      </c>
      <c r="I240" t="str">
        <f>IF(ComponentModels!I240 = "NA"," ","GWC")</f>
        <v>GWC</v>
      </c>
      <c r="J240" t="str">
        <f>IF(ComponentModels!J240 = "NA"," ","(GWC)²")</f>
        <v xml:space="preserve"> </v>
      </c>
      <c r="K240" t="str">
        <f>IF(ComponentModels!K240 = "NA"," ","pH")</f>
        <v>pH</v>
      </c>
      <c r="L240" t="str">
        <f>IF(ComponentModels!L240 = "NA"," ","Pr")</f>
        <v xml:space="preserve"> </v>
      </c>
      <c r="M240" t="str">
        <f>IF(ComponentModels!M240 = "NA"," ","ACxSC")</f>
        <v xml:space="preserve"> </v>
      </c>
      <c r="N240" t="str">
        <f>IF(ComponentModels!N240 = "NA"," ","CNxpH")</f>
        <v xml:space="preserve"> </v>
      </c>
      <c r="O240" t="str">
        <f>IF(ComponentModels!O240 = "NA"," ","GWCxpH")</f>
        <v>GWCxpH</v>
      </c>
      <c r="P240" t="str">
        <f>IF(ComponentModels!P240 = "NA"," ","+")</f>
        <v>+</v>
      </c>
      <c r="R240">
        <v>13</v>
      </c>
      <c r="S240">
        <v>-150.58839564223501</v>
      </c>
      <c r="T240">
        <v>329.45179128447</v>
      </c>
      <c r="U240">
        <v>3.4847065018653902</v>
      </c>
      <c r="V240">
        <v>3.2341874638081601E-2</v>
      </c>
      <c r="W240" t="s">
        <v>34</v>
      </c>
    </row>
    <row r="241" spans="1:23" x14ac:dyDescent="0.3">
      <c r="A241">
        <v>44351</v>
      </c>
      <c r="B241">
        <v>0.59299399704800104</v>
      </c>
      <c r="C241" t="str">
        <f>IF(ComponentModels!C241 = "NA"," ","AC")</f>
        <v>AC</v>
      </c>
      <c r="D241" t="str">
        <f>IF(ComponentModels!D241 = "NA"," ","SC")</f>
        <v>SC</v>
      </c>
      <c r="E241" t="str">
        <f>IF(ComponentModels!E241 = "NA"," ","T30")</f>
        <v xml:space="preserve"> </v>
      </c>
      <c r="F241" t="str">
        <f>IF(ComponentModels!F241 = "NA"," ","T30²")</f>
        <v xml:space="preserve"> </v>
      </c>
      <c r="G241" t="str">
        <f>IF(ComponentModels!G241 = "NA"," ","Clay")</f>
        <v>Clay</v>
      </c>
      <c r="H241" t="str">
        <f>IF(ComponentModels!H241 = "NA"," ","CN")</f>
        <v xml:space="preserve"> </v>
      </c>
      <c r="I241" t="str">
        <f>IF(ComponentModels!I241 = "NA"," ","GWC")</f>
        <v>GWC</v>
      </c>
      <c r="J241" t="str">
        <f>IF(ComponentModels!J241 = "NA"," ","GWC²")</f>
        <v xml:space="preserve"> </v>
      </c>
      <c r="K241" t="str">
        <f>IF(ComponentModels!K241 = "NA"," ","pH")</f>
        <v>pH</v>
      </c>
      <c r="L241" t="str">
        <f>IF(ComponentModels!L241 = "NA"," ","Pr")</f>
        <v xml:space="preserve"> </v>
      </c>
      <c r="M241" t="str">
        <f>IF(ComponentModels!M241 = "NA"," ","ACxSC")</f>
        <v xml:space="preserve"> </v>
      </c>
      <c r="N241" t="str">
        <f>IF(ComponentModels!N241 = "NA"," ","CNxpH")</f>
        <v xml:space="preserve"> </v>
      </c>
      <c r="O241" t="str">
        <f>IF(ComponentModels!O241 = "NA"," ","GWCxpH")</f>
        <v>GWCxpH</v>
      </c>
      <c r="P241" t="str">
        <f>IF(ComponentModels!P241 = "NA"," ","+")</f>
        <v xml:space="preserve"> </v>
      </c>
      <c r="Q241" s="3" t="str">
        <f t="shared" ref="Q241:Q242" si="20">CONCATENATE(C241," + ",D241," + ",E241, " + ", F241, " + ",G241, " + ",H241, " + ", I241," + ", J241," + ",K241," + ",L241," + ",M241," + ",N241," + ",O241)</f>
        <v>AC + SC +   +   + Clay +   + GWC +   + pH +   +   +   + GWCxpH</v>
      </c>
      <c r="R241" s="3">
        <v>13</v>
      </c>
      <c r="S241" s="3">
        <v>-150.58839564223501</v>
      </c>
      <c r="T241" s="3">
        <v>329.45179128447</v>
      </c>
      <c r="U241" s="3">
        <v>3.4847065018654502</v>
      </c>
      <c r="V241" s="3">
        <v>3.2341874638080699E-2</v>
      </c>
      <c r="W241" s="3" t="s">
        <v>34</v>
      </c>
    </row>
    <row r="242" spans="1:23" x14ac:dyDescent="0.3">
      <c r="A242">
        <v>6499</v>
      </c>
      <c r="B242">
        <v>0.46885309743645298</v>
      </c>
      <c r="C242" t="str">
        <f>IF(ComponentModels!C242 = "NA"," ","AC")</f>
        <v>AC</v>
      </c>
      <c r="D242" t="str">
        <f>IF(ComponentModels!D242 = "NA"," ","SC")</f>
        <v>SC</v>
      </c>
      <c r="E242" t="str">
        <f>IF(ComponentModels!E242 = "NA"," ","T30")</f>
        <v xml:space="preserve"> </v>
      </c>
      <c r="F242" t="str">
        <f>IF(ComponentModels!F242 = "NA"," ","T30²")</f>
        <v xml:space="preserve"> </v>
      </c>
      <c r="G242" t="str">
        <f>IF(ComponentModels!G242 = "NA"," ","Clay")</f>
        <v xml:space="preserve"> </v>
      </c>
      <c r="H242" t="str">
        <f>IF(ComponentModels!H242 = "NA"," ","CN")</f>
        <v>CN</v>
      </c>
      <c r="I242" t="str">
        <f>IF(ComponentModels!I242 = "NA"," ","GWC")</f>
        <v>GWC</v>
      </c>
      <c r="J242" t="str">
        <f>IF(ComponentModels!J242 = "NA"," ","GWC²")</f>
        <v xml:space="preserve"> </v>
      </c>
      <c r="K242" t="str">
        <f>IF(ComponentModels!K242 = "NA"," ","pH")</f>
        <v>pH</v>
      </c>
      <c r="L242" t="str">
        <f>IF(ComponentModels!L242 = "NA"," ","Pr")</f>
        <v xml:space="preserve"> </v>
      </c>
      <c r="M242" t="str">
        <f>IF(ComponentModels!M242 = "NA"," ","ACxSC")</f>
        <v xml:space="preserve"> </v>
      </c>
      <c r="N242" t="str">
        <f>IF(ComponentModels!N242 = "NA"," ","CNxpH")</f>
        <v>CNxpH</v>
      </c>
      <c r="O242" t="str">
        <f>IF(ComponentModels!O242 = "NA"," ","GWCxpH")</f>
        <v>GWCxpH</v>
      </c>
      <c r="P242" t="str">
        <f>IF(ComponentModels!P242 = "NA"," ","+")</f>
        <v xml:space="preserve"> </v>
      </c>
      <c r="Q242" s="3" t="str">
        <f t="shared" si="20"/>
        <v>AC + SC +   +   +   + CN + GWC +   + pH +   +   + CNxpH + GWCxpH</v>
      </c>
      <c r="R242" s="3">
        <v>14</v>
      </c>
      <c r="S242" s="3">
        <v>-149.47086365732099</v>
      </c>
      <c r="T242" s="3">
        <v>329.58323674860401</v>
      </c>
      <c r="U242" s="3">
        <v>3.6161519659987702</v>
      </c>
      <c r="V242" s="3">
        <v>3.0284622848551199E-2</v>
      </c>
      <c r="W242" s="3" t="s">
        <v>34</v>
      </c>
    </row>
    <row r="243" spans="1:23" hidden="1" x14ac:dyDescent="0.3">
      <c r="A243">
        <v>14691</v>
      </c>
      <c r="B243">
        <v>1.85514745854365</v>
      </c>
      <c r="C243" t="str">
        <f>IF(ComponentModels!C243 = "NA"," ","AC")</f>
        <v>AC</v>
      </c>
      <c r="D243" t="str">
        <f>IF(ComponentModels!D243 = "NA"," ","SC")</f>
        <v>SC</v>
      </c>
      <c r="E243" t="str">
        <f>IF(ComponentModels!E243 = "NA"," ","T30")</f>
        <v xml:space="preserve"> </v>
      </c>
      <c r="F243" t="str">
        <f>IF(ComponentModels!F243 = "NA"," ","(T30)²")</f>
        <v xml:space="preserve"> </v>
      </c>
      <c r="G243" t="str">
        <f>IF(ComponentModels!G243 = "NA"," ","Clay")</f>
        <v xml:space="preserve"> </v>
      </c>
      <c r="H243" t="str">
        <f>IF(ComponentModels!H243 = "NA"," ","CN")</f>
        <v>CN</v>
      </c>
      <c r="I243" t="str">
        <f>IF(ComponentModels!I243 = "NA"," ","GWC")</f>
        <v>GWC</v>
      </c>
      <c r="J243" t="str">
        <f>IF(ComponentModels!J243 = "NA"," ","(GWC)²")</f>
        <v xml:space="preserve"> </v>
      </c>
      <c r="K243" t="str">
        <f>IF(ComponentModels!K243 = "NA"," ","pH")</f>
        <v>pH</v>
      </c>
      <c r="L243" t="str">
        <f>IF(ComponentModels!L243 = "NA"," ","Pr")</f>
        <v xml:space="preserve"> </v>
      </c>
      <c r="M243" t="str">
        <f>IF(ComponentModels!M243 = "NA"," ","ACxSC")</f>
        <v xml:space="preserve"> </v>
      </c>
      <c r="N243" t="str">
        <f>IF(ComponentModels!N243 = "NA"," ","CNxpH")</f>
        <v>CNxpH</v>
      </c>
      <c r="O243" t="str">
        <f>IF(ComponentModels!O243 = "NA"," ","GWCxpH")</f>
        <v>GWCxpH</v>
      </c>
      <c r="P243" t="str">
        <f>IF(ComponentModels!P243 = "NA"," ","+")</f>
        <v>+</v>
      </c>
      <c r="R243">
        <v>14</v>
      </c>
      <c r="S243">
        <v>-149.47086365732099</v>
      </c>
      <c r="T243">
        <v>329.58323674860401</v>
      </c>
      <c r="U243">
        <v>3.6161519659987702</v>
      </c>
      <c r="V243">
        <v>3.0284622848551199E-2</v>
      </c>
      <c r="W243" t="s">
        <v>34</v>
      </c>
    </row>
    <row r="244" spans="1:23" x14ac:dyDescent="0.3">
      <c r="A244">
        <v>4451</v>
      </c>
      <c r="B244">
        <v>0.59396577911370796</v>
      </c>
      <c r="C244" t="str">
        <f>IF(ComponentModels!C244 = "NA"," ","AC")</f>
        <v>AC</v>
      </c>
      <c r="D244" t="str">
        <f>IF(ComponentModels!D244 = "NA"," ","SC")</f>
        <v>SC</v>
      </c>
      <c r="E244" t="str">
        <f>IF(ComponentModels!E244 = "NA"," ","T30")</f>
        <v xml:space="preserve"> </v>
      </c>
      <c r="F244" t="str">
        <f>IF(ComponentModels!F244 = "NA"," ","T30²")</f>
        <v xml:space="preserve"> </v>
      </c>
      <c r="G244" t="str">
        <f>IF(ComponentModels!G244 = "NA"," ","Clay")</f>
        <v xml:space="preserve"> </v>
      </c>
      <c r="H244" t="str">
        <f>IF(ComponentModels!H244 = "NA"," ","CN")</f>
        <v>CN</v>
      </c>
      <c r="I244" t="str">
        <f>IF(ComponentModels!I244 = "NA"," ","GWC")</f>
        <v>GWC</v>
      </c>
      <c r="J244" t="str">
        <f>IF(ComponentModels!J244 = "NA"," ","GWC²")</f>
        <v xml:space="preserve"> </v>
      </c>
      <c r="K244" t="str">
        <f>IF(ComponentModels!K244 = "NA"," ","pH")</f>
        <v>pH</v>
      </c>
      <c r="L244" t="str">
        <f>IF(ComponentModels!L244 = "NA"," ","Pr")</f>
        <v xml:space="preserve"> </v>
      </c>
      <c r="M244" t="str">
        <f>IF(ComponentModels!M244 = "NA"," ","ACxSC")</f>
        <v xml:space="preserve"> </v>
      </c>
      <c r="N244" t="str">
        <f>IF(ComponentModels!N244 = "NA"," ","CNxpH")</f>
        <v xml:space="preserve"> </v>
      </c>
      <c r="O244" t="str">
        <f>IF(ComponentModels!O244 = "NA"," ","GWCxpH")</f>
        <v>GWCxpH</v>
      </c>
      <c r="P244" t="str">
        <f>IF(ComponentModels!P244 = "NA"," ","+")</f>
        <v xml:space="preserve"> </v>
      </c>
      <c r="Q244" s="3" t="str">
        <f>CONCATENATE(C244," + ",D244," + ",E244, " + ", F244, " + ",G244, " + ",H244, " + ", I244," + ", J244," + ",K244," + ",L244," + ",M244," + ",N244," + ",O244)</f>
        <v>AC + SC +   +   +   + CN + GWC +   + pH +   +   +   + GWCxpH</v>
      </c>
      <c r="R244" s="3">
        <v>13</v>
      </c>
      <c r="S244" s="3">
        <v>-150.726498465638</v>
      </c>
      <c r="T244" s="3">
        <v>329.72799693127598</v>
      </c>
      <c r="U244" s="3">
        <v>3.7609121486716499</v>
      </c>
      <c r="V244" s="3">
        <v>2.81700679946606E-2</v>
      </c>
      <c r="W244" s="3" t="s">
        <v>34</v>
      </c>
    </row>
    <row r="245" spans="1:23" hidden="1" x14ac:dyDescent="0.3">
      <c r="A245">
        <v>12643</v>
      </c>
      <c r="B245">
        <v>1.98026014061338</v>
      </c>
      <c r="C245" t="str">
        <f>IF(ComponentModels!C245 = "NA"," ","AC")</f>
        <v>AC</v>
      </c>
      <c r="D245" t="str">
        <f>IF(ComponentModels!D245 = "NA"," ","SC")</f>
        <v>SC</v>
      </c>
      <c r="E245" t="str">
        <f>IF(ComponentModels!E245 = "NA"," ","T30")</f>
        <v xml:space="preserve"> </v>
      </c>
      <c r="F245" t="str">
        <f>IF(ComponentModels!F245 = "NA"," ","(T30)²")</f>
        <v xml:space="preserve"> </v>
      </c>
      <c r="G245" t="str">
        <f>IF(ComponentModels!G245 = "NA"," ","Clay")</f>
        <v xml:space="preserve"> </v>
      </c>
      <c r="H245" t="str">
        <f>IF(ComponentModels!H245 = "NA"," ","CN")</f>
        <v>CN</v>
      </c>
      <c r="I245" t="str">
        <f>IF(ComponentModels!I245 = "NA"," ","GWC")</f>
        <v>GWC</v>
      </c>
      <c r="J245" t="str">
        <f>IF(ComponentModels!J245 = "NA"," ","(GWC)²")</f>
        <v xml:space="preserve"> </v>
      </c>
      <c r="K245" t="str">
        <f>IF(ComponentModels!K245 = "NA"," ","pH")</f>
        <v>pH</v>
      </c>
      <c r="L245" t="str">
        <f>IF(ComponentModels!L245 = "NA"," ","Pr")</f>
        <v xml:space="preserve"> </v>
      </c>
      <c r="M245" t="str">
        <f>IF(ComponentModels!M245 = "NA"," ","ACxSC")</f>
        <v xml:space="preserve"> </v>
      </c>
      <c r="N245" t="str">
        <f>IF(ComponentModels!N245 = "NA"," ","CNxpH")</f>
        <v xml:space="preserve"> </v>
      </c>
      <c r="O245" t="str">
        <f>IF(ComponentModels!O245 = "NA"," ","GWCxpH")</f>
        <v>GWCxpH</v>
      </c>
      <c r="P245" t="str">
        <f>IF(ComponentModels!P245 = "NA"," ","+")</f>
        <v>+</v>
      </c>
      <c r="R245">
        <v>13</v>
      </c>
      <c r="S245">
        <v>-150.726498465638</v>
      </c>
      <c r="T245">
        <v>329.72799693127598</v>
      </c>
      <c r="U245">
        <v>3.7609121486716499</v>
      </c>
      <c r="V245">
        <v>2.81700679946606E-2</v>
      </c>
      <c r="W245" t="s">
        <v>34</v>
      </c>
    </row>
    <row r="246" spans="1:23" hidden="1" x14ac:dyDescent="0.3">
      <c r="A246">
        <v>12610</v>
      </c>
      <c r="B246">
        <v>1.8983750838509501</v>
      </c>
      <c r="C246" t="str">
        <f>IF(ComponentModels!C246 = "NA"," ","AC")</f>
        <v xml:space="preserve"> </v>
      </c>
      <c r="D246" t="str">
        <f>IF(ComponentModels!D246 = "NA"," ","SC")</f>
        <v>SC</v>
      </c>
      <c r="E246" t="str">
        <f>IF(ComponentModels!E246 = "NA"," ","T30")</f>
        <v xml:space="preserve"> </v>
      </c>
      <c r="F246" t="str">
        <f>IF(ComponentModels!F246 = "NA"," ","(T30)²")</f>
        <v xml:space="preserve"> </v>
      </c>
      <c r="G246" t="str">
        <f>IF(ComponentModels!G246 = "NA"," ","Clay")</f>
        <v xml:space="preserve"> </v>
      </c>
      <c r="H246" t="str">
        <f>IF(ComponentModels!H246 = "NA"," ","CN")</f>
        <v xml:space="preserve"> </v>
      </c>
      <c r="I246" t="str">
        <f>IF(ComponentModels!I246 = "NA"," ","GWC")</f>
        <v>GWC</v>
      </c>
      <c r="J246" t="str">
        <f>IF(ComponentModels!J246 = "NA"," ","(GWC)²")</f>
        <v xml:space="preserve"> </v>
      </c>
      <c r="K246" t="str">
        <f>IF(ComponentModels!K246 = "NA"," ","pH")</f>
        <v>pH</v>
      </c>
      <c r="L246" t="str">
        <f>IF(ComponentModels!L246 = "NA"," ","Pr")</f>
        <v xml:space="preserve"> </v>
      </c>
      <c r="M246" t="str">
        <f>IF(ComponentModels!M246 = "NA"," ","ACxSC")</f>
        <v xml:space="preserve"> </v>
      </c>
      <c r="N246" t="str">
        <f>IF(ComponentModels!N246 = "NA"," ","CNxpH")</f>
        <v xml:space="preserve"> </v>
      </c>
      <c r="O246" t="str">
        <f>IF(ComponentModels!O246 = "NA"," ","GWCxpH")</f>
        <v>GWCxpH</v>
      </c>
      <c r="P246" t="str">
        <f>IF(ComponentModels!P246 = "NA"," ","+")</f>
        <v>+</v>
      </c>
      <c r="R246">
        <v>8</v>
      </c>
      <c r="S246">
        <v>-156.48776840968</v>
      </c>
      <c r="T246">
        <v>329.84826409208699</v>
      </c>
      <c r="U246">
        <v>3.8811793094825502</v>
      </c>
      <c r="V246">
        <v>2.65260273518674E-2</v>
      </c>
      <c r="W246" t="s">
        <v>34</v>
      </c>
    </row>
    <row r="247" spans="1:23" x14ac:dyDescent="0.3">
      <c r="A247">
        <v>4418</v>
      </c>
      <c r="B247">
        <v>0.51208072282696604</v>
      </c>
      <c r="C247" t="str">
        <f>IF(ComponentModels!C247 = "NA"," ","AC")</f>
        <v xml:space="preserve"> </v>
      </c>
      <c r="D247" t="str">
        <f>IF(ComponentModels!D247 = "NA"," ","SC")</f>
        <v>SC</v>
      </c>
      <c r="E247" t="str">
        <f>IF(ComponentModels!E247 = "NA"," ","T30")</f>
        <v xml:space="preserve"> </v>
      </c>
      <c r="F247" t="str">
        <f>IF(ComponentModels!F247 = "NA"," ","T30²")</f>
        <v xml:space="preserve"> </v>
      </c>
      <c r="G247" t="str">
        <f>IF(ComponentModels!G247 = "NA"," ","Clay")</f>
        <v xml:space="preserve"> </v>
      </c>
      <c r="H247" t="str">
        <f>IF(ComponentModels!H247 = "NA"," ","CN")</f>
        <v xml:space="preserve"> </v>
      </c>
      <c r="I247" t="str">
        <f>IF(ComponentModels!I247 = "NA"," ","GWC")</f>
        <v>GWC</v>
      </c>
      <c r="J247" t="str">
        <f>IF(ComponentModels!J247 = "NA"," ","GWC²")</f>
        <v xml:space="preserve"> </v>
      </c>
      <c r="K247" t="str">
        <f>IF(ComponentModels!K247 = "NA"," ","pH")</f>
        <v>pH</v>
      </c>
      <c r="L247" t="str">
        <f>IF(ComponentModels!L247 = "NA"," ","Pr")</f>
        <v xml:space="preserve"> </v>
      </c>
      <c r="M247" t="str">
        <f>IF(ComponentModels!M247 = "NA"," ","ACxSC")</f>
        <v xml:space="preserve"> </v>
      </c>
      <c r="N247" t="str">
        <f>IF(ComponentModels!N247 = "NA"," ","CNxpH")</f>
        <v xml:space="preserve"> </v>
      </c>
      <c r="O247" t="str">
        <f>IF(ComponentModels!O247 = "NA"," ","GWCxpH")</f>
        <v>GWCxpH</v>
      </c>
      <c r="P247" t="str">
        <f>IF(ComponentModels!P247 = "NA"," ","+")</f>
        <v xml:space="preserve"> </v>
      </c>
      <c r="Q247" s="3" t="str">
        <f t="shared" ref="Q247:Q248" si="21">CONCATENATE(C247," + ",D247," + ",E247, " + ", F247, " + ",G247, " + ",H247, " + ", I247," + ", J247," + ",K247," + ",L247," + ",M247," + ",N247," + ",O247)</f>
        <v xml:space="preserve">  + SC +   +   +   +   + GWC +   + pH +   +   +   + GWCxpH</v>
      </c>
      <c r="R247" s="3">
        <v>8</v>
      </c>
      <c r="S247" s="3">
        <v>-156.48776840968</v>
      </c>
      <c r="T247" s="3">
        <v>329.84826409208699</v>
      </c>
      <c r="U247" s="3">
        <v>3.8811793094826599</v>
      </c>
      <c r="V247" s="3">
        <v>2.6526027351865902E-2</v>
      </c>
      <c r="W247" s="3" t="s">
        <v>34</v>
      </c>
    </row>
    <row r="248" spans="1:23" x14ac:dyDescent="0.3">
      <c r="A248">
        <v>515</v>
      </c>
      <c r="B248">
        <v>1.60038300794979</v>
      </c>
      <c r="C248" t="str">
        <f>IF(ComponentModels!C248 = "NA"," ","AC")</f>
        <v>AC</v>
      </c>
      <c r="D248" t="str">
        <f>IF(ComponentModels!D248 = "NA"," ","SC")</f>
        <v>SC</v>
      </c>
      <c r="E248" t="str">
        <f>IF(ComponentModels!E248 = "NA"," ","T30")</f>
        <v xml:space="preserve"> </v>
      </c>
      <c r="F248" t="str">
        <f>IF(ComponentModels!F248 = "NA"," ","T30²")</f>
        <v xml:space="preserve"> </v>
      </c>
      <c r="G248" t="str">
        <f>IF(ComponentModels!G248 = "NA"," ","Clay")</f>
        <v xml:space="preserve"> </v>
      </c>
      <c r="H248" t="str">
        <f>IF(ComponentModels!H248 = "NA"," ","CN")</f>
        <v xml:space="preserve"> </v>
      </c>
      <c r="I248" t="str">
        <f>IF(ComponentModels!I248 = "NA"," ","GWC")</f>
        <v xml:space="preserve"> </v>
      </c>
      <c r="J248" t="str">
        <f>IF(ComponentModels!J248 = "NA"," ","GWC²")</f>
        <v xml:space="preserve"> </v>
      </c>
      <c r="K248" t="str">
        <f>IF(ComponentModels!K248 = "NA"," ","pH")</f>
        <v xml:space="preserve"> </v>
      </c>
      <c r="L248" t="str">
        <f>IF(ComponentModels!L248 = "NA"," ","Pr")</f>
        <v>Pr</v>
      </c>
      <c r="M248" t="str">
        <f>IF(ComponentModels!M248 = "NA"," ","ACxSC")</f>
        <v xml:space="preserve"> </v>
      </c>
      <c r="N248" t="str">
        <f>IF(ComponentModels!N248 = "NA"," ","CNxpH")</f>
        <v xml:space="preserve"> </v>
      </c>
      <c r="O248" t="str">
        <f>IF(ComponentModels!O248 = "NA"," ","GWCxpH")</f>
        <v xml:space="preserve"> </v>
      </c>
      <c r="P248" t="str">
        <f>IF(ComponentModels!P248 = "NA"," ","+")</f>
        <v xml:space="preserve"> </v>
      </c>
      <c r="Q248" s="2" t="str">
        <f t="shared" si="21"/>
        <v xml:space="preserve">AC + SC +   +   +   +   +   +   +   + Pr +   +   +  </v>
      </c>
      <c r="R248">
        <v>10</v>
      </c>
      <c r="S248">
        <v>-210.66533788174999</v>
      </c>
      <c r="T248">
        <v>442.67213917813399</v>
      </c>
      <c r="U248">
        <v>0</v>
      </c>
      <c r="V248">
        <v>8.9979458822781494E-2</v>
      </c>
      <c r="W248" t="s">
        <v>35</v>
      </c>
    </row>
    <row r="249" spans="1:23" hidden="1" x14ac:dyDescent="0.3">
      <c r="A249">
        <v>8707</v>
      </c>
      <c r="B249">
        <v>2.9866773690337598</v>
      </c>
      <c r="C249" t="str">
        <f>IF(ComponentModels!C249 = "NA"," ","AC")</f>
        <v>AC</v>
      </c>
      <c r="D249" t="str">
        <f>IF(ComponentModels!D249 = "NA"," ","SC")</f>
        <v>SC</v>
      </c>
      <c r="E249" t="str">
        <f>IF(ComponentModels!E249 = "NA"," ","T30")</f>
        <v xml:space="preserve"> </v>
      </c>
      <c r="F249" t="str">
        <f>IF(ComponentModels!F249 = "NA"," ","(T30)²")</f>
        <v xml:space="preserve"> </v>
      </c>
      <c r="G249" t="str">
        <f>IF(ComponentModels!G249 = "NA"," ","Clay")</f>
        <v xml:space="preserve"> </v>
      </c>
      <c r="H249" t="str">
        <f>IF(ComponentModels!H249 = "NA"," ","CN")</f>
        <v xml:space="preserve"> </v>
      </c>
      <c r="I249" t="str">
        <f>IF(ComponentModels!I249 = "NA"," ","GWC")</f>
        <v xml:space="preserve"> </v>
      </c>
      <c r="J249" t="str">
        <f>IF(ComponentModels!J249 = "NA"," ","(GWC)²")</f>
        <v xml:space="preserve"> </v>
      </c>
      <c r="K249" t="str">
        <f>IF(ComponentModels!K249 = "NA"," ","pH")</f>
        <v xml:space="preserve"> </v>
      </c>
      <c r="L249" t="str">
        <f>IF(ComponentModels!L249 = "NA"," ","Pr")</f>
        <v>Pr</v>
      </c>
      <c r="M249" t="str">
        <f>IF(ComponentModels!M249 = "NA"," ","ACxSC")</f>
        <v xml:space="preserve"> </v>
      </c>
      <c r="N249" t="str">
        <f>IF(ComponentModels!N249 = "NA"," ","CNxpH")</f>
        <v xml:space="preserve"> </v>
      </c>
      <c r="O249" t="str">
        <f>IF(ComponentModels!O249 = "NA"," ","GWCxpH")</f>
        <v xml:space="preserve"> </v>
      </c>
      <c r="P249" t="str">
        <f>IF(ComponentModels!P249 = "NA"," ","+")</f>
        <v>+</v>
      </c>
      <c r="R249">
        <v>10</v>
      </c>
      <c r="S249">
        <v>-210.66533788174999</v>
      </c>
      <c r="T249">
        <v>442.67213917813399</v>
      </c>
      <c r="U249" s="1">
        <v>1.13686837721616E-13</v>
      </c>
      <c r="V249">
        <v>8.9979458822776401E-2</v>
      </c>
      <c r="W249" t="s">
        <v>35</v>
      </c>
    </row>
    <row r="250" spans="1:23" x14ac:dyDescent="0.3">
      <c r="A250">
        <v>32</v>
      </c>
      <c r="B250">
        <v>1.73484666861379</v>
      </c>
      <c r="C250" t="str">
        <f>IF(ComponentModels!C250 = "NA"," ","AC")</f>
        <v>AC</v>
      </c>
      <c r="D250" t="str">
        <f>IF(ComponentModels!D250 = "NA"," ","SC")</f>
        <v>SC</v>
      </c>
      <c r="E250" t="str">
        <f>IF(ComponentModels!E250 = "NA"," ","T30")</f>
        <v xml:space="preserve"> </v>
      </c>
      <c r="F250" t="str">
        <f>IF(ComponentModels!F250 = "NA"," ","T30²")</f>
        <v xml:space="preserve"> </v>
      </c>
      <c r="G250" t="str">
        <f>IF(ComponentModels!G250 = "NA"," ","Clay")</f>
        <v xml:space="preserve"> </v>
      </c>
      <c r="H250" t="str">
        <f>IF(ComponentModels!H250 = "NA"," ","CN")</f>
        <v xml:space="preserve"> </v>
      </c>
      <c r="I250" t="str">
        <f>IF(ComponentModels!I250 = "NA"," ","GWC")</f>
        <v xml:space="preserve"> </v>
      </c>
      <c r="J250" t="str">
        <f>IF(ComponentModels!J250 = "NA"," ","GWC²")</f>
        <v xml:space="preserve"> </v>
      </c>
      <c r="K250" t="str">
        <f>IF(ComponentModels!K250 = "NA"," ","pH")</f>
        <v xml:space="preserve"> </v>
      </c>
      <c r="L250" t="str">
        <f>IF(ComponentModels!L250 = "NA"," ","Pr")</f>
        <v xml:space="preserve"> </v>
      </c>
      <c r="M250" t="str">
        <f>IF(ComponentModels!M250 = "NA"," ","ACxSC")</f>
        <v xml:space="preserve"> </v>
      </c>
      <c r="N250" t="str">
        <f>IF(ComponentModels!N250 = "NA"," ","CNxpH")</f>
        <v xml:space="preserve"> </v>
      </c>
      <c r="O250" t="str">
        <f>IF(ComponentModels!O250 = "NA"," ","GWCxpH")</f>
        <v xml:space="preserve"> </v>
      </c>
      <c r="P250" t="str">
        <f>IF(ComponentModels!P250 = "NA"," ","+")</f>
        <v xml:space="preserve"> </v>
      </c>
      <c r="Q250" s="2" t="str">
        <f>CONCATENATE(C250," + ",D250," + ",E250, " + ", F250, " + ",G250, " + ",H250, " + ", I250," + ", J250," + ",K250," + ",L250," + ",M250," + ",N250," + ",O250)</f>
        <v xml:space="preserve">AC + SC +   +   +   +   +   +   +   +   +   +   +  </v>
      </c>
      <c r="R250">
        <v>9</v>
      </c>
      <c r="S250">
        <v>-211.92756179060299</v>
      </c>
      <c r="T250">
        <v>442.946032672115</v>
      </c>
      <c r="U250">
        <v>0.27389349398117702</v>
      </c>
      <c r="V250">
        <v>7.8463587367847407E-2</v>
      </c>
      <c r="W250" t="s">
        <v>35</v>
      </c>
    </row>
    <row r="251" spans="1:23" hidden="1" x14ac:dyDescent="0.3">
      <c r="A251">
        <v>81951</v>
      </c>
      <c r="B251">
        <v>3.1211410297437601</v>
      </c>
      <c r="C251" t="str">
        <f>IF(ComponentModels!C251 = "NA"," ","AC")</f>
        <v>AC</v>
      </c>
      <c r="D251" t="str">
        <f>IF(ComponentModels!D251 = "NA"," ","SC")</f>
        <v>SC</v>
      </c>
      <c r="E251" t="str">
        <f>IF(ComponentModels!E251 = "NA"," ","T30")</f>
        <v xml:space="preserve"> </v>
      </c>
      <c r="F251" t="str">
        <f>IF(ComponentModels!F251 = "NA"," ","(T30)²")</f>
        <v xml:space="preserve"> </v>
      </c>
      <c r="G251" t="str">
        <f>IF(ComponentModels!G251 = "NA"," ","Clay")</f>
        <v xml:space="preserve"> </v>
      </c>
      <c r="H251" t="str">
        <f>IF(ComponentModels!H251 = "NA"," ","CN")</f>
        <v xml:space="preserve"> </v>
      </c>
      <c r="I251" t="str">
        <f>IF(ComponentModels!I251 = "NA"," ","GWC")</f>
        <v xml:space="preserve"> </v>
      </c>
      <c r="J251" t="str">
        <f>IF(ComponentModels!J251 = "NA"," ","(GWC)²")</f>
        <v xml:space="preserve"> </v>
      </c>
      <c r="K251" t="str">
        <f>IF(ComponentModels!K251 = "NA"," ","pH")</f>
        <v xml:space="preserve"> </v>
      </c>
      <c r="L251" t="str">
        <f>IF(ComponentModels!L251 = "NA"," ","Pr")</f>
        <v xml:space="preserve"> </v>
      </c>
      <c r="M251" t="str">
        <f>IF(ComponentModels!M251 = "NA"," ","ACxSC")</f>
        <v xml:space="preserve"> </v>
      </c>
      <c r="N251" t="str">
        <f>IF(ComponentModels!N251 = "NA"," ","CNxpH")</f>
        <v xml:space="preserve"> </v>
      </c>
      <c r="O251" t="str">
        <f>IF(ComponentModels!O251 = "NA"," ","GWCxpH")</f>
        <v xml:space="preserve"> </v>
      </c>
      <c r="P251" t="str">
        <f>IF(ComponentModels!P251 = "NA"," ","+")</f>
        <v>+</v>
      </c>
      <c r="R251">
        <v>9</v>
      </c>
      <c r="S251">
        <v>-211.92756179060299</v>
      </c>
      <c r="T251">
        <v>442.946032672115</v>
      </c>
      <c r="U251">
        <v>0.27389349398134799</v>
      </c>
      <c r="V251">
        <v>7.8463587367840704E-2</v>
      </c>
      <c r="W251" t="s">
        <v>35</v>
      </c>
    </row>
    <row r="252" spans="1:23" hidden="1" x14ac:dyDescent="0.3">
      <c r="A252">
        <v>82032</v>
      </c>
      <c r="B252">
        <v>3.3215632474399799</v>
      </c>
      <c r="C252" t="str">
        <f>IF(ComponentModels!C252 = "NA"," ","AC")</f>
        <v>AC</v>
      </c>
      <c r="D252" t="str">
        <f>IF(ComponentModels!D252 = "NA"," ","SC")</f>
        <v>SC</v>
      </c>
      <c r="E252" t="str">
        <f>IF(ComponentModels!E252 = "NA"," ","T30")</f>
        <v xml:space="preserve"> </v>
      </c>
      <c r="F252" t="str">
        <f>IF(ComponentModels!F252 = "NA"," ","(T30)²")</f>
        <v>(T30)²</v>
      </c>
      <c r="G252" t="str">
        <f>IF(ComponentModels!G252 = "NA"," ","Clay")</f>
        <v xml:space="preserve"> </v>
      </c>
      <c r="H252" t="str">
        <f>IF(ComponentModels!H252 = "NA"," ","CN")</f>
        <v xml:space="preserve"> </v>
      </c>
      <c r="I252" t="str">
        <f>IF(ComponentModels!I252 = "NA"," ","GWC")</f>
        <v xml:space="preserve"> </v>
      </c>
      <c r="J252" t="str">
        <f>IF(ComponentModels!J252 = "NA"," ","(GWC)²")</f>
        <v xml:space="preserve"> </v>
      </c>
      <c r="K252" t="str">
        <f>IF(ComponentModels!K252 = "NA"," ","pH")</f>
        <v xml:space="preserve"> </v>
      </c>
      <c r="L252" t="str">
        <f>IF(ComponentModels!L252 = "NA"," ","Pr")</f>
        <v xml:space="preserve"> </v>
      </c>
      <c r="M252" t="str">
        <f>IF(ComponentModels!M252 = "NA"," ","ACxSC")</f>
        <v xml:space="preserve"> </v>
      </c>
      <c r="N252" t="str">
        <f>IF(ComponentModels!N252 = "NA"," ","CNxpH")</f>
        <v xml:space="preserve"> </v>
      </c>
      <c r="O252" t="str">
        <f>IF(ComponentModels!O252 = "NA"," ","GWCxpH")</f>
        <v xml:space="preserve"> </v>
      </c>
      <c r="P252" t="str">
        <f>IF(ComponentModels!P252 = "NA"," ","+")</f>
        <v>+</v>
      </c>
      <c r="R252">
        <v>10</v>
      </c>
      <c r="S252">
        <v>-210.976155951046</v>
      </c>
      <c r="T252">
        <v>443.29377531672498</v>
      </c>
      <c r="U252">
        <v>0.62163613859149802</v>
      </c>
      <c r="V252">
        <v>6.5941193659246403E-2</v>
      </c>
      <c r="W252" t="s">
        <v>35</v>
      </c>
    </row>
    <row r="253" spans="1:23" x14ac:dyDescent="0.3">
      <c r="A253">
        <v>112</v>
      </c>
      <c r="B253">
        <v>1.9352688859318601</v>
      </c>
      <c r="C253" t="str">
        <f>IF(ComponentModels!C253 = "NA"," ","AC")</f>
        <v>AC</v>
      </c>
      <c r="D253" t="str">
        <f>IF(ComponentModels!D253 = "NA"," ","SC")</f>
        <v>SC</v>
      </c>
      <c r="E253" t="str">
        <f>IF(ComponentModels!E253 = "NA"," ","T30")</f>
        <v xml:space="preserve"> </v>
      </c>
      <c r="F253" t="str">
        <f>IF(ComponentModels!F253 = "NA"," ","T30²")</f>
        <v>T30²</v>
      </c>
      <c r="G253" t="str">
        <f>IF(ComponentModels!G253 = "NA"," ","Clay")</f>
        <v xml:space="preserve"> </v>
      </c>
      <c r="H253" t="str">
        <f>IF(ComponentModels!H253 = "NA"," ","CN")</f>
        <v xml:space="preserve"> </v>
      </c>
      <c r="I253" t="str">
        <f>IF(ComponentModels!I253 = "NA"," ","GWC")</f>
        <v xml:space="preserve"> </v>
      </c>
      <c r="J253" t="str">
        <f>IF(ComponentModels!J253 = "NA"," ","GWC²")</f>
        <v xml:space="preserve"> </v>
      </c>
      <c r="K253" t="str">
        <f>IF(ComponentModels!K253 = "NA"," ","pH")</f>
        <v xml:space="preserve"> </v>
      </c>
      <c r="L253" t="str">
        <f>IF(ComponentModels!L253 = "NA"," ","Pr")</f>
        <v xml:space="preserve"> </v>
      </c>
      <c r="M253" t="str">
        <f>IF(ComponentModels!M253 = "NA"," ","ACxSC")</f>
        <v xml:space="preserve"> </v>
      </c>
      <c r="N253" t="str">
        <f>IF(ComponentModels!N253 = "NA"," ","CNxpH")</f>
        <v xml:space="preserve"> </v>
      </c>
      <c r="O253" t="str">
        <f>IF(ComponentModels!O253 = "NA"," ","GWCxpH")</f>
        <v xml:space="preserve"> </v>
      </c>
      <c r="P253" t="str">
        <f>IF(ComponentModels!P253 = "NA"," ","+")</f>
        <v xml:space="preserve"> </v>
      </c>
      <c r="Q253" s="2" t="str">
        <f t="shared" ref="Q253:Q254" si="22">CONCATENATE(C253," + ",D253," + ",E253, " + ", F253, " + ",G253, " + ",H253, " + ", I253," + ", J253," + ",K253," + ",L253," + ",M253," + ",N253," + ",O253)</f>
        <v xml:space="preserve">AC + SC +   + T30² +   +   +   +   +   +   +   +   +  </v>
      </c>
      <c r="R253">
        <v>10</v>
      </c>
      <c r="S253">
        <v>-210.976155951046</v>
      </c>
      <c r="T253">
        <v>443.293775316726</v>
      </c>
      <c r="U253">
        <v>0.62163613859161204</v>
      </c>
      <c r="V253">
        <v>6.5941193659242697E-2</v>
      </c>
      <c r="W253" t="s">
        <v>35</v>
      </c>
    </row>
    <row r="254" spans="1:23" x14ac:dyDescent="0.3">
      <c r="A254">
        <v>131</v>
      </c>
      <c r="B254">
        <v>2.19070161044321</v>
      </c>
      <c r="C254" t="str">
        <f>IF(ComponentModels!C254 = "NA"," ","AC")</f>
        <v>AC</v>
      </c>
      <c r="D254" t="str">
        <f>IF(ComponentModels!D254 = "NA"," ","SC")</f>
        <v xml:space="preserve"> </v>
      </c>
      <c r="E254" t="str">
        <f>IF(ComponentModels!E254 = "NA"," ","T30")</f>
        <v>T30</v>
      </c>
      <c r="F254" t="str">
        <f>IF(ComponentModels!F254 = "NA"," ","T30²")</f>
        <v>T30²</v>
      </c>
      <c r="G254" t="str">
        <f>IF(ComponentModels!G254 = "NA"," ","Clay")</f>
        <v xml:space="preserve"> </v>
      </c>
      <c r="H254" t="str">
        <f>IF(ComponentModels!H254 = "NA"," ","CN")</f>
        <v xml:space="preserve"> </v>
      </c>
      <c r="I254" t="str">
        <f>IF(ComponentModels!I254 = "NA"," ","GWC")</f>
        <v xml:space="preserve"> </v>
      </c>
      <c r="J254" t="str">
        <f>IF(ComponentModels!J254 = "NA"," ","GWC²")</f>
        <v xml:space="preserve"> </v>
      </c>
      <c r="K254" t="str">
        <f>IF(ComponentModels!K254 = "NA"," ","pH")</f>
        <v xml:space="preserve"> </v>
      </c>
      <c r="L254" t="str">
        <f>IF(ComponentModels!L254 = "NA"," ","Pr")</f>
        <v xml:space="preserve"> </v>
      </c>
      <c r="M254" t="str">
        <f>IF(ComponentModels!M254 = "NA"," ","ACxSC")</f>
        <v xml:space="preserve"> </v>
      </c>
      <c r="N254" t="str">
        <f>IF(ComponentModels!N254 = "NA"," ","CNxpH")</f>
        <v xml:space="preserve"> </v>
      </c>
      <c r="O254" t="str">
        <f>IF(ComponentModels!O254 = "NA"," ","GWCxpH")</f>
        <v xml:space="preserve"> </v>
      </c>
      <c r="P254" t="str">
        <f>IF(ComponentModels!P254 = "NA"," ","+")</f>
        <v xml:space="preserve"> </v>
      </c>
      <c r="Q254" s="2" t="str">
        <f t="shared" si="22"/>
        <v xml:space="preserve">AC +   + T30 + T30² +   +   +   +   +   +   +   +   +  </v>
      </c>
      <c r="R254">
        <v>9</v>
      </c>
      <c r="S254">
        <v>-212.23378806874101</v>
      </c>
      <c r="T254">
        <v>443.55848522839</v>
      </c>
      <c r="U254">
        <v>0.88634605025612201</v>
      </c>
      <c r="V254">
        <v>5.7766463085547198E-2</v>
      </c>
      <c r="W254" t="s">
        <v>35</v>
      </c>
    </row>
    <row r="255" spans="1:23" hidden="1" x14ac:dyDescent="0.3">
      <c r="A255">
        <v>82051</v>
      </c>
      <c r="B255">
        <v>3.5769959715598598</v>
      </c>
      <c r="C255" t="str">
        <f>IF(ComponentModels!C255 = "NA"," ","AC")</f>
        <v>AC</v>
      </c>
      <c r="D255" t="str">
        <f>IF(ComponentModels!D255 = "NA"," ","SC")</f>
        <v xml:space="preserve"> </v>
      </c>
      <c r="E255" t="str">
        <f>IF(ComponentModels!E255 = "NA"," ","T30")</f>
        <v>T30</v>
      </c>
      <c r="F255" t="str">
        <f>IF(ComponentModels!F255 = "NA"," ","(T30)²")</f>
        <v>(T30)²</v>
      </c>
      <c r="G255" t="str">
        <f>IF(ComponentModels!G255 = "NA"," ","Clay")</f>
        <v xml:space="preserve"> </v>
      </c>
      <c r="H255" t="str">
        <f>IF(ComponentModels!H255 = "NA"," ","CN")</f>
        <v xml:space="preserve"> </v>
      </c>
      <c r="I255" t="str">
        <f>IF(ComponentModels!I255 = "NA"," ","GWC")</f>
        <v xml:space="preserve"> </v>
      </c>
      <c r="J255" t="str">
        <f>IF(ComponentModels!J255 = "NA"," ","(GWC)²")</f>
        <v xml:space="preserve"> </v>
      </c>
      <c r="K255" t="str">
        <f>IF(ComponentModels!K255 = "NA"," ","pH")</f>
        <v xml:space="preserve"> </v>
      </c>
      <c r="L255" t="str">
        <f>IF(ComponentModels!L255 = "NA"," ","Pr")</f>
        <v xml:space="preserve"> </v>
      </c>
      <c r="M255" t="str">
        <f>IF(ComponentModels!M255 = "NA"," ","ACxSC")</f>
        <v xml:space="preserve"> </v>
      </c>
      <c r="N255" t="str">
        <f>IF(ComponentModels!N255 = "NA"," ","CNxpH")</f>
        <v xml:space="preserve"> </v>
      </c>
      <c r="O255" t="str">
        <f>IF(ComponentModels!O255 = "NA"," ","GWCxpH")</f>
        <v xml:space="preserve"> </v>
      </c>
      <c r="P255" t="str">
        <f>IF(ComponentModels!P255 = "NA"," ","+")</f>
        <v>+</v>
      </c>
      <c r="R255">
        <v>9</v>
      </c>
      <c r="S255">
        <v>-212.23378806874101</v>
      </c>
      <c r="T255">
        <v>443.55848522839</v>
      </c>
      <c r="U255">
        <v>0.88634605025629298</v>
      </c>
      <c r="V255">
        <v>5.7766463085542299E-2</v>
      </c>
      <c r="W255" t="s">
        <v>35</v>
      </c>
    </row>
    <row r="256" spans="1:23" x14ac:dyDescent="0.3">
      <c r="A256">
        <v>14</v>
      </c>
      <c r="B256">
        <v>2.0040911202685101</v>
      </c>
      <c r="C256" t="str">
        <f>IF(ComponentModels!C256 = "NA"," ","AC")</f>
        <v>AC</v>
      </c>
      <c r="D256" t="str">
        <f>IF(ComponentModels!D256 = "NA"," ","SC")</f>
        <v xml:space="preserve"> </v>
      </c>
      <c r="E256" t="str">
        <f>IF(ComponentModels!E256 = "NA"," ","T30")</f>
        <v xml:space="preserve"> </v>
      </c>
      <c r="F256" t="str">
        <f>IF(ComponentModels!F256 = "NA"," ","T30²")</f>
        <v xml:space="preserve"> </v>
      </c>
      <c r="G256" t="str">
        <f>IF(ComponentModels!G256 = "NA"," ","Clay")</f>
        <v xml:space="preserve"> </v>
      </c>
      <c r="H256" t="str">
        <f>IF(ComponentModels!H256 = "NA"," ","CN")</f>
        <v xml:space="preserve"> </v>
      </c>
      <c r="I256" t="str">
        <f>IF(ComponentModels!I256 = "NA"," ","GWC")</f>
        <v xml:space="preserve"> </v>
      </c>
      <c r="J256" t="str">
        <f>IF(ComponentModels!J256 = "NA"," ","GWC²")</f>
        <v xml:space="preserve"> </v>
      </c>
      <c r="K256" t="str">
        <f>IF(ComponentModels!K256 = "NA"," ","pH")</f>
        <v xml:space="preserve"> </v>
      </c>
      <c r="L256" t="str">
        <f>IF(ComponentModels!L256 = "NA"," ","Pr")</f>
        <v xml:space="preserve"> </v>
      </c>
      <c r="M256" t="str">
        <f>IF(ComponentModels!M256 = "NA"," ","ACxSC")</f>
        <v xml:space="preserve"> </v>
      </c>
      <c r="N256" t="str">
        <f>IF(ComponentModels!N256 = "NA"," ","CNxpH")</f>
        <v xml:space="preserve"> </v>
      </c>
      <c r="O256" t="str">
        <f>IF(ComponentModels!O256 = "NA"," ","GWCxpH")</f>
        <v xml:space="preserve"> </v>
      </c>
      <c r="P256" t="str">
        <f>IF(ComponentModels!P256 = "NA"," ","+")</f>
        <v xml:space="preserve"> </v>
      </c>
      <c r="Q256" s="2" t="str">
        <f>CONCATENATE(C256," + ",D256," + ",E256, " + ", F256, " + ",G256, " + ",H256, " + ", I256," + ", J256," + ",K256," + ",L256," + ",M256," + ",N256," + ",O256)</f>
        <v xml:space="preserve">AC +   +   +   +   +   +   +   +   +   +   +   +  </v>
      </c>
      <c r="R256">
        <v>7</v>
      </c>
      <c r="S256">
        <v>-214.82293931720901</v>
      </c>
      <c r="T256">
        <v>444.31653731705302</v>
      </c>
      <c r="U256">
        <v>1.64439813891909</v>
      </c>
      <c r="V256">
        <v>3.9542748986586398E-2</v>
      </c>
      <c r="W256" t="s">
        <v>35</v>
      </c>
    </row>
    <row r="257" spans="1:23" hidden="1" x14ac:dyDescent="0.3">
      <c r="A257">
        <v>81932</v>
      </c>
      <c r="B257">
        <v>3.3903854813162799</v>
      </c>
      <c r="C257" t="str">
        <f>IF(ComponentModels!C257 = "NA"," ","AC")</f>
        <v>AC</v>
      </c>
      <c r="D257" t="str">
        <f>IF(ComponentModels!D257 = "NA"," ","SC")</f>
        <v xml:space="preserve"> </v>
      </c>
      <c r="E257" t="str">
        <f>IF(ComponentModels!E257 = "NA"," ","T30")</f>
        <v xml:space="preserve"> </v>
      </c>
      <c r="F257" t="str">
        <f>IF(ComponentModels!F257 = "NA"," ","(T30)²")</f>
        <v xml:space="preserve"> </v>
      </c>
      <c r="G257" t="str">
        <f>IF(ComponentModels!G257 = "NA"," ","Clay")</f>
        <v xml:space="preserve"> </v>
      </c>
      <c r="H257" t="str">
        <f>IF(ComponentModels!H257 = "NA"," ","CN")</f>
        <v xml:space="preserve"> </v>
      </c>
      <c r="I257" t="str">
        <f>IF(ComponentModels!I257 = "NA"," ","GWC")</f>
        <v xml:space="preserve"> </v>
      </c>
      <c r="J257" t="str">
        <f>IF(ComponentModels!J257 = "NA"," ","(GWC)²")</f>
        <v xml:space="preserve"> </v>
      </c>
      <c r="K257" t="str">
        <f>IF(ComponentModels!K257 = "NA"," ","pH")</f>
        <v xml:space="preserve"> </v>
      </c>
      <c r="L257" t="str">
        <f>IF(ComponentModels!L257 = "NA"," ","Pr")</f>
        <v xml:space="preserve"> </v>
      </c>
      <c r="M257" t="str">
        <f>IF(ComponentModels!M257 = "NA"," ","ACxSC")</f>
        <v xml:space="preserve"> </v>
      </c>
      <c r="N257" t="str">
        <f>IF(ComponentModels!N257 = "NA"," ","CNxpH")</f>
        <v xml:space="preserve"> </v>
      </c>
      <c r="O257" t="str">
        <f>IF(ComponentModels!O257 = "NA"," ","GWCxpH")</f>
        <v xml:space="preserve"> </v>
      </c>
      <c r="P257" t="str">
        <f>IF(ComponentModels!P257 = "NA"," ","+")</f>
        <v>+</v>
      </c>
      <c r="R257">
        <v>7</v>
      </c>
      <c r="S257">
        <v>-214.82293931720901</v>
      </c>
      <c r="T257">
        <v>444.31653731705302</v>
      </c>
      <c r="U257">
        <v>1.64439813891914</v>
      </c>
      <c r="V257">
        <v>3.9542748986585198E-2</v>
      </c>
      <c r="W257" t="s">
        <v>35</v>
      </c>
    </row>
    <row r="258" spans="1:23" hidden="1" x14ac:dyDescent="0.3">
      <c r="A258">
        <v>81972</v>
      </c>
      <c r="B258">
        <v>3.3931265372919999</v>
      </c>
      <c r="C258" t="str">
        <f>IF(ComponentModels!C258 = "NA"," ","AC")</f>
        <v>AC</v>
      </c>
      <c r="D258" t="str">
        <f>IF(ComponentModels!D258 = "NA"," ","SC")</f>
        <v xml:space="preserve"> </v>
      </c>
      <c r="E258" t="str">
        <f>IF(ComponentModels!E258 = "NA"," ","T30")</f>
        <v>T30</v>
      </c>
      <c r="F258" t="str">
        <f>IF(ComponentModels!F258 = "NA"," ","(T30)²")</f>
        <v xml:space="preserve"> </v>
      </c>
      <c r="G258" t="str">
        <f>IF(ComponentModels!G258 = "NA"," ","Clay")</f>
        <v xml:space="preserve"> </v>
      </c>
      <c r="H258" t="str">
        <f>IF(ComponentModels!H258 = "NA"," ","CN")</f>
        <v xml:space="preserve"> </v>
      </c>
      <c r="I258" t="str">
        <f>IF(ComponentModels!I258 = "NA"," ","GWC")</f>
        <v xml:space="preserve"> </v>
      </c>
      <c r="J258" t="str">
        <f>IF(ComponentModels!J258 = "NA"," ","(GWC)²")</f>
        <v xml:space="preserve"> </v>
      </c>
      <c r="K258" t="str">
        <f>IF(ComponentModels!K258 = "NA"," ","pH")</f>
        <v xml:space="preserve"> </v>
      </c>
      <c r="L258" t="str">
        <f>IF(ComponentModels!L258 = "NA"," ","Pr")</f>
        <v xml:space="preserve"> </v>
      </c>
      <c r="M258" t="str">
        <f>IF(ComponentModels!M258 = "NA"," ","ACxSC")</f>
        <v xml:space="preserve"> </v>
      </c>
      <c r="N258" t="str">
        <f>IF(ComponentModels!N258 = "NA"," ","CNxpH")</f>
        <v xml:space="preserve"> </v>
      </c>
      <c r="O258" t="str">
        <f>IF(ComponentModels!O258 = "NA"," ","GWCxpH")</f>
        <v xml:space="preserve"> </v>
      </c>
      <c r="P258" t="str">
        <f>IF(ComponentModels!P258 = "NA"," ","+")</f>
        <v>+</v>
      </c>
      <c r="R258">
        <v>8</v>
      </c>
      <c r="S258">
        <v>-213.79955831721401</v>
      </c>
      <c r="T258">
        <v>444.466586513945</v>
      </c>
      <c r="U258">
        <v>1.79444733581136</v>
      </c>
      <c r="V258">
        <v>3.66846254079497E-2</v>
      </c>
      <c r="W258" t="s">
        <v>35</v>
      </c>
    </row>
    <row r="259" spans="1:23" x14ac:dyDescent="0.3">
      <c r="A259">
        <v>52</v>
      </c>
      <c r="B259">
        <v>2.0068321761717098</v>
      </c>
      <c r="C259" t="str">
        <f>IF(ComponentModels!C259 = "NA"," ","AC")</f>
        <v>AC</v>
      </c>
      <c r="D259" t="str">
        <f>IF(ComponentModels!D259 = "NA"," ","SC")</f>
        <v xml:space="preserve"> </v>
      </c>
      <c r="E259" t="str">
        <f>IF(ComponentModels!E259 = "NA"," ","T30")</f>
        <v>T30</v>
      </c>
      <c r="F259" t="str">
        <f>IF(ComponentModels!F259 = "NA"," ","T30²")</f>
        <v xml:space="preserve"> </v>
      </c>
      <c r="G259" t="str">
        <f>IF(ComponentModels!G259 = "NA"," ","Clay")</f>
        <v xml:space="preserve"> </v>
      </c>
      <c r="H259" t="str">
        <f>IF(ComponentModels!H259 = "NA"," ","CN")</f>
        <v xml:space="preserve"> </v>
      </c>
      <c r="I259" t="str">
        <f>IF(ComponentModels!I259 = "NA"," ","GWC")</f>
        <v xml:space="preserve"> </v>
      </c>
      <c r="J259" t="str">
        <f>IF(ComponentModels!J259 = "NA"," ","GWC²")</f>
        <v xml:space="preserve"> </v>
      </c>
      <c r="K259" t="str">
        <f>IF(ComponentModels!K259 = "NA"," ","pH")</f>
        <v xml:space="preserve"> </v>
      </c>
      <c r="L259" t="str">
        <f>IF(ComponentModels!L259 = "NA"," ","Pr")</f>
        <v xml:space="preserve"> </v>
      </c>
      <c r="M259" t="str">
        <f>IF(ComponentModels!M259 = "NA"," ","ACxSC")</f>
        <v xml:space="preserve"> </v>
      </c>
      <c r="N259" t="str">
        <f>IF(ComponentModels!N259 = "NA"," ","CNxpH")</f>
        <v xml:space="preserve"> </v>
      </c>
      <c r="O259" t="str">
        <f>IF(ComponentModels!O259 = "NA"," ","GWCxpH")</f>
        <v xml:space="preserve"> </v>
      </c>
      <c r="P259" t="str">
        <f>IF(ComponentModels!P259 = "NA"," ","+")</f>
        <v xml:space="preserve"> </v>
      </c>
      <c r="Q259" s="2" t="str">
        <f t="shared" ref="Q259:Q260" si="23">CONCATENATE(C259," + ",D259," + ",E259, " + ", F259, " + ",G259, " + ",H259, " + ", I259," + ", J259," + ",K259," + ",L259," + ",M259," + ",N259," + ",O259)</f>
        <v xml:space="preserve">AC +   + T30 +   +   +   +   +   +   +   +   +   +  </v>
      </c>
      <c r="R259">
        <v>8</v>
      </c>
      <c r="S259">
        <v>-213.79955831721401</v>
      </c>
      <c r="T259">
        <v>444.466586513945</v>
      </c>
      <c r="U259">
        <v>1.7944473358114701</v>
      </c>
      <c r="V259">
        <v>3.6684625407947598E-2</v>
      </c>
      <c r="W259" t="s">
        <v>35</v>
      </c>
    </row>
    <row r="260" spans="1:23" x14ac:dyDescent="0.3">
      <c r="A260">
        <v>7</v>
      </c>
      <c r="B260">
        <v>1.90337947949898</v>
      </c>
      <c r="C260" t="str">
        <f>IF(ComponentModels!C260 = "NA"," ","AC")</f>
        <v>AC</v>
      </c>
      <c r="D260" t="str">
        <f>IF(ComponentModels!D260 = "NA"," ","SC")</f>
        <v>SC</v>
      </c>
      <c r="E260" t="str">
        <f>IF(ComponentModels!E260 = "NA"," ","T30")</f>
        <v>T30</v>
      </c>
      <c r="F260" t="str">
        <f>IF(ComponentModels!F260 = "NA"," ","T30²")</f>
        <v xml:space="preserve"> </v>
      </c>
      <c r="G260" t="str">
        <f>IF(ComponentModels!G260 = "NA"," ","Clay")</f>
        <v xml:space="preserve"> </v>
      </c>
      <c r="H260" t="str">
        <f>IF(ComponentModels!H260 = "NA"," ","CN")</f>
        <v xml:space="preserve"> </v>
      </c>
      <c r="I260" t="str">
        <f>IF(ComponentModels!I260 = "NA"," ","GWC")</f>
        <v xml:space="preserve"> </v>
      </c>
      <c r="J260" t="str">
        <f>IF(ComponentModels!J260 = "NA"," ","GWC²")</f>
        <v xml:space="preserve"> </v>
      </c>
      <c r="K260" t="str">
        <f>IF(ComponentModels!K260 = "NA"," ","pH")</f>
        <v xml:space="preserve"> </v>
      </c>
      <c r="L260" t="str">
        <f>IF(ComponentModels!L260 = "NA"," ","Pr")</f>
        <v xml:space="preserve"> </v>
      </c>
      <c r="M260" t="str">
        <f>IF(ComponentModels!M260 = "NA"," ","ACxSC")</f>
        <v xml:space="preserve"> </v>
      </c>
      <c r="N260" t="str">
        <f>IF(ComponentModels!N260 = "NA"," ","CNxpH")</f>
        <v xml:space="preserve"> </v>
      </c>
      <c r="O260" t="str">
        <f>IF(ComponentModels!O260 = "NA"," ","GWCxpH")</f>
        <v xml:space="preserve"> </v>
      </c>
      <c r="P260" t="str">
        <f>IF(ComponentModels!P260 = "NA"," ","+")</f>
        <v xml:space="preserve"> </v>
      </c>
      <c r="Q260" s="2" t="str">
        <f t="shared" si="23"/>
        <v xml:space="preserve">AC + SC + T30 +   +   +   +   +   +   +   +   +   +  </v>
      </c>
      <c r="R260">
        <v>10</v>
      </c>
      <c r="S260">
        <v>-211.863231971121</v>
      </c>
      <c r="T260">
        <v>445.06792735687702</v>
      </c>
      <c r="U260">
        <v>2.3957881787428099</v>
      </c>
      <c r="V260">
        <v>2.7158425225102301E-2</v>
      </c>
      <c r="W260" t="s">
        <v>35</v>
      </c>
    </row>
    <row r="261" spans="1:23" hidden="1" x14ac:dyDescent="0.3">
      <c r="A261">
        <v>8199</v>
      </c>
      <c r="B261">
        <v>3.2896738407902202</v>
      </c>
      <c r="C261" t="str">
        <f>IF(ComponentModels!C261 = "NA"," ","AC")</f>
        <v>AC</v>
      </c>
      <c r="D261" t="str">
        <f>IF(ComponentModels!D261 = "NA"," ","SC")</f>
        <v>SC</v>
      </c>
      <c r="E261" t="str">
        <f>IF(ComponentModels!E261 = "NA"," ","T30")</f>
        <v>T30</v>
      </c>
      <c r="F261" t="str">
        <f>IF(ComponentModels!F261 = "NA"," ","(T30)²")</f>
        <v xml:space="preserve"> </v>
      </c>
      <c r="G261" t="str">
        <f>IF(ComponentModels!G261 = "NA"," ","Clay")</f>
        <v xml:space="preserve"> </v>
      </c>
      <c r="H261" t="str">
        <f>IF(ComponentModels!H261 = "NA"," ","CN")</f>
        <v xml:space="preserve"> </v>
      </c>
      <c r="I261" t="str">
        <f>IF(ComponentModels!I261 = "NA"," ","GWC")</f>
        <v xml:space="preserve"> </v>
      </c>
      <c r="J261" t="str">
        <f>IF(ComponentModels!J261 = "NA"," ","(GWC)²")</f>
        <v xml:space="preserve"> </v>
      </c>
      <c r="K261" t="str">
        <f>IF(ComponentModels!K261 = "NA"," ","pH")</f>
        <v xml:space="preserve"> </v>
      </c>
      <c r="L261" t="str">
        <f>IF(ComponentModels!L261 = "NA"," ","Pr")</f>
        <v xml:space="preserve"> </v>
      </c>
      <c r="M261" t="str">
        <f>IF(ComponentModels!M261 = "NA"," ","ACxSC")</f>
        <v xml:space="preserve"> </v>
      </c>
      <c r="N261" t="str">
        <f>IF(ComponentModels!N261 = "NA"," ","CNxpH")</f>
        <v xml:space="preserve"> </v>
      </c>
      <c r="O261" t="str">
        <f>IF(ComponentModels!O261 = "NA"," ","GWCxpH")</f>
        <v xml:space="preserve"> </v>
      </c>
      <c r="P261" t="str">
        <f>IF(ComponentModels!P261 = "NA"," ","+")</f>
        <v>+</v>
      </c>
      <c r="R261">
        <v>10</v>
      </c>
      <c r="S261">
        <v>-211.863231971121</v>
      </c>
      <c r="T261">
        <v>445.06792735687702</v>
      </c>
      <c r="U261">
        <v>2.3957881787428099</v>
      </c>
      <c r="V261">
        <v>2.7158425225102301E-2</v>
      </c>
      <c r="W261" t="s">
        <v>35</v>
      </c>
    </row>
    <row r="262" spans="1:23" x14ac:dyDescent="0.3">
      <c r="A262">
        <v>519</v>
      </c>
      <c r="B262">
        <v>1.7568788780967399</v>
      </c>
      <c r="C262" t="str">
        <f>IF(ComponentModels!C262 = "NA"," ","AC")</f>
        <v>AC</v>
      </c>
      <c r="D262" t="str">
        <f>IF(ComponentModels!D262 = "NA"," ","SC")</f>
        <v>SC</v>
      </c>
      <c r="E262" t="str">
        <f>IF(ComponentModels!E262 = "NA"," ","T30")</f>
        <v>T30</v>
      </c>
      <c r="F262" t="str">
        <f>IF(ComponentModels!F262 = "NA"," ","T30²")</f>
        <v xml:space="preserve"> </v>
      </c>
      <c r="G262" t="str">
        <f>IF(ComponentModels!G262 = "NA"," ","Clay")</f>
        <v xml:space="preserve"> </v>
      </c>
      <c r="H262" t="str">
        <f>IF(ComponentModels!H262 = "NA"," ","CN")</f>
        <v xml:space="preserve"> </v>
      </c>
      <c r="I262" t="str">
        <f>IF(ComponentModels!I262 = "NA"," ","GWC")</f>
        <v xml:space="preserve"> </v>
      </c>
      <c r="J262" t="str">
        <f>IF(ComponentModels!J262 = "NA"," ","GWC²")</f>
        <v xml:space="preserve"> </v>
      </c>
      <c r="K262" t="str">
        <f>IF(ComponentModels!K262 = "NA"," ","pH")</f>
        <v xml:space="preserve"> </v>
      </c>
      <c r="L262" t="str">
        <f>IF(ComponentModels!L262 = "NA"," ","Pr")</f>
        <v>Pr</v>
      </c>
      <c r="M262" t="str">
        <f>IF(ComponentModels!M262 = "NA"," ","ACxSC")</f>
        <v xml:space="preserve"> </v>
      </c>
      <c r="N262" t="str">
        <f>IF(ComponentModels!N262 = "NA"," ","CNxpH")</f>
        <v xml:space="preserve"> </v>
      </c>
      <c r="O262" t="str">
        <f>IF(ComponentModels!O262 = "NA"," ","GWCxpH")</f>
        <v xml:space="preserve"> </v>
      </c>
      <c r="P262" t="str">
        <f>IF(ComponentModels!P262 = "NA"," ","+")</f>
        <v xml:space="preserve"> </v>
      </c>
      <c r="Q262" s="2" t="str">
        <f>CONCATENATE(C262," + ",D262," + ",E262, " + ", F262, " + ",G262, " + ",H262, " + ", I262," + ", J262," + ",K262," + ",L262," + ",M262," + ",N262," + ",O262)</f>
        <v xml:space="preserve">AC + SC + T30 +   +   +   +   +   +   + Pr +   +   +  </v>
      </c>
      <c r="R262">
        <v>11</v>
      </c>
      <c r="S262">
        <v>-210.79533433909401</v>
      </c>
      <c r="T262">
        <v>445.21030058002901</v>
      </c>
      <c r="U262">
        <v>2.53816140189531</v>
      </c>
      <c r="V262">
        <v>2.5292317867659401E-2</v>
      </c>
      <c r="W262" t="s">
        <v>35</v>
      </c>
    </row>
    <row r="263" spans="1:23" hidden="1" x14ac:dyDescent="0.3">
      <c r="A263">
        <v>8711</v>
      </c>
      <c r="B263">
        <v>3.1431732392052298</v>
      </c>
      <c r="C263" t="str">
        <f>IF(ComponentModels!C263 = "NA"," ","AC")</f>
        <v>AC</v>
      </c>
      <c r="D263" t="str">
        <f>IF(ComponentModels!D263 = "NA"," ","SC")</f>
        <v>SC</v>
      </c>
      <c r="E263" t="str">
        <f>IF(ComponentModels!E263 = "NA"," ","T30")</f>
        <v>T30</v>
      </c>
      <c r="F263" t="str">
        <f>IF(ComponentModels!F263 = "NA"," ","(T30)²")</f>
        <v xml:space="preserve"> </v>
      </c>
      <c r="G263" t="str">
        <f>IF(ComponentModels!G263 = "NA"," ","Clay")</f>
        <v xml:space="preserve"> </v>
      </c>
      <c r="H263" t="str">
        <f>IF(ComponentModels!H263 = "NA"," ","CN")</f>
        <v xml:space="preserve"> </v>
      </c>
      <c r="I263" t="str">
        <f>IF(ComponentModels!I263 = "NA"," ","GWC")</f>
        <v xml:space="preserve"> </v>
      </c>
      <c r="J263" t="str">
        <f>IF(ComponentModels!J263 = "NA"," ","(GWC)²")</f>
        <v xml:space="preserve"> </v>
      </c>
      <c r="K263" t="str">
        <f>IF(ComponentModels!K263 = "NA"," ","pH")</f>
        <v xml:space="preserve"> </v>
      </c>
      <c r="L263" t="str">
        <f>IF(ComponentModels!L263 = "NA"," ","Pr")</f>
        <v>Pr</v>
      </c>
      <c r="M263" t="str">
        <f>IF(ComponentModels!M263 = "NA"," ","ACxSC")</f>
        <v xml:space="preserve"> </v>
      </c>
      <c r="N263" t="str">
        <f>IF(ComponentModels!N263 = "NA"," ","CNxpH")</f>
        <v xml:space="preserve"> </v>
      </c>
      <c r="O263" t="str">
        <f>IF(ComponentModels!O263 = "NA"," ","GWCxpH")</f>
        <v xml:space="preserve"> </v>
      </c>
      <c r="P263" t="str">
        <f>IF(ComponentModels!P263 = "NA"," ","+")</f>
        <v>+</v>
      </c>
      <c r="R263">
        <v>11</v>
      </c>
      <c r="S263">
        <v>-210.79533433909401</v>
      </c>
      <c r="T263">
        <v>445.21030058002901</v>
      </c>
      <c r="U263">
        <v>2.53816140189537</v>
      </c>
      <c r="V263">
        <v>2.52923178676587E-2</v>
      </c>
      <c r="W263" t="s">
        <v>35</v>
      </c>
    </row>
    <row r="264" spans="1:23" hidden="1" x14ac:dyDescent="0.3">
      <c r="A264">
        <v>87151</v>
      </c>
      <c r="B264">
        <v>3.1655863831169202</v>
      </c>
      <c r="C264" t="str">
        <f>IF(ComponentModels!C264 = "NA"," ","AC")</f>
        <v>AC</v>
      </c>
      <c r="D264" t="str">
        <f>IF(ComponentModels!D264 = "NA"," ","SC")</f>
        <v>SC</v>
      </c>
      <c r="E264" t="str">
        <f>IF(ComponentModels!E264 = "NA"," ","T30")</f>
        <v xml:space="preserve"> </v>
      </c>
      <c r="F264" t="str">
        <f>IF(ComponentModels!F264 = "NA"," ","(T30)²")</f>
        <v>(T30)²</v>
      </c>
      <c r="G264" t="str">
        <f>IF(ComponentModels!G264 = "NA"," ","Clay")</f>
        <v xml:space="preserve"> </v>
      </c>
      <c r="H264" t="str">
        <f>IF(ComponentModels!H264 = "NA"," ","CN")</f>
        <v xml:space="preserve"> </v>
      </c>
      <c r="I264" t="str">
        <f>IF(ComponentModels!I264 = "NA"," ","GWC")</f>
        <v xml:space="preserve"> </v>
      </c>
      <c r="J264" t="str">
        <f>IF(ComponentModels!J264 = "NA"," ","(GWC)²")</f>
        <v xml:space="preserve"> </v>
      </c>
      <c r="K264" t="str">
        <f>IF(ComponentModels!K264 = "NA"," ","pH")</f>
        <v xml:space="preserve"> </v>
      </c>
      <c r="L264" t="str">
        <f>IF(ComponentModels!L264 = "NA"," ","Pr")</f>
        <v>Pr</v>
      </c>
      <c r="M264" t="str">
        <f>IF(ComponentModels!M264 = "NA"," ","ACxSC")</f>
        <v xml:space="preserve"> </v>
      </c>
      <c r="N264" t="str">
        <f>IF(ComponentModels!N264 = "NA"," ","CNxpH")</f>
        <v xml:space="preserve"> </v>
      </c>
      <c r="O264" t="str">
        <f>IF(ComponentModels!O264 = "NA"," ","GWCxpH")</f>
        <v xml:space="preserve"> </v>
      </c>
      <c r="P264" t="str">
        <f>IF(ComponentModels!P264 = "NA"," ","+")</f>
        <v>+</v>
      </c>
      <c r="R264">
        <v>11</v>
      </c>
      <c r="S264">
        <v>-210.969912112711</v>
      </c>
      <c r="T264">
        <v>445.55945612726299</v>
      </c>
      <c r="U264">
        <v>2.8873169491287198</v>
      </c>
      <c r="V264">
        <v>2.1240780330305499E-2</v>
      </c>
      <c r="W264" t="s">
        <v>35</v>
      </c>
    </row>
    <row r="265" spans="1:23" x14ac:dyDescent="0.3">
      <c r="A265">
        <v>5231</v>
      </c>
      <c r="B265">
        <v>1.7792920225178399</v>
      </c>
      <c r="C265" t="str">
        <f>IF(ComponentModels!C265 = "NA"," ","AC")</f>
        <v>AC</v>
      </c>
      <c r="D265" t="str">
        <f>IF(ComponentModels!D265 = "NA"," ","SC")</f>
        <v>SC</v>
      </c>
      <c r="E265" t="str">
        <f>IF(ComponentModels!E265 = "NA"," ","T30")</f>
        <v xml:space="preserve"> </v>
      </c>
      <c r="F265" t="str">
        <f>IF(ComponentModels!F265 = "NA"," ","T30²")</f>
        <v>T30²</v>
      </c>
      <c r="G265" t="str">
        <f>IF(ComponentModels!G265 = "NA"," ","Clay")</f>
        <v xml:space="preserve"> </v>
      </c>
      <c r="H265" t="str">
        <f>IF(ComponentModels!H265 = "NA"," ","CN")</f>
        <v xml:space="preserve"> </v>
      </c>
      <c r="I265" t="str">
        <f>IF(ComponentModels!I265 = "NA"," ","GWC")</f>
        <v xml:space="preserve"> </v>
      </c>
      <c r="J265" t="str">
        <f>IF(ComponentModels!J265 = "NA"," ","GWC²")</f>
        <v xml:space="preserve"> </v>
      </c>
      <c r="K265" t="str">
        <f>IF(ComponentModels!K265 = "NA"," ","pH")</f>
        <v xml:space="preserve"> </v>
      </c>
      <c r="L265" t="str">
        <f>IF(ComponentModels!L265 = "NA"," ","Pr")</f>
        <v>Pr</v>
      </c>
      <c r="M265" t="str">
        <f>IF(ComponentModels!M265 = "NA"," ","ACxSC")</f>
        <v xml:space="preserve"> </v>
      </c>
      <c r="N265" t="str">
        <f>IF(ComponentModels!N265 = "NA"," ","CNxpH")</f>
        <v xml:space="preserve"> </v>
      </c>
      <c r="O265" t="str">
        <f>IF(ComponentModels!O265 = "NA"," ","GWCxpH")</f>
        <v xml:space="preserve"> </v>
      </c>
      <c r="P265" t="str">
        <f>IF(ComponentModels!P265 = "NA"," ","+")</f>
        <v xml:space="preserve"> </v>
      </c>
      <c r="Q265" s="2" t="str">
        <f>CONCATENATE(C265," + ",D265," + ",E265, " + ", F265, " + ",G265, " + ",H265, " + ", I265," + ", J265," + ",K265," + ",L265," + ",M265," + ",N265," + ",O265)</f>
        <v xml:space="preserve">AC + SC +   + T30² +   +   +   +   +   + Pr +   +   +  </v>
      </c>
      <c r="R265">
        <v>11</v>
      </c>
      <c r="S265">
        <v>-210.969912112711</v>
      </c>
      <c r="T265">
        <v>445.55945612726299</v>
      </c>
      <c r="U265">
        <v>2.88731694912877</v>
      </c>
      <c r="V265">
        <v>2.1240780330304899E-2</v>
      </c>
      <c r="W265" t="s">
        <v>35</v>
      </c>
    </row>
    <row r="266" spans="1:23" hidden="1" x14ac:dyDescent="0.3">
      <c r="A266">
        <v>84492</v>
      </c>
      <c r="B266">
        <v>3.39080111105531</v>
      </c>
      <c r="C266" t="str">
        <f>IF(ComponentModels!C266 = "NA"," ","AC")</f>
        <v>AC</v>
      </c>
      <c r="D266" t="str">
        <f>IF(ComponentModels!D266 = "NA"," ","SC")</f>
        <v xml:space="preserve"> </v>
      </c>
      <c r="E266" t="str">
        <f>IF(ComponentModels!E266 = "NA"," ","T30")</f>
        <v xml:space="preserve"> </v>
      </c>
      <c r="F266" t="str">
        <f>IF(ComponentModels!F266 = "NA"," ","(T30)²")</f>
        <v xml:space="preserve"> </v>
      </c>
      <c r="G266" t="str">
        <f>IF(ComponentModels!G266 = "NA"," ","Clay")</f>
        <v xml:space="preserve"> </v>
      </c>
      <c r="H266" t="str">
        <f>IF(ComponentModels!H266 = "NA"," ","CN")</f>
        <v xml:space="preserve"> </v>
      </c>
      <c r="I266" t="str">
        <f>IF(ComponentModels!I266 = "NA"," ","GWC")</f>
        <v xml:space="preserve"> </v>
      </c>
      <c r="J266" t="str">
        <f>IF(ComponentModels!J266 = "NA"," ","(GWC)²")</f>
        <v xml:space="preserve"> </v>
      </c>
      <c r="K266" t="str">
        <f>IF(ComponentModels!K266 = "NA"," ","pH")</f>
        <v>pH</v>
      </c>
      <c r="L266" t="str">
        <f>IF(ComponentModels!L266 = "NA"," ","Pr")</f>
        <v xml:space="preserve"> </v>
      </c>
      <c r="M266" t="str">
        <f>IF(ComponentModels!M266 = "NA"," ","ACxSC")</f>
        <v xml:space="preserve"> </v>
      </c>
      <c r="N266" t="str">
        <f>IF(ComponentModels!N266 = "NA"," ","CNxpH")</f>
        <v xml:space="preserve"> </v>
      </c>
      <c r="O266" t="str">
        <f>IF(ComponentModels!O266 = "NA"," ","GWCxpH")</f>
        <v xml:space="preserve"> </v>
      </c>
      <c r="P266" t="str">
        <f>IF(ComponentModels!P266 = "NA"," ","+")</f>
        <v>+</v>
      </c>
      <c r="R266">
        <v>8</v>
      </c>
      <c r="S266">
        <v>-214.596423036381</v>
      </c>
      <c r="T266">
        <v>446.06031595228001</v>
      </c>
      <c r="U266">
        <v>3.3881767741463</v>
      </c>
      <c r="V266">
        <v>1.6535226125464E-2</v>
      </c>
      <c r="W266" t="s">
        <v>35</v>
      </c>
    </row>
    <row r="267" spans="1:23" x14ac:dyDescent="0.3">
      <c r="A267">
        <v>2572</v>
      </c>
      <c r="B267">
        <v>2.0045067498500599</v>
      </c>
      <c r="C267" t="str">
        <f>IF(ComponentModels!C267 = "NA"," ","AC")</f>
        <v>AC</v>
      </c>
      <c r="D267" t="str">
        <f>IF(ComponentModels!D267 = "NA"," ","SC")</f>
        <v xml:space="preserve"> </v>
      </c>
      <c r="E267" t="str">
        <f>IF(ComponentModels!E267 = "NA"," ","T30")</f>
        <v xml:space="preserve"> </v>
      </c>
      <c r="F267" t="str">
        <f>IF(ComponentModels!F267 = "NA"," ","T30²")</f>
        <v xml:space="preserve"> </v>
      </c>
      <c r="G267" t="str">
        <f>IF(ComponentModels!G267 = "NA"," ","Clay")</f>
        <v xml:space="preserve"> </v>
      </c>
      <c r="H267" t="str">
        <f>IF(ComponentModels!H267 = "NA"," ","CN")</f>
        <v xml:space="preserve"> </v>
      </c>
      <c r="I267" t="str">
        <f>IF(ComponentModels!I267 = "NA"," ","GWC")</f>
        <v xml:space="preserve"> </v>
      </c>
      <c r="J267" t="str">
        <f>IF(ComponentModels!J267 = "NA"," ","GWC²")</f>
        <v xml:space="preserve"> </v>
      </c>
      <c r="K267" t="str">
        <f>IF(ComponentModels!K267 = "NA"," ","pH")</f>
        <v>pH</v>
      </c>
      <c r="L267" t="str">
        <f>IF(ComponentModels!L267 = "NA"," ","Pr")</f>
        <v xml:space="preserve"> </v>
      </c>
      <c r="M267" t="str">
        <f>IF(ComponentModels!M267 = "NA"," ","ACxSC")</f>
        <v xml:space="preserve"> </v>
      </c>
      <c r="N267" t="str">
        <f>IF(ComponentModels!N267 = "NA"," ","CNxpH")</f>
        <v xml:space="preserve"> </v>
      </c>
      <c r="O267" t="str">
        <f>IF(ComponentModels!O267 = "NA"," ","GWCxpH")</f>
        <v xml:space="preserve"> </v>
      </c>
      <c r="P267" t="str">
        <f>IF(ComponentModels!P267 = "NA"," ","+")</f>
        <v xml:space="preserve"> </v>
      </c>
      <c r="Q267" s="2" t="str">
        <f t="shared" ref="Q267:Q268" si="24">CONCATENATE(C267," + ",D267," + ",E267, " + ", F267, " + ",G267, " + ",H267, " + ", I267," + ", J267," + ",K267," + ",L267," + ",M267," + ",N267," + ",O267)</f>
        <v xml:space="preserve">AC +   +   +   +   +   +   +   + pH +   +   +   +  </v>
      </c>
      <c r="R267">
        <v>8</v>
      </c>
      <c r="S267">
        <v>-214.596423036381</v>
      </c>
      <c r="T267">
        <v>446.06031595228001</v>
      </c>
      <c r="U267">
        <v>3.3881767741464199</v>
      </c>
      <c r="V267">
        <v>1.6535226125463001E-2</v>
      </c>
      <c r="W267" t="s">
        <v>35</v>
      </c>
    </row>
    <row r="268" spans="1:23" x14ac:dyDescent="0.3">
      <c r="A268">
        <v>259</v>
      </c>
      <c r="B268">
        <v>1.7577601559482601</v>
      </c>
      <c r="C268" t="str">
        <f>IF(ComponentModels!C268 = "NA"," ","AC")</f>
        <v>AC</v>
      </c>
      <c r="D268" t="str">
        <f>IF(ComponentModels!D268 = "NA"," ","SC")</f>
        <v>SC</v>
      </c>
      <c r="E268" t="str">
        <f>IF(ComponentModels!E268 = "NA"," ","T30")</f>
        <v xml:space="preserve"> </v>
      </c>
      <c r="F268" t="str">
        <f>IF(ComponentModels!F268 = "NA"," ","T30²")</f>
        <v xml:space="preserve"> </v>
      </c>
      <c r="G268" t="str">
        <f>IF(ComponentModels!G268 = "NA"," ","Clay")</f>
        <v xml:space="preserve"> </v>
      </c>
      <c r="H268" t="str">
        <f>IF(ComponentModels!H268 = "NA"," ","CN")</f>
        <v xml:space="preserve"> </v>
      </c>
      <c r="I268" t="str">
        <f>IF(ComponentModels!I268 = "NA"," ","GWC")</f>
        <v xml:space="preserve"> </v>
      </c>
      <c r="J268" t="str">
        <f>IF(ComponentModels!J268 = "NA"," ","GWC²")</f>
        <v xml:space="preserve"> </v>
      </c>
      <c r="K268" t="str">
        <f>IF(ComponentModels!K268 = "NA"," ","pH")</f>
        <v>pH</v>
      </c>
      <c r="L268" t="str">
        <f>IF(ComponentModels!L268 = "NA"," ","Pr")</f>
        <v xml:space="preserve"> </v>
      </c>
      <c r="M268" t="str">
        <f>IF(ComponentModels!M268 = "NA"," ","ACxSC")</f>
        <v xml:space="preserve"> </v>
      </c>
      <c r="N268" t="str">
        <f>IF(ComponentModels!N268 = "NA"," ","CNxpH")</f>
        <v xml:space="preserve"> </v>
      </c>
      <c r="O268" t="str">
        <f>IF(ComponentModels!O268 = "NA"," ","GWCxpH")</f>
        <v xml:space="preserve"> </v>
      </c>
      <c r="P268" t="str">
        <f>IF(ComponentModels!P268 = "NA"," ","+")</f>
        <v xml:space="preserve"> </v>
      </c>
      <c r="Q268" s="2" t="str">
        <f t="shared" si="24"/>
        <v xml:space="preserve">AC + SC +   +   +   +   +   +   + pH +   +   +   +  </v>
      </c>
      <c r="R268">
        <v>10</v>
      </c>
      <c r="S268">
        <v>-212.47822787420401</v>
      </c>
      <c r="T268">
        <v>446.29791916304202</v>
      </c>
      <c r="U268">
        <v>3.6257799849076902</v>
      </c>
      <c r="V268">
        <v>1.46830154838711E-2</v>
      </c>
      <c r="W268" t="s">
        <v>35</v>
      </c>
    </row>
    <row r="269" spans="1:23" hidden="1" x14ac:dyDescent="0.3">
      <c r="A269">
        <v>8451</v>
      </c>
      <c r="B269">
        <v>3.1440545187143698</v>
      </c>
      <c r="C269" t="str">
        <f>IF(ComponentModels!C269 = "NA"," ","AC")</f>
        <v>AC</v>
      </c>
      <c r="D269" t="str">
        <f>IF(ComponentModels!D269 = "NA"," ","SC")</f>
        <v>SC</v>
      </c>
      <c r="E269" t="str">
        <f>IF(ComponentModels!E269 = "NA"," ","T30")</f>
        <v xml:space="preserve"> </v>
      </c>
      <c r="F269" t="str">
        <f>IF(ComponentModels!F269 = "NA"," ","(T30)²")</f>
        <v xml:space="preserve"> </v>
      </c>
      <c r="G269" t="str">
        <f>IF(ComponentModels!G269 = "NA"," ","Clay")</f>
        <v xml:space="preserve"> </v>
      </c>
      <c r="H269" t="str">
        <f>IF(ComponentModels!H269 = "NA"," ","CN")</f>
        <v xml:space="preserve"> </v>
      </c>
      <c r="I269" t="str">
        <f>IF(ComponentModels!I269 = "NA"," ","GWC")</f>
        <v xml:space="preserve"> </v>
      </c>
      <c r="J269" t="str">
        <f>IF(ComponentModels!J269 = "NA"," ","(GWC)²")</f>
        <v xml:space="preserve"> </v>
      </c>
      <c r="K269" t="str">
        <f>IF(ComponentModels!K269 = "NA"," ","pH")</f>
        <v>pH</v>
      </c>
      <c r="L269" t="str">
        <f>IF(ComponentModels!L269 = "NA"," ","Pr")</f>
        <v xml:space="preserve"> </v>
      </c>
      <c r="M269" t="str">
        <f>IF(ComponentModels!M269 = "NA"," ","ACxSC")</f>
        <v xml:space="preserve"> </v>
      </c>
      <c r="N269" t="str">
        <f>IF(ComponentModels!N269 = "NA"," ","CNxpH")</f>
        <v xml:space="preserve"> </v>
      </c>
      <c r="O269" t="str">
        <f>IF(ComponentModels!O269 = "NA"," ","GWCxpH")</f>
        <v xml:space="preserve"> </v>
      </c>
      <c r="P269" t="str">
        <f>IF(ComponentModels!P269 = "NA"," ","+")</f>
        <v>+</v>
      </c>
      <c r="R269">
        <v>10</v>
      </c>
      <c r="S269">
        <v>-212.47822787420401</v>
      </c>
      <c r="T269">
        <v>446.29791916304202</v>
      </c>
      <c r="U269">
        <v>3.6257799849076902</v>
      </c>
      <c r="V269">
        <v>1.46830154838711E-2</v>
      </c>
      <c r="W269" t="s">
        <v>35</v>
      </c>
    </row>
    <row r="270" spans="1:23" hidden="1" x14ac:dyDescent="0.3">
      <c r="A270">
        <v>82012</v>
      </c>
      <c r="B270">
        <v>3.5222902214629599</v>
      </c>
      <c r="C270" t="str">
        <f>IF(ComponentModels!C270 = "NA"," ","AC")</f>
        <v>AC</v>
      </c>
      <c r="D270" t="str">
        <f>IF(ComponentModels!D270 = "NA"," ","SC")</f>
        <v xml:space="preserve"> </v>
      </c>
      <c r="E270" t="str">
        <f>IF(ComponentModels!E270 = "NA"," ","T30")</f>
        <v xml:space="preserve"> </v>
      </c>
      <c r="F270" t="str">
        <f>IF(ComponentModels!F270 = "NA"," ","(T30)²")</f>
        <v>(T30)²</v>
      </c>
      <c r="G270" t="str">
        <f>IF(ComponentModels!G270 = "NA"," ","Clay")</f>
        <v xml:space="preserve"> </v>
      </c>
      <c r="H270" t="str">
        <f>IF(ComponentModels!H270 = "NA"," ","CN")</f>
        <v xml:space="preserve"> </v>
      </c>
      <c r="I270" t="str">
        <f>IF(ComponentModels!I270 = "NA"," ","GWC")</f>
        <v xml:space="preserve"> </v>
      </c>
      <c r="J270" t="str">
        <f>IF(ComponentModels!J270 = "NA"," ","(GWC)²")</f>
        <v xml:space="preserve"> </v>
      </c>
      <c r="K270" t="str">
        <f>IF(ComponentModels!K270 = "NA"," ","pH")</f>
        <v xml:space="preserve"> </v>
      </c>
      <c r="L270" t="str">
        <f>IF(ComponentModels!L270 = "NA"," ","Pr")</f>
        <v xml:space="preserve"> </v>
      </c>
      <c r="M270" t="str">
        <f>IF(ComponentModels!M270 = "NA"," ","ACxSC")</f>
        <v xml:space="preserve"> </v>
      </c>
      <c r="N270" t="str">
        <f>IF(ComponentModels!N270 = "NA"," ","CNxpH")</f>
        <v xml:space="preserve"> </v>
      </c>
      <c r="O270" t="str">
        <f>IF(ComponentModels!O270 = "NA"," ","GWCxpH")</f>
        <v xml:space="preserve"> </v>
      </c>
      <c r="P270" t="str">
        <f>IF(ComponentModels!P270 = "NA"," ","+")</f>
        <v>+</v>
      </c>
      <c r="R270">
        <v>8</v>
      </c>
      <c r="S270">
        <v>-214.79409300138499</v>
      </c>
      <c r="T270">
        <v>446.455655882288</v>
      </c>
      <c r="U270">
        <v>3.7835167041537798</v>
      </c>
      <c r="V270">
        <v>1.35694786920635E-2</v>
      </c>
      <c r="W270" t="s">
        <v>35</v>
      </c>
    </row>
    <row r="271" spans="1:23" x14ac:dyDescent="0.3">
      <c r="A271">
        <v>93</v>
      </c>
      <c r="B271">
        <v>2.1359958603452398</v>
      </c>
      <c r="C271" t="str">
        <f>IF(ComponentModels!C271 = "NA"," ","AC")</f>
        <v>AC</v>
      </c>
      <c r="D271" t="str">
        <f>IF(ComponentModels!D271 = "NA"," ","SC")</f>
        <v xml:space="preserve"> </v>
      </c>
      <c r="E271" t="str">
        <f>IF(ComponentModels!E271 = "NA"," ","T30")</f>
        <v xml:space="preserve"> </v>
      </c>
      <c r="F271" t="str">
        <f>IF(ComponentModels!F271 = "NA"," ","T30²")</f>
        <v>T30²</v>
      </c>
      <c r="G271" t="str">
        <f>IF(ComponentModels!G271 = "NA"," ","Clay")</f>
        <v xml:space="preserve"> </v>
      </c>
      <c r="H271" t="str">
        <f>IF(ComponentModels!H271 = "NA"," ","CN")</f>
        <v xml:space="preserve"> </v>
      </c>
      <c r="I271" t="str">
        <f>IF(ComponentModels!I271 = "NA"," ","GWC")</f>
        <v xml:space="preserve"> </v>
      </c>
      <c r="J271" t="str">
        <f>IF(ComponentModels!J271 = "NA"," ","GWC²")</f>
        <v xml:space="preserve"> </v>
      </c>
      <c r="K271" t="str">
        <f>IF(ComponentModels!K271 = "NA"," ","pH")</f>
        <v xml:space="preserve"> </v>
      </c>
      <c r="L271" t="str">
        <f>IF(ComponentModels!L271 = "NA"," ","Pr")</f>
        <v xml:space="preserve"> </v>
      </c>
      <c r="M271" t="str">
        <f>IF(ComponentModels!M271 = "NA"," ","ACxSC")</f>
        <v xml:space="preserve"> </v>
      </c>
      <c r="N271" t="str">
        <f>IF(ComponentModels!N271 = "NA"," ","CNxpH")</f>
        <v xml:space="preserve"> </v>
      </c>
      <c r="O271" t="str">
        <f>IF(ComponentModels!O271 = "NA"," ","GWCxpH")</f>
        <v xml:space="preserve"> </v>
      </c>
      <c r="P271" t="str">
        <f>IF(ComponentModels!P271 = "NA"," ","+")</f>
        <v xml:space="preserve"> </v>
      </c>
      <c r="Q271" s="2" t="str">
        <f t="shared" ref="Q271:Q272" si="25">CONCATENATE(C271," + ",D271," + ",E271, " + ", F271, " + ",G271, " + ",H271, " + ", I271," + ", J271," + ",K271," + ",L271," + ",M271," + ",N271," + ",O271)</f>
        <v xml:space="preserve">AC +   +   + T30² +   +   +   +   +   +   +   +   +  </v>
      </c>
      <c r="R271">
        <v>8</v>
      </c>
      <c r="S271">
        <v>-214.79409300138499</v>
      </c>
      <c r="T271">
        <v>446.455655882288</v>
      </c>
      <c r="U271">
        <v>3.7835167041538398</v>
      </c>
      <c r="V271">
        <v>1.3569478692063101E-2</v>
      </c>
      <c r="W271" t="s">
        <v>35</v>
      </c>
    </row>
    <row r="272" spans="1:23" x14ac:dyDescent="0.3">
      <c r="A272">
        <v>652</v>
      </c>
      <c r="B272">
        <v>2.0049936254963199</v>
      </c>
      <c r="C272" t="str">
        <f>IF(ComponentModels!C272 = "NA"," ","AC")</f>
        <v>AC</v>
      </c>
      <c r="D272" t="str">
        <f>IF(ComponentModels!D272 = "NA"," ","SC")</f>
        <v xml:space="preserve"> </v>
      </c>
      <c r="E272" t="str">
        <f>IF(ComponentModels!E272 = "NA"," ","T30")</f>
        <v xml:space="preserve"> </v>
      </c>
      <c r="F272" t="str">
        <f>IF(ComponentModels!F272 = "NA"," ","T30²")</f>
        <v xml:space="preserve"> </v>
      </c>
      <c r="G272" t="str">
        <f>IF(ComponentModels!G272 = "NA"," ","Clay")</f>
        <v xml:space="preserve"> </v>
      </c>
      <c r="H272" t="str">
        <f>IF(ComponentModels!H272 = "NA"," ","CN")</f>
        <v xml:space="preserve"> </v>
      </c>
      <c r="I272" t="str">
        <f>IF(ComponentModels!I272 = "NA"," ","GWC")</f>
        <v>GWC</v>
      </c>
      <c r="J272" t="str">
        <f>IF(ComponentModels!J272 = "NA"," ","GWC²")</f>
        <v xml:space="preserve"> </v>
      </c>
      <c r="K272" t="str">
        <f>IF(ComponentModels!K272 = "NA"," ","pH")</f>
        <v xml:space="preserve"> </v>
      </c>
      <c r="L272" t="str">
        <f>IF(ComponentModels!L272 = "NA"," ","Pr")</f>
        <v xml:space="preserve"> </v>
      </c>
      <c r="M272" t="str">
        <f>IF(ComponentModels!M272 = "NA"," ","ACxSC")</f>
        <v xml:space="preserve"> </v>
      </c>
      <c r="N272" t="str">
        <f>IF(ComponentModels!N272 = "NA"," ","CNxpH")</f>
        <v xml:space="preserve"> </v>
      </c>
      <c r="O272" t="str">
        <f>IF(ComponentModels!O272 = "NA"," ","GWCxpH")</f>
        <v xml:space="preserve"> </v>
      </c>
      <c r="P272" t="str">
        <f>IF(ComponentModels!P272 = "NA"," ","+")</f>
        <v xml:space="preserve"> </v>
      </c>
      <c r="Q272" s="2" t="str">
        <f t="shared" si="25"/>
        <v xml:space="preserve">AC +   +   +   +   +   + GWC +   +   +   +   +   +  </v>
      </c>
      <c r="R272">
        <v>8</v>
      </c>
      <c r="S272">
        <v>-214.82605118887199</v>
      </c>
      <c r="T272">
        <v>446.51957225726198</v>
      </c>
      <c r="U272">
        <v>3.84743307912828</v>
      </c>
      <c r="V272">
        <v>1.31426789455895E-2</v>
      </c>
      <c r="W272" t="s">
        <v>35</v>
      </c>
    </row>
    <row r="273" spans="1:23" hidden="1" x14ac:dyDescent="0.3">
      <c r="A273">
        <v>82572</v>
      </c>
      <c r="B273">
        <v>3.3912879865625798</v>
      </c>
      <c r="C273" t="str">
        <f>IF(ComponentModels!C273 = "NA"," ","AC")</f>
        <v>AC</v>
      </c>
      <c r="D273" t="str">
        <f>IF(ComponentModels!D273 = "NA"," ","SC")</f>
        <v xml:space="preserve"> </v>
      </c>
      <c r="E273" t="str">
        <f>IF(ComponentModels!E273 = "NA"," ","T30")</f>
        <v xml:space="preserve"> </v>
      </c>
      <c r="F273" t="str">
        <f>IF(ComponentModels!F273 = "NA"," ","(T30)²")</f>
        <v xml:space="preserve"> </v>
      </c>
      <c r="G273" t="str">
        <f>IF(ComponentModels!G273 = "NA"," ","Clay")</f>
        <v xml:space="preserve"> </v>
      </c>
      <c r="H273" t="str">
        <f>IF(ComponentModels!H273 = "NA"," ","CN")</f>
        <v xml:space="preserve"> </v>
      </c>
      <c r="I273" t="str">
        <f>IF(ComponentModels!I273 = "NA"," ","GWC")</f>
        <v>GWC</v>
      </c>
      <c r="J273" t="str">
        <f>IF(ComponentModels!J273 = "NA"," ","(GWC)²")</f>
        <v xml:space="preserve"> </v>
      </c>
      <c r="K273" t="str">
        <f>IF(ComponentModels!K273 = "NA"," ","pH")</f>
        <v xml:space="preserve"> </v>
      </c>
      <c r="L273" t="str">
        <f>IF(ComponentModels!L273 = "NA"," ","Pr")</f>
        <v xml:space="preserve"> </v>
      </c>
      <c r="M273" t="str">
        <f>IF(ComponentModels!M273 = "NA"," ","ACxSC")</f>
        <v xml:space="preserve"> </v>
      </c>
      <c r="N273" t="str">
        <f>IF(ComponentModels!N273 = "NA"," ","CNxpH")</f>
        <v xml:space="preserve"> </v>
      </c>
      <c r="O273" t="str">
        <f>IF(ComponentModels!O273 = "NA"," ","GWCxpH")</f>
        <v xml:space="preserve"> </v>
      </c>
      <c r="P273" t="str">
        <f>IF(ComponentModels!P273 = "NA"," ","+")</f>
        <v>+</v>
      </c>
      <c r="R273">
        <v>8</v>
      </c>
      <c r="S273">
        <v>-214.82605118887199</v>
      </c>
      <c r="T273">
        <v>446.51957225726198</v>
      </c>
      <c r="U273">
        <v>3.8474330791285101</v>
      </c>
      <c r="V273">
        <v>1.3142678945588E-2</v>
      </c>
      <c r="W273" t="s">
        <v>35</v>
      </c>
    </row>
    <row r="274" spans="1:23" hidden="1" x14ac:dyDescent="0.3">
      <c r="A274">
        <v>8194</v>
      </c>
      <c r="B274">
        <v>1.74730162069646</v>
      </c>
      <c r="C274" t="str">
        <f>IF(ComponentModels!C274 = "NA"," ","AC")</f>
        <v xml:space="preserve"> </v>
      </c>
      <c r="D274" t="str">
        <f>IF(ComponentModels!D274 = "NA"," ","SC")</f>
        <v>SC</v>
      </c>
      <c r="E274" t="str">
        <f>IF(ComponentModels!E274 = "NA"," ","T30")</f>
        <v xml:space="preserve"> </v>
      </c>
      <c r="F274" t="str">
        <f>IF(ComponentModels!F274 = "NA"," ","(T30)²")</f>
        <v xml:space="preserve"> </v>
      </c>
      <c r="G274" t="str">
        <f>IF(ComponentModels!G274 = "NA"," ","Clay")</f>
        <v xml:space="preserve"> </v>
      </c>
      <c r="H274" t="str">
        <f>IF(ComponentModels!H274 = "NA"," ","CN")</f>
        <v xml:space="preserve"> </v>
      </c>
      <c r="I274" t="str">
        <f>IF(ComponentModels!I274 = "NA"," ","GWC")</f>
        <v xml:space="preserve"> </v>
      </c>
      <c r="J274" t="str">
        <f>IF(ComponentModels!J274 = "NA"," ","(GWC)²")</f>
        <v xml:space="preserve"> </v>
      </c>
      <c r="K274" t="str">
        <f>IF(ComponentModels!K274 = "NA"," ","pH")</f>
        <v xml:space="preserve"> </v>
      </c>
      <c r="L274" t="str">
        <f>IF(ComponentModels!L274 = "NA"," ","Pr")</f>
        <v xml:space="preserve"> </v>
      </c>
      <c r="M274" t="str">
        <f>IF(ComponentModels!M274 = "NA"," ","ACxSC")</f>
        <v xml:space="preserve"> </v>
      </c>
      <c r="N274" t="str">
        <f>IF(ComponentModels!N274 = "NA"," ","CNxpH")</f>
        <v xml:space="preserve"> </v>
      </c>
      <c r="O274" t="str">
        <f>IF(ComponentModels!O274 = "NA"," ","GWCxpH")</f>
        <v xml:space="preserve"> </v>
      </c>
      <c r="P274" t="str">
        <f>IF(ComponentModels!P274 = "NA"," ","+")</f>
        <v>+</v>
      </c>
      <c r="R274">
        <v>5</v>
      </c>
      <c r="S274">
        <v>-91.918276924001404</v>
      </c>
      <c r="T274">
        <v>194.19583528512899</v>
      </c>
      <c r="U274">
        <v>0</v>
      </c>
      <c r="V274">
        <v>0.50000000000002498</v>
      </c>
      <c r="W274" t="s">
        <v>36</v>
      </c>
    </row>
    <row r="275" spans="1:23" x14ac:dyDescent="0.3">
      <c r="A275">
        <v>2</v>
      </c>
      <c r="B275">
        <v>0.361007259579191</v>
      </c>
      <c r="C275" t="str">
        <f>IF(ComponentModels!C275 = "NA"," ","AC")</f>
        <v xml:space="preserve"> </v>
      </c>
      <c r="D275" t="str">
        <f>IF(ComponentModels!D275 = "NA"," ","SC")</f>
        <v>SC</v>
      </c>
      <c r="E275" t="str">
        <f>IF(ComponentModels!E275 = "NA"," ","T30")</f>
        <v xml:space="preserve"> </v>
      </c>
      <c r="F275" t="str">
        <f>IF(ComponentModels!F275 = "NA"," ","T30²")</f>
        <v xml:space="preserve"> </v>
      </c>
      <c r="G275" t="str">
        <f>IF(ComponentModels!G275 = "NA"," ","Clay")</f>
        <v xml:space="preserve"> </v>
      </c>
      <c r="H275" t="str">
        <f>IF(ComponentModels!H275 = "NA"," ","CN")</f>
        <v xml:space="preserve"> </v>
      </c>
      <c r="I275" t="str">
        <f>IF(ComponentModels!I275 = "NA"," ","GWC")</f>
        <v xml:space="preserve"> </v>
      </c>
      <c r="J275" t="str">
        <f>IF(ComponentModels!J275 = "NA"," ","GWC²")</f>
        <v xml:space="preserve"> </v>
      </c>
      <c r="K275" t="str">
        <f>IF(ComponentModels!K275 = "NA"," ","pH")</f>
        <v xml:space="preserve"> </v>
      </c>
      <c r="L275" t="str">
        <f>IF(ComponentModels!L275 = "NA"," ","Pr")</f>
        <v xml:space="preserve"> </v>
      </c>
      <c r="M275" t="str">
        <f>IF(ComponentModels!M275 = "NA"," ","ACxSC")</f>
        <v xml:space="preserve"> </v>
      </c>
      <c r="N275" t="str">
        <f>IF(ComponentModels!N275 = "NA"," ","CNxpH")</f>
        <v xml:space="preserve"> </v>
      </c>
      <c r="O275" t="str">
        <f>IF(ComponentModels!O275 = "NA"," ","GWCxpH")</f>
        <v xml:space="preserve"> </v>
      </c>
      <c r="P275" t="str">
        <f>IF(ComponentModels!P275 = "NA"," ","+")</f>
        <v xml:space="preserve"> </v>
      </c>
      <c r="Q275" s="2" t="str">
        <f t="shared" ref="Q275:Q276" si="26">CONCATENATE(C275," + ",D275," + ",E275, " + ", F275, " + ",G275, " + ",H275, " + ", I275," + ", J275," + ",K275," + ",L275," + ",M275," + ",N275," + ",O275)</f>
        <v xml:space="preserve">  + SC +   +   +   +   +   +   +   +   +   +   +  </v>
      </c>
      <c r="R275">
        <v>5</v>
      </c>
      <c r="S275">
        <v>-91.918276924001503</v>
      </c>
      <c r="T275">
        <v>194.19583528512899</v>
      </c>
      <c r="U275" s="1">
        <v>1.98951966012828E-13</v>
      </c>
      <c r="V275">
        <v>0.49999999999997502</v>
      </c>
      <c r="W275" t="s">
        <v>36</v>
      </c>
    </row>
    <row r="276" spans="1:23" x14ac:dyDescent="0.3">
      <c r="A276">
        <v>44181</v>
      </c>
      <c r="B276">
        <v>0.17768572716335099</v>
      </c>
      <c r="C276" t="str">
        <f>IF(ComponentModels!C276 = "NA"," ","AC")</f>
        <v xml:space="preserve"> </v>
      </c>
      <c r="D276" t="str">
        <f>IF(ComponentModels!D276 = "NA"," ","SC")</f>
        <v>SC</v>
      </c>
      <c r="E276" t="str">
        <f>IF(ComponentModels!E276 = "NA"," ","T30")</f>
        <v xml:space="preserve"> </v>
      </c>
      <c r="F276" t="str">
        <f>IF(ComponentModels!F276 = "NA"," ","T30²")</f>
        <v xml:space="preserve"> </v>
      </c>
      <c r="G276" t="str">
        <f>IF(ComponentModels!G276 = "NA"," ","Clay")</f>
        <v xml:space="preserve"> </v>
      </c>
      <c r="H276" t="str">
        <f>IF(ComponentModels!H276 = "NA"," ","CN")</f>
        <v xml:space="preserve"> </v>
      </c>
      <c r="I276" t="str">
        <f>IF(ComponentModels!I276 = "NA"," ","GWC")</f>
        <v>GWC</v>
      </c>
      <c r="J276" t="str">
        <f>IF(ComponentModels!J276 = "NA"," ","GWC²")</f>
        <v xml:space="preserve"> </v>
      </c>
      <c r="K276" t="str">
        <f>IF(ComponentModels!K276 = "NA"," ","pH")</f>
        <v>pH</v>
      </c>
      <c r="L276" t="str">
        <f>IF(ComponentModels!L276 = "NA"," ","Pr")</f>
        <v xml:space="preserve"> </v>
      </c>
      <c r="M276" t="str">
        <f>IF(ComponentModels!M276 = "NA"," ","ACxSC")</f>
        <v xml:space="preserve"> </v>
      </c>
      <c r="N276" t="str">
        <f>IF(ComponentModels!N276 = "NA"," ","CNxpH")</f>
        <v xml:space="preserve"> </v>
      </c>
      <c r="O276" t="str">
        <f>IF(ComponentModels!O276 = "NA"," ","GWCxpH")</f>
        <v>GWCxpH</v>
      </c>
      <c r="P276" t="str">
        <f>IF(ComponentModels!P276 = "NA"," ","+")</f>
        <v xml:space="preserve"> </v>
      </c>
      <c r="Q276" s="2" t="str">
        <f t="shared" si="26"/>
        <v xml:space="preserve">  + SC +   +   +   +   + GWC +   + pH +   +   +   + GWCxpH</v>
      </c>
      <c r="R276">
        <v>8</v>
      </c>
      <c r="S276">
        <v>-71.214564611285795</v>
      </c>
      <c r="T276">
        <v>159.30185649529901</v>
      </c>
      <c r="U276">
        <v>0</v>
      </c>
      <c r="V276">
        <v>0.268833995767292</v>
      </c>
      <c r="W276" t="s">
        <v>37</v>
      </c>
    </row>
    <row r="277" spans="1:23" hidden="1" x14ac:dyDescent="0.3">
      <c r="A277">
        <v>126101</v>
      </c>
      <c r="B277">
        <v>1.5639800882842201</v>
      </c>
      <c r="C277" t="str">
        <f>IF(ComponentModels!C277 = "NA"," ","AC")</f>
        <v xml:space="preserve"> </v>
      </c>
      <c r="D277" t="str">
        <f>IF(ComponentModels!D277 = "NA"," ","SC")</f>
        <v>SC</v>
      </c>
      <c r="E277" t="str">
        <f>IF(ComponentModels!E277 = "NA"," ","T30")</f>
        <v xml:space="preserve"> </v>
      </c>
      <c r="F277" t="str">
        <f>IF(ComponentModels!F277 = "NA"," ","(T30)²")</f>
        <v xml:space="preserve"> </v>
      </c>
      <c r="G277" t="str">
        <f>IF(ComponentModels!G277 = "NA"," ","Clay")</f>
        <v xml:space="preserve"> </v>
      </c>
      <c r="H277" t="str">
        <f>IF(ComponentModels!H277 = "NA"," ","CN")</f>
        <v xml:space="preserve"> </v>
      </c>
      <c r="I277" t="str">
        <f>IF(ComponentModels!I277 = "NA"," ","GWC")</f>
        <v>GWC</v>
      </c>
      <c r="J277" t="str">
        <f>IF(ComponentModels!J277 = "NA"," ","(GWC)²")</f>
        <v xml:space="preserve"> </v>
      </c>
      <c r="K277" t="str">
        <f>IF(ComponentModels!K277 = "NA"," ","pH")</f>
        <v>pH</v>
      </c>
      <c r="L277" t="str">
        <f>IF(ComponentModels!L277 = "NA"," ","Pr")</f>
        <v xml:space="preserve"> </v>
      </c>
      <c r="M277" t="str">
        <f>IF(ComponentModels!M277 = "NA"," ","ACxSC")</f>
        <v xml:space="preserve"> </v>
      </c>
      <c r="N277" t="str">
        <f>IF(ComponentModels!N277 = "NA"," ","CNxpH")</f>
        <v xml:space="preserve"> </v>
      </c>
      <c r="O277" t="str">
        <f>IF(ComponentModels!O277 = "NA"," ","GWCxpH")</f>
        <v>GWCxpH</v>
      </c>
      <c r="P277" t="str">
        <f>IF(ComponentModels!P277 = "NA"," ","+")</f>
        <v>+</v>
      </c>
      <c r="R277">
        <v>8</v>
      </c>
      <c r="S277">
        <v>-71.214564611285894</v>
      </c>
      <c r="T277">
        <v>159.30185649529901</v>
      </c>
      <c r="U277" s="1">
        <v>1.4210854715202001E-13</v>
      </c>
      <c r="V277">
        <v>0.26883399576727302</v>
      </c>
      <c r="W277" t="s">
        <v>37</v>
      </c>
    </row>
    <row r="278" spans="1:23" x14ac:dyDescent="0.3">
      <c r="A278">
        <v>54433</v>
      </c>
      <c r="B278">
        <v>0.24283803849430399</v>
      </c>
      <c r="C278" t="str">
        <f>IF(ComponentModels!C278 = "NA"," ","AC")</f>
        <v>AC</v>
      </c>
      <c r="D278" t="str">
        <f>IF(ComponentModels!D278 = "NA"," ","SC")</f>
        <v>SC</v>
      </c>
      <c r="E278" t="str">
        <f>IF(ComponentModels!E278 = "NA"," ","T30")</f>
        <v xml:space="preserve"> </v>
      </c>
      <c r="F278" t="str">
        <f>IF(ComponentModels!F278 = "NA"," ","T30²")</f>
        <v xml:space="preserve"> </v>
      </c>
      <c r="G278" t="str">
        <f>IF(ComponentModels!G278 = "NA"," ","Clay")</f>
        <v xml:space="preserve"> </v>
      </c>
      <c r="H278" t="str">
        <f>IF(ComponentModels!H278 = "NA"," ","CN")</f>
        <v xml:space="preserve"> </v>
      </c>
      <c r="I278" t="str">
        <f>IF(ComponentModels!I278 = "NA"," ","GWC")</f>
        <v>GWC</v>
      </c>
      <c r="J278" t="str">
        <f>IF(ComponentModels!J278 = "NA"," ","GWC²")</f>
        <v xml:space="preserve"> </v>
      </c>
      <c r="K278" t="str">
        <f>IF(ComponentModels!K278 = "NA"," ","pH")</f>
        <v>pH</v>
      </c>
      <c r="L278" t="str">
        <f>IF(ComponentModels!L278 = "NA"," ","Pr")</f>
        <v xml:space="preserve"> </v>
      </c>
      <c r="M278" t="str">
        <f>IF(ComponentModels!M278 = "NA"," ","ACxSC")</f>
        <v>ACxSC</v>
      </c>
      <c r="N278" t="str">
        <f>IF(ComponentModels!N278 = "NA"," ","CNxpH")</f>
        <v xml:space="preserve"> </v>
      </c>
      <c r="O278" t="str">
        <f>IF(ComponentModels!O278 = "NA"," ","GWCxpH")</f>
        <v>GWCxpH</v>
      </c>
      <c r="P278" t="str">
        <f>IF(ComponentModels!P278 = "NA"," ","+")</f>
        <v xml:space="preserve"> </v>
      </c>
      <c r="Q278" s="2" t="str">
        <f>CONCATENATE(C278," + ",D278," + ",E278, " + ", F278, " + ",G278, " + ",H278, " + ", I278," + ", J278," + ",K278," + ",L278," + ",M278," + ",N278," + ",O278)</f>
        <v>AC + SC +   +   +   +   + GWC +   + pH +   + ACxSC +   + GWCxpH</v>
      </c>
      <c r="R278">
        <v>20</v>
      </c>
      <c r="S278">
        <v>-57.288554573636503</v>
      </c>
      <c r="T278">
        <v>160.06730522570399</v>
      </c>
      <c r="U278">
        <v>0.76544873040555195</v>
      </c>
      <c r="V278">
        <v>0.18334501538273501</v>
      </c>
      <c r="W278" t="s">
        <v>37</v>
      </c>
    </row>
    <row r="279" spans="1:23" hidden="1" x14ac:dyDescent="0.3">
      <c r="A279">
        <v>136353</v>
      </c>
      <c r="B279">
        <v>1.6291323992236899</v>
      </c>
      <c r="C279" t="str">
        <f>IF(ComponentModels!C279 = "NA"," ","AC")</f>
        <v>AC</v>
      </c>
      <c r="D279" t="str">
        <f>IF(ComponentModels!D279 = "NA"," ","SC")</f>
        <v>SC</v>
      </c>
      <c r="E279" t="str">
        <f>IF(ComponentModels!E279 = "NA"," ","T30")</f>
        <v xml:space="preserve"> </v>
      </c>
      <c r="F279" t="str">
        <f>IF(ComponentModels!F279 = "NA"," ","(T30)²")</f>
        <v xml:space="preserve"> </v>
      </c>
      <c r="G279" t="str">
        <f>IF(ComponentModels!G279 = "NA"," ","Clay")</f>
        <v xml:space="preserve"> </v>
      </c>
      <c r="H279" t="str">
        <f>IF(ComponentModels!H279 = "NA"," ","CN")</f>
        <v xml:space="preserve"> </v>
      </c>
      <c r="I279" t="str">
        <f>IF(ComponentModels!I279 = "NA"," ","GWC")</f>
        <v>GWC</v>
      </c>
      <c r="J279" t="str">
        <f>IF(ComponentModels!J279 = "NA"," ","(GWC)²")</f>
        <v xml:space="preserve"> </v>
      </c>
      <c r="K279" t="str">
        <f>IF(ComponentModels!K279 = "NA"," ","pH")</f>
        <v>pH</v>
      </c>
      <c r="L279" t="str">
        <f>IF(ComponentModels!L279 = "NA"," ","Pr")</f>
        <v xml:space="preserve"> </v>
      </c>
      <c r="M279" t="str">
        <f>IF(ComponentModels!M279 = "NA"," ","ACxSC")</f>
        <v>ACxSC</v>
      </c>
      <c r="N279" t="str">
        <f>IF(ComponentModels!N279 = "NA"," ","CNxpH")</f>
        <v xml:space="preserve"> </v>
      </c>
      <c r="O279" t="str">
        <f>IF(ComponentModels!O279 = "NA"," ","GWCxpH")</f>
        <v>GWCxpH</v>
      </c>
      <c r="P279" t="str">
        <f>IF(ComponentModels!P279 = "NA"," ","+")</f>
        <v>+</v>
      </c>
      <c r="R279">
        <v>20</v>
      </c>
      <c r="S279">
        <v>-57.288554573636603</v>
      </c>
      <c r="T279">
        <v>160.06730522570501</v>
      </c>
      <c r="U279">
        <v>0.76544873040566597</v>
      </c>
      <c r="V279">
        <v>0.18334501538272499</v>
      </c>
      <c r="W279" t="s">
        <v>37</v>
      </c>
    </row>
    <row r="280" spans="1:23" hidden="1" x14ac:dyDescent="0.3">
      <c r="A280">
        <v>8514</v>
      </c>
      <c r="B280">
        <v>1.59850077040789</v>
      </c>
      <c r="C280" t="str">
        <f>IF(ComponentModels!C280 = "NA"," ","AC")</f>
        <v xml:space="preserve"> </v>
      </c>
      <c r="D280" t="str">
        <f>IF(ComponentModels!D280 = "NA"," ","SC")</f>
        <v>SC</v>
      </c>
      <c r="E280" t="str">
        <f>IF(ComponentModels!E280 = "NA"," ","T30")</f>
        <v xml:space="preserve"> </v>
      </c>
      <c r="F280" t="str">
        <f>IF(ComponentModels!F280 = "NA"," ","(T30)²")</f>
        <v xml:space="preserve"> </v>
      </c>
      <c r="G280" t="str">
        <f>IF(ComponentModels!G280 = "NA"," ","Clay")</f>
        <v xml:space="preserve"> </v>
      </c>
      <c r="H280" t="str">
        <f>IF(ComponentModels!H280 = "NA"," ","CN")</f>
        <v xml:space="preserve"> </v>
      </c>
      <c r="I280" t="str">
        <f>IF(ComponentModels!I280 = "NA"," ","GWC")</f>
        <v>GWC</v>
      </c>
      <c r="J280" t="str">
        <f>IF(ComponentModels!J280 = "NA"," ","(GWC)²")</f>
        <v xml:space="preserve"> </v>
      </c>
      <c r="K280" t="str">
        <f>IF(ComponentModels!K280 = "NA"," ","pH")</f>
        <v>pH</v>
      </c>
      <c r="L280" t="str">
        <f>IF(ComponentModels!L280 = "NA"," ","Pr")</f>
        <v xml:space="preserve"> </v>
      </c>
      <c r="M280" t="str">
        <f>IF(ComponentModels!M280 = "NA"," ","ACxSC")</f>
        <v xml:space="preserve"> </v>
      </c>
      <c r="N280" t="str">
        <f>IF(ComponentModels!N280 = "NA"," ","CNxpH")</f>
        <v xml:space="preserve"> </v>
      </c>
      <c r="O280" t="str">
        <f>IF(ComponentModels!O280 = "NA"," ","GWCxpH")</f>
        <v xml:space="preserve"> </v>
      </c>
      <c r="P280" t="str">
        <f>IF(ComponentModels!P280 = "NA"," ","+")</f>
        <v>+</v>
      </c>
      <c r="R280">
        <v>7</v>
      </c>
      <c r="S280">
        <v>-74.040208282657204</v>
      </c>
      <c r="T280">
        <v>162.75511536049501</v>
      </c>
      <c r="U280">
        <v>3.4532588651962302</v>
      </c>
      <c r="V280">
        <v>4.7820988849987402E-2</v>
      </c>
      <c r="W280" t="s">
        <v>37</v>
      </c>
    </row>
    <row r="281" spans="1:23" x14ac:dyDescent="0.3">
      <c r="A281">
        <v>322</v>
      </c>
      <c r="B281">
        <v>0.21220640933430901</v>
      </c>
      <c r="C281" t="str">
        <f>IF(ComponentModels!C281 = "NA"," ","AC")</f>
        <v xml:space="preserve"> </v>
      </c>
      <c r="D281" t="str">
        <f>IF(ComponentModels!D281 = "NA"," ","SC")</f>
        <v>SC</v>
      </c>
      <c r="E281" t="str">
        <f>IF(ComponentModels!E281 = "NA"," ","T30")</f>
        <v xml:space="preserve"> </v>
      </c>
      <c r="F281" t="str">
        <f>IF(ComponentModels!F281 = "NA"," ","T30²")</f>
        <v xml:space="preserve"> </v>
      </c>
      <c r="G281" t="str">
        <f>IF(ComponentModels!G281 = "NA"," ","Clay")</f>
        <v xml:space="preserve"> </v>
      </c>
      <c r="H281" t="str">
        <f>IF(ComponentModels!H281 = "NA"," ","CN")</f>
        <v xml:space="preserve"> </v>
      </c>
      <c r="I281" t="str">
        <f>IF(ComponentModels!I281 = "NA"," ","GWC")</f>
        <v>GWC</v>
      </c>
      <c r="J281" t="str">
        <f>IF(ComponentModels!J281 = "NA"," ","GWC²")</f>
        <v xml:space="preserve"> </v>
      </c>
      <c r="K281" t="str">
        <f>IF(ComponentModels!K281 = "NA"," ","pH")</f>
        <v>pH</v>
      </c>
      <c r="L281" t="str">
        <f>IF(ComponentModels!L281 = "NA"," ","Pr")</f>
        <v xml:space="preserve"> </v>
      </c>
      <c r="M281" t="str">
        <f>IF(ComponentModels!M281 = "NA"," ","ACxSC")</f>
        <v xml:space="preserve"> </v>
      </c>
      <c r="N281" t="str">
        <f>IF(ComponentModels!N281 = "NA"," ","CNxpH")</f>
        <v xml:space="preserve"> </v>
      </c>
      <c r="O281" t="str">
        <f>IF(ComponentModels!O281 = "NA"," ","GWCxpH")</f>
        <v xml:space="preserve"> </v>
      </c>
      <c r="P281" t="str">
        <f>IF(ComponentModels!P281 = "NA"," ","+")</f>
        <v xml:space="preserve"> </v>
      </c>
      <c r="Q281" s="2" t="str">
        <f>CONCATENATE(C281," + ",D281," + ",E281, " + ", F281, " + ",G281, " + ",H281, " + ", I281," + ", J281," + ",K281," + ",L281," + ",M281," + ",N281," + ",O281)</f>
        <v xml:space="preserve">  + SC +   +   +   +   + GWC +   + pH +   +   +   +  </v>
      </c>
      <c r="R281">
        <v>7</v>
      </c>
      <c r="S281">
        <v>-74.040208282657204</v>
      </c>
      <c r="T281">
        <v>162.75511536049501</v>
      </c>
      <c r="U281">
        <v>3.4532588651962599</v>
      </c>
      <c r="V281">
        <v>4.7820988849986701E-2</v>
      </c>
      <c r="W281" t="s">
        <v>37</v>
      </c>
    </row>
    <row r="282" spans="1:23" hidden="1" x14ac:dyDescent="0.3">
      <c r="A282">
        <v>8512</v>
      </c>
      <c r="B282">
        <v>1.8939351776372999</v>
      </c>
      <c r="C282" t="str">
        <f>IF(ComponentModels!C282 = "NA"," ","AC")</f>
        <v xml:space="preserve"> </v>
      </c>
      <c r="D282" t="str">
        <f>IF(ComponentModels!D282 = "NA"," ","SC")</f>
        <v xml:space="preserve"> </v>
      </c>
      <c r="E282" t="str">
        <f>IF(ComponentModels!E282 = "NA"," ","T30")</f>
        <v xml:space="preserve"> </v>
      </c>
      <c r="F282" t="str">
        <f>IF(ComponentModels!F282 = "NA"," ","(T30)²")</f>
        <v xml:space="preserve"> </v>
      </c>
      <c r="G282" t="str">
        <f>IF(ComponentModels!G282 = "NA"," ","Clay")</f>
        <v xml:space="preserve"> </v>
      </c>
      <c r="H282" t="str">
        <f>IF(ComponentModels!H282 = "NA"," ","CN")</f>
        <v xml:space="preserve"> </v>
      </c>
      <c r="I282" t="str">
        <f>IF(ComponentModels!I282 = "NA"," ","GWC")</f>
        <v>GWC</v>
      </c>
      <c r="J282" t="str">
        <f>IF(ComponentModels!J282 = "NA"," ","(GWC)²")</f>
        <v xml:space="preserve"> </v>
      </c>
      <c r="K282" t="str">
        <f>IF(ComponentModels!K282 = "NA"," ","pH")</f>
        <v>pH</v>
      </c>
      <c r="L282" t="str">
        <f>IF(ComponentModels!L282 = "NA"," ","Pr")</f>
        <v xml:space="preserve"> </v>
      </c>
      <c r="M282" t="str">
        <f>IF(ComponentModels!M282 = "NA"," ","ACxSC")</f>
        <v xml:space="preserve"> </v>
      </c>
      <c r="N282" t="str">
        <f>IF(ComponentModels!N282 = "NA"," ","CNxpH")</f>
        <v xml:space="preserve"> </v>
      </c>
      <c r="O282" t="str">
        <f>IF(ComponentModels!O282 = "NA"," ","GWCxpH")</f>
        <v xml:space="preserve"> </v>
      </c>
      <c r="P282" t="str">
        <f>IF(ComponentModels!P282 = "NA"," ","+")</f>
        <v>+</v>
      </c>
      <c r="R282">
        <v>5</v>
      </c>
      <c r="S282">
        <v>-123.732448337517</v>
      </c>
      <c r="T282">
        <v>257.822039532178</v>
      </c>
      <c r="U282">
        <v>0</v>
      </c>
      <c r="V282">
        <v>0.19396098382468099</v>
      </c>
      <c r="W282" t="s">
        <v>38</v>
      </c>
    </row>
    <row r="283" spans="1:23" x14ac:dyDescent="0.3">
      <c r="A283">
        <v>320</v>
      </c>
      <c r="B283">
        <v>0.50764081662971605</v>
      </c>
      <c r="C283" t="str">
        <f>IF(ComponentModels!C283 = "NA"," ","AC")</f>
        <v xml:space="preserve"> </v>
      </c>
      <c r="D283" t="str">
        <f>IF(ComponentModels!D283 = "NA"," ","SC")</f>
        <v xml:space="preserve"> </v>
      </c>
      <c r="E283" t="str">
        <f>IF(ComponentModels!E283 = "NA"," ","T30")</f>
        <v xml:space="preserve"> </v>
      </c>
      <c r="F283" t="str">
        <f>IF(ComponentModels!F283 = "NA"," ","T30²")</f>
        <v xml:space="preserve"> </v>
      </c>
      <c r="G283" t="str">
        <f>IF(ComponentModels!G283 = "NA"," ","Clay")</f>
        <v xml:space="preserve"> </v>
      </c>
      <c r="H283" t="str">
        <f>IF(ComponentModels!H283 = "NA"," ","CN")</f>
        <v xml:space="preserve"> </v>
      </c>
      <c r="I283" t="str">
        <f>IF(ComponentModels!I283 = "NA"," ","GWC")</f>
        <v>GWC</v>
      </c>
      <c r="J283" t="str">
        <f>IF(ComponentModels!J283 = "NA"," ","GWC²")</f>
        <v xml:space="preserve"> </v>
      </c>
      <c r="K283" t="str">
        <f>IF(ComponentModels!K283 = "NA"," ","pH")</f>
        <v>pH</v>
      </c>
      <c r="L283" t="str">
        <f>IF(ComponentModels!L283 = "NA"," ","Pr")</f>
        <v xml:space="preserve"> </v>
      </c>
      <c r="M283" t="str">
        <f>IF(ComponentModels!M283 = "NA"," ","ACxSC")</f>
        <v xml:space="preserve"> </v>
      </c>
      <c r="N283" t="str">
        <f>IF(ComponentModels!N283 = "NA"," ","CNxpH")</f>
        <v xml:space="preserve"> </v>
      </c>
      <c r="O283" t="str">
        <f>IF(ComponentModels!O283 = "NA"," ","GWCxpH")</f>
        <v xml:space="preserve"> </v>
      </c>
      <c r="P283" t="str">
        <f>IF(ComponentModels!P283 = "NA"," ","+")</f>
        <v xml:space="preserve"> </v>
      </c>
      <c r="Q283" s="2" t="str">
        <f t="shared" ref="Q283:Q284" si="27">CONCATENATE(C283," + ",D283," + ",E283, " + ", F283, " + ",G283, " + ",H283, " + ", I283," + ", J283," + ",K283," + ",L283," + ",M283," + ",N283," + ",O283)</f>
        <v xml:space="preserve">  +   +   +   +   +   + GWC +   + pH +   +   +   +  </v>
      </c>
      <c r="R283">
        <v>5</v>
      </c>
      <c r="S283">
        <v>-123.732448337517</v>
      </c>
      <c r="T283">
        <v>257.822039532178</v>
      </c>
      <c r="U283" s="1">
        <v>5.6843418860808002E-14</v>
      </c>
      <c r="V283">
        <v>0.193960983824675</v>
      </c>
      <c r="W283" t="s">
        <v>38</v>
      </c>
    </row>
    <row r="284" spans="1:23" x14ac:dyDescent="0.3">
      <c r="A284">
        <v>321</v>
      </c>
      <c r="B284">
        <v>0.56398654382928903</v>
      </c>
      <c r="C284" t="str">
        <f>IF(ComponentModels!C284 = "NA"," ","AC")</f>
        <v>AC</v>
      </c>
      <c r="D284" t="str">
        <f>IF(ComponentModels!D284 = "NA"," ","SC")</f>
        <v xml:space="preserve"> </v>
      </c>
      <c r="E284" t="str">
        <f>IF(ComponentModels!E284 = "NA"," ","T30")</f>
        <v xml:space="preserve"> </v>
      </c>
      <c r="F284" t="str">
        <f>IF(ComponentModels!F284 = "NA"," ","T30²")</f>
        <v xml:space="preserve"> </v>
      </c>
      <c r="G284" t="str">
        <f>IF(ComponentModels!G284 = "NA"," ","Clay")</f>
        <v xml:space="preserve"> </v>
      </c>
      <c r="H284" t="str">
        <f>IF(ComponentModels!H284 = "NA"," ","CN")</f>
        <v xml:space="preserve"> </v>
      </c>
      <c r="I284" t="str">
        <f>IF(ComponentModels!I284 = "NA"," ","GWC")</f>
        <v>GWC</v>
      </c>
      <c r="J284" t="str">
        <f>IF(ComponentModels!J284 = "NA"," ","GWC²")</f>
        <v xml:space="preserve"> </v>
      </c>
      <c r="K284" t="str">
        <f>IF(ComponentModels!K284 = "NA"," ","pH")</f>
        <v>pH</v>
      </c>
      <c r="L284" t="str">
        <f>IF(ComponentModels!L284 = "NA"," ","Pr")</f>
        <v xml:space="preserve"> </v>
      </c>
      <c r="M284" t="str">
        <f>IF(ComponentModels!M284 = "NA"," ","ACxSC")</f>
        <v xml:space="preserve"> </v>
      </c>
      <c r="N284" t="str">
        <f>IF(ComponentModels!N284 = "NA"," ","CNxpH")</f>
        <v xml:space="preserve"> </v>
      </c>
      <c r="O284" t="str">
        <f>IF(ComponentModels!O284 = "NA"," ","GWCxpH")</f>
        <v xml:space="preserve"> </v>
      </c>
      <c r="P284" t="str">
        <f>IF(ComponentModels!P284 = "NA"," ","+")</f>
        <v xml:space="preserve"> </v>
      </c>
      <c r="Q284" s="2" t="str">
        <f t="shared" si="27"/>
        <v xml:space="preserve">AC +   +   +   +   +   + GWC +   + pH +   +   +   +  </v>
      </c>
      <c r="R284">
        <v>9</v>
      </c>
      <c r="S284">
        <v>-119.598213910892</v>
      </c>
      <c r="T284">
        <v>258.29398879739301</v>
      </c>
      <c r="U284">
        <v>0.471949265215244</v>
      </c>
      <c r="V284">
        <v>0.15319052251653001</v>
      </c>
      <c r="W284" t="s">
        <v>38</v>
      </c>
    </row>
    <row r="285" spans="1:23" hidden="1" x14ac:dyDescent="0.3">
      <c r="A285">
        <v>8513</v>
      </c>
      <c r="B285">
        <v>1.95028090494919</v>
      </c>
      <c r="C285" t="str">
        <f>IF(ComponentModels!C285 = "NA"," ","AC")</f>
        <v>AC</v>
      </c>
      <c r="D285" t="str">
        <f>IF(ComponentModels!D285 = "NA"," ","SC")</f>
        <v xml:space="preserve"> </v>
      </c>
      <c r="E285" t="str">
        <f>IF(ComponentModels!E285 = "NA"," ","T30")</f>
        <v xml:space="preserve"> </v>
      </c>
      <c r="F285" t="str">
        <f>IF(ComponentModels!F285 = "NA"," ","(T30)²")</f>
        <v xml:space="preserve"> </v>
      </c>
      <c r="G285" t="str">
        <f>IF(ComponentModels!G285 = "NA"," ","Clay")</f>
        <v xml:space="preserve"> </v>
      </c>
      <c r="H285" t="str">
        <f>IF(ComponentModels!H285 = "NA"," ","CN")</f>
        <v xml:space="preserve"> </v>
      </c>
      <c r="I285" t="str">
        <f>IF(ComponentModels!I285 = "NA"," ","GWC")</f>
        <v>GWC</v>
      </c>
      <c r="J285" t="str">
        <f>IF(ComponentModels!J285 = "NA"," ","(GWC)²")</f>
        <v xml:space="preserve"> </v>
      </c>
      <c r="K285" t="str">
        <f>IF(ComponentModels!K285 = "NA"," ","pH")</f>
        <v>pH</v>
      </c>
      <c r="L285" t="str">
        <f>IF(ComponentModels!L285 = "NA"," ","Pr")</f>
        <v xml:space="preserve"> </v>
      </c>
      <c r="M285" t="str">
        <f>IF(ComponentModels!M285 = "NA"," ","ACxSC")</f>
        <v xml:space="preserve"> </v>
      </c>
      <c r="N285" t="str">
        <f>IF(ComponentModels!N285 = "NA"," ","CNxpH")</f>
        <v xml:space="preserve"> </v>
      </c>
      <c r="O285" t="str">
        <f>IF(ComponentModels!O285 = "NA"," ","GWCxpH")</f>
        <v xml:space="preserve"> </v>
      </c>
      <c r="P285" t="str">
        <f>IF(ComponentModels!P285 = "NA"," ","+")</f>
        <v>+</v>
      </c>
      <c r="R285">
        <v>9</v>
      </c>
      <c r="S285">
        <v>-119.598213910892</v>
      </c>
      <c r="T285">
        <v>258.29398879739301</v>
      </c>
      <c r="U285">
        <v>0.471949265215244</v>
      </c>
      <c r="V285">
        <v>0.15319052251653001</v>
      </c>
      <c r="W285" t="s">
        <v>38</v>
      </c>
    </row>
    <row r="286" spans="1:23" hidden="1" x14ac:dyDescent="0.3">
      <c r="A286">
        <v>8529</v>
      </c>
      <c r="B286">
        <v>1.94917752947781</v>
      </c>
      <c r="C286" t="str">
        <f>IF(ComponentModels!C286 = "NA"," ","AC")</f>
        <v>AC</v>
      </c>
      <c r="D286" t="str">
        <f>IF(ComponentModels!D286 = "NA"," ","SC")</f>
        <v xml:space="preserve"> </v>
      </c>
      <c r="E286" t="str">
        <f>IF(ComponentModels!E286 = "NA"," ","T30")</f>
        <v xml:space="preserve"> </v>
      </c>
      <c r="F286" t="str">
        <f>IF(ComponentModels!F286 = "NA"," ","(T30)²")</f>
        <v xml:space="preserve"> </v>
      </c>
      <c r="G286" t="str">
        <f>IF(ComponentModels!G286 = "NA"," ","Clay")</f>
        <v>Clay</v>
      </c>
      <c r="H286" t="str">
        <f>IF(ComponentModels!H286 = "NA"," ","CN")</f>
        <v xml:space="preserve"> </v>
      </c>
      <c r="I286" t="str">
        <f>IF(ComponentModels!I286 = "NA"," ","GWC")</f>
        <v>GWC</v>
      </c>
      <c r="J286" t="str">
        <f>IF(ComponentModels!J286 = "NA"," ","(GWC)²")</f>
        <v xml:space="preserve"> </v>
      </c>
      <c r="K286" t="str">
        <f>IF(ComponentModels!K286 = "NA"," ","pH")</f>
        <v>pH</v>
      </c>
      <c r="L286" t="str">
        <f>IF(ComponentModels!L286 = "NA"," ","Pr")</f>
        <v xml:space="preserve"> </v>
      </c>
      <c r="M286" t="str">
        <f>IF(ComponentModels!M286 = "NA"," ","ACxSC")</f>
        <v xml:space="preserve"> </v>
      </c>
      <c r="N286" t="str">
        <f>IF(ComponentModels!N286 = "NA"," ","CNxpH")</f>
        <v xml:space="preserve"> </v>
      </c>
      <c r="O286" t="str">
        <f>IF(ComponentModels!O286 = "NA"," ","GWCxpH")</f>
        <v xml:space="preserve"> </v>
      </c>
      <c r="P286" t="str">
        <f>IF(ComponentModels!P286 = "NA"," ","+")</f>
        <v>+</v>
      </c>
      <c r="R286">
        <v>10</v>
      </c>
      <c r="S286">
        <v>-119.508423823689</v>
      </c>
      <c r="T286">
        <v>260.36654089891101</v>
      </c>
      <c r="U286">
        <v>2.5445013667335799</v>
      </c>
      <c r="V286">
        <v>5.4347919934721003E-2</v>
      </c>
      <c r="W286" t="s">
        <v>38</v>
      </c>
    </row>
    <row r="287" spans="1:23" x14ac:dyDescent="0.3">
      <c r="A287">
        <v>337</v>
      </c>
      <c r="B287">
        <v>0.56288316835778995</v>
      </c>
      <c r="C287" t="str">
        <f>IF(ComponentModels!C287 = "NA"," ","AC")</f>
        <v>AC</v>
      </c>
      <c r="D287" t="str">
        <f>IF(ComponentModels!D287 = "NA"," ","SC")</f>
        <v xml:space="preserve"> </v>
      </c>
      <c r="E287" t="str">
        <f>IF(ComponentModels!E287 = "NA"," ","T30")</f>
        <v xml:space="preserve"> </v>
      </c>
      <c r="F287" t="str">
        <f>IF(ComponentModels!F287 = "NA"," ","T30²")</f>
        <v xml:space="preserve"> </v>
      </c>
      <c r="G287" t="str">
        <f>IF(ComponentModels!G287 = "NA"," ","Clay")</f>
        <v>Clay</v>
      </c>
      <c r="H287" t="str">
        <f>IF(ComponentModels!H287 = "NA"," ","CN")</f>
        <v xml:space="preserve"> </v>
      </c>
      <c r="I287" t="str">
        <f>IF(ComponentModels!I287 = "NA"," ","GWC")</f>
        <v>GWC</v>
      </c>
      <c r="J287" t="str">
        <f>IF(ComponentModels!J287 = "NA"," ","GWC²")</f>
        <v xml:space="preserve"> </v>
      </c>
      <c r="K287" t="str">
        <f>IF(ComponentModels!K287 = "NA"," ","pH")</f>
        <v>pH</v>
      </c>
      <c r="L287" t="str">
        <f>IF(ComponentModels!L287 = "NA"," ","Pr")</f>
        <v xml:space="preserve"> </v>
      </c>
      <c r="M287" t="str">
        <f>IF(ComponentModels!M287 = "NA"," ","ACxSC")</f>
        <v xml:space="preserve"> </v>
      </c>
      <c r="N287" t="str">
        <f>IF(ComponentModels!N287 = "NA"," ","CNxpH")</f>
        <v xml:space="preserve"> </v>
      </c>
      <c r="O287" t="str">
        <f>IF(ComponentModels!O287 = "NA"," ","GWCxpH")</f>
        <v xml:space="preserve"> </v>
      </c>
      <c r="P287" t="str">
        <f>IF(ComponentModels!P287 = "NA"," ","+")</f>
        <v xml:space="preserve"> </v>
      </c>
      <c r="Q287" s="2" t="str">
        <f t="shared" ref="Q287:Q288" si="28">CONCATENATE(C287," + ",D287," + ",E287, " + ", F287, " + ",G287, " + ",H287, " + ", I287," + ", J287," + ",K287," + ",L287," + ",M287," + ",N287," + ",O287)</f>
        <v xml:space="preserve">AC +   +   +   + Clay +   + GWC +   + pH +   +   +   +  </v>
      </c>
      <c r="R287">
        <v>10</v>
      </c>
      <c r="S287">
        <v>-119.508423823689</v>
      </c>
      <c r="T287">
        <v>260.36654089891101</v>
      </c>
      <c r="U287">
        <v>2.5445013667336398</v>
      </c>
      <c r="V287">
        <v>5.4347919934719401E-2</v>
      </c>
      <c r="W287" t="s">
        <v>38</v>
      </c>
    </row>
    <row r="288" spans="1:23" x14ac:dyDescent="0.3">
      <c r="A288">
        <v>4416</v>
      </c>
      <c r="B288">
        <v>0.50790455593731798</v>
      </c>
      <c r="C288" t="str">
        <f>IF(ComponentModels!C288 = "NA"," ","AC")</f>
        <v xml:space="preserve"> </v>
      </c>
      <c r="D288" t="str">
        <f>IF(ComponentModels!D288 = "NA"," ","SC")</f>
        <v xml:space="preserve"> </v>
      </c>
      <c r="E288" t="str">
        <f>IF(ComponentModels!E288 = "NA"," ","T30")</f>
        <v xml:space="preserve"> </v>
      </c>
      <c r="F288" t="str">
        <f>IF(ComponentModels!F288 = "NA"," ","T30²")</f>
        <v xml:space="preserve"> </v>
      </c>
      <c r="G288" t="str">
        <f>IF(ComponentModels!G288 = "NA"," ","Clay")</f>
        <v xml:space="preserve"> </v>
      </c>
      <c r="H288" t="str">
        <f>IF(ComponentModels!H288 = "NA"," ","CN")</f>
        <v xml:space="preserve"> </v>
      </c>
      <c r="I288" t="str">
        <f>IF(ComponentModels!I288 = "NA"," ","GWC")</f>
        <v>GWC</v>
      </c>
      <c r="J288" t="str">
        <f>IF(ComponentModels!J288 = "NA"," ","GWC²")</f>
        <v xml:space="preserve"> </v>
      </c>
      <c r="K288" t="str">
        <f>IF(ComponentModels!K288 = "NA"," ","pH")</f>
        <v>pH</v>
      </c>
      <c r="L288" t="str">
        <f>IF(ComponentModels!L288 = "NA"," ","Pr")</f>
        <v xml:space="preserve"> </v>
      </c>
      <c r="M288" t="str">
        <f>IF(ComponentModels!M288 = "NA"," ","ACxSC")</f>
        <v xml:space="preserve"> </v>
      </c>
      <c r="N288" t="str">
        <f>IF(ComponentModels!N288 = "NA"," ","CNxpH")</f>
        <v xml:space="preserve"> </v>
      </c>
      <c r="O288" t="str">
        <f>IF(ComponentModels!O288 = "NA"," ","GWCxpH")</f>
        <v>GWCxpH</v>
      </c>
      <c r="P288" t="str">
        <f>IF(ComponentModels!P288 = "NA"," ","+")</f>
        <v xml:space="preserve"> </v>
      </c>
      <c r="Q288" s="2" t="str">
        <f t="shared" si="28"/>
        <v xml:space="preserve">  +   +   +   +   +   + GWC +   + pH +   +   +   + GWCxpH</v>
      </c>
      <c r="R288">
        <v>6</v>
      </c>
      <c r="S288">
        <v>-124.38283703773899</v>
      </c>
      <c r="T288">
        <v>261.26866808745501</v>
      </c>
      <c r="U288">
        <v>3.4466285552772402</v>
      </c>
      <c r="V288">
        <v>3.4616925781650501E-2</v>
      </c>
      <c r="W288" t="s">
        <v>38</v>
      </c>
    </row>
    <row r="289" spans="1:23" hidden="1" x14ac:dyDescent="0.3">
      <c r="A289">
        <v>12608</v>
      </c>
      <c r="B289">
        <v>1.894198917088</v>
      </c>
      <c r="C289" t="str">
        <f>IF(ComponentModels!C289 = "NA"," ","AC")</f>
        <v xml:space="preserve"> </v>
      </c>
      <c r="D289" t="str">
        <f>IF(ComponentModels!D289 = "NA"," ","SC")</f>
        <v xml:space="preserve"> </v>
      </c>
      <c r="E289" t="str">
        <f>IF(ComponentModels!E289 = "NA"," ","T30")</f>
        <v xml:space="preserve"> </v>
      </c>
      <c r="F289" t="str">
        <f>IF(ComponentModels!F289 = "NA"," ","(T30)²")</f>
        <v xml:space="preserve"> </v>
      </c>
      <c r="G289" t="str">
        <f>IF(ComponentModels!G289 = "NA"," ","Clay")</f>
        <v xml:space="preserve"> </v>
      </c>
      <c r="H289" t="str">
        <f>IF(ComponentModels!H289 = "NA"," ","CN")</f>
        <v xml:space="preserve"> </v>
      </c>
      <c r="I289" t="str">
        <f>IF(ComponentModels!I289 = "NA"," ","GWC")</f>
        <v>GWC</v>
      </c>
      <c r="J289" t="str">
        <f>IF(ComponentModels!J289 = "NA"," ","(GWC)²")</f>
        <v xml:space="preserve"> </v>
      </c>
      <c r="K289" t="str">
        <f>IF(ComponentModels!K289 = "NA"," ","pH")</f>
        <v>pH</v>
      </c>
      <c r="L289" t="str">
        <f>IF(ComponentModels!L289 = "NA"," ","Pr")</f>
        <v xml:space="preserve"> </v>
      </c>
      <c r="M289" t="str">
        <f>IF(ComponentModels!M289 = "NA"," ","ACxSC")</f>
        <v xml:space="preserve"> </v>
      </c>
      <c r="N289" t="str">
        <f>IF(ComponentModels!N289 = "NA"," ","CNxpH")</f>
        <v xml:space="preserve"> </v>
      </c>
      <c r="O289" t="str">
        <f>IF(ComponentModels!O289 = "NA"," ","GWCxpH")</f>
        <v>GWCxpH</v>
      </c>
      <c r="P289" t="str">
        <f>IF(ComponentModels!P289 = "NA"," ","+")</f>
        <v>+</v>
      </c>
      <c r="R289">
        <v>6</v>
      </c>
      <c r="S289">
        <v>-124.38283703773899</v>
      </c>
      <c r="T289">
        <v>261.26866808745501</v>
      </c>
      <c r="U289">
        <v>3.4466285552773002</v>
      </c>
      <c r="V289">
        <v>3.4616925781649502E-2</v>
      </c>
      <c r="W289" t="s">
        <v>38</v>
      </c>
    </row>
    <row r="290" spans="1:23" hidden="1" x14ac:dyDescent="0.3">
      <c r="A290">
        <v>12609</v>
      </c>
      <c r="B290">
        <v>1.94987676835587</v>
      </c>
      <c r="C290" t="str">
        <f>IF(ComponentModels!C290 = "NA"," ","AC")</f>
        <v>AC</v>
      </c>
      <c r="D290" t="str">
        <f>IF(ComponentModels!D290 = "NA"," ","SC")</f>
        <v xml:space="preserve"> </v>
      </c>
      <c r="E290" t="str">
        <f>IF(ComponentModels!E290 = "NA"," ","T30")</f>
        <v xml:space="preserve"> </v>
      </c>
      <c r="F290" t="str">
        <f>IF(ComponentModels!F290 = "NA"," ","(T30)²")</f>
        <v xml:space="preserve"> </v>
      </c>
      <c r="G290" t="str">
        <f>IF(ComponentModels!G290 = "NA"," ","Clay")</f>
        <v xml:space="preserve"> </v>
      </c>
      <c r="H290" t="str">
        <f>IF(ComponentModels!H290 = "NA"," ","CN")</f>
        <v xml:space="preserve"> </v>
      </c>
      <c r="I290" t="str">
        <f>IF(ComponentModels!I290 = "NA"," ","GWC")</f>
        <v>GWC</v>
      </c>
      <c r="J290" t="str">
        <f>IF(ComponentModels!J290 = "NA"," ","(GWC)²")</f>
        <v xml:space="preserve"> </v>
      </c>
      <c r="K290" t="str">
        <f>IF(ComponentModels!K290 = "NA"," ","pH")</f>
        <v>pH</v>
      </c>
      <c r="L290" t="str">
        <f>IF(ComponentModels!L290 = "NA"," ","Pr")</f>
        <v xml:space="preserve"> </v>
      </c>
      <c r="M290" t="str">
        <f>IF(ComponentModels!M290 = "NA"," ","ACxSC")</f>
        <v xml:space="preserve"> </v>
      </c>
      <c r="N290" t="str">
        <f>IF(ComponentModels!N290 = "NA"," ","CNxpH")</f>
        <v xml:space="preserve"> </v>
      </c>
      <c r="O290" t="str">
        <f>IF(ComponentModels!O290 = "NA"," ","GWCxpH")</f>
        <v>GWCxpH</v>
      </c>
      <c r="P290" t="str">
        <f>IF(ComponentModels!P290 = "NA"," ","+")</f>
        <v>+</v>
      </c>
      <c r="R290">
        <v>10</v>
      </c>
      <c r="S290">
        <v>-120.026302276694</v>
      </c>
      <c r="T290">
        <v>261.402297804922</v>
      </c>
      <c r="U290">
        <v>3.5802582727446302</v>
      </c>
      <c r="V290">
        <v>3.2379577117033001E-2</v>
      </c>
      <c r="W290" t="s">
        <v>38</v>
      </c>
    </row>
    <row r="291" spans="1:23" x14ac:dyDescent="0.3">
      <c r="A291">
        <v>4417</v>
      </c>
      <c r="B291">
        <v>0.56358240724894104</v>
      </c>
      <c r="C291" t="str">
        <f>IF(ComponentModels!C291 = "NA"," ","AC")</f>
        <v>AC</v>
      </c>
      <c r="D291" t="str">
        <f>IF(ComponentModels!D291 = "NA"," ","SC")</f>
        <v xml:space="preserve"> </v>
      </c>
      <c r="E291" t="str">
        <f>IF(ComponentModels!E291 = "NA"," ","T30")</f>
        <v xml:space="preserve"> </v>
      </c>
      <c r="F291" t="str">
        <f>IF(ComponentModels!F291 = "NA"," ","T30²")</f>
        <v xml:space="preserve"> </v>
      </c>
      <c r="G291" t="str">
        <f>IF(ComponentModels!G291 = "NA"," ","Clay")</f>
        <v xml:space="preserve"> </v>
      </c>
      <c r="H291" t="str">
        <f>IF(ComponentModels!H291 = "NA"," ","CN")</f>
        <v xml:space="preserve"> </v>
      </c>
      <c r="I291" t="str">
        <f>IF(ComponentModels!I291 = "NA"," ","GWC")</f>
        <v>GWC</v>
      </c>
      <c r="J291" t="str">
        <f>IF(ComponentModels!J291 = "NA"," ","GWC²")</f>
        <v xml:space="preserve"> </v>
      </c>
      <c r="K291" t="str">
        <f>IF(ComponentModels!K291 = "NA"," ","pH")</f>
        <v>pH</v>
      </c>
      <c r="L291" t="str">
        <f>IF(ComponentModels!L291 = "NA"," ","Pr")</f>
        <v xml:space="preserve"> </v>
      </c>
      <c r="M291" t="str">
        <f>IF(ComponentModels!M291 = "NA"," ","ACxSC")</f>
        <v xml:space="preserve"> </v>
      </c>
      <c r="N291" t="str">
        <f>IF(ComponentModels!N291 = "NA"," ","CNxpH")</f>
        <v xml:space="preserve"> </v>
      </c>
      <c r="O291" t="str">
        <f>IF(ComponentModels!O291 = "NA"," ","GWCxpH")</f>
        <v>GWCxpH</v>
      </c>
      <c r="P291" t="str">
        <f>IF(ComponentModels!P291 = "NA"," ","+")</f>
        <v xml:space="preserve"> </v>
      </c>
      <c r="Q291" s="2" t="str">
        <f>CONCATENATE(C291," + ",D291," + ",E291, " + ", F291, " + ",G291, " + ",H291, " + ", I291," + ", J291," + ",K291," + ",L291," + ",M291," + ",N291," + ",O291)</f>
        <v>AC +   +   +   +   +   + GWC +   + pH +   +   +   + GWCxpH</v>
      </c>
      <c r="R291">
        <v>10</v>
      </c>
      <c r="S291">
        <v>-120.026302276694</v>
      </c>
      <c r="T291">
        <v>261.402297804922</v>
      </c>
      <c r="U291">
        <v>3.5802582727447398</v>
      </c>
      <c r="V291">
        <v>3.2379577117031197E-2</v>
      </c>
      <c r="W291" t="s">
        <v>38</v>
      </c>
    </row>
    <row r="292" spans="1:23" hidden="1" x14ac:dyDescent="0.3">
      <c r="A292">
        <v>8256</v>
      </c>
      <c r="B292">
        <v>1.8883361624180199</v>
      </c>
      <c r="C292" t="str">
        <f>IF(ComponentModels!C292 = "NA"," ","AC")</f>
        <v xml:space="preserve"> </v>
      </c>
      <c r="D292" t="str">
        <f>IF(ComponentModels!D292 = "NA"," ","SC")</f>
        <v xml:space="preserve"> </v>
      </c>
      <c r="E292" t="str">
        <f>IF(ComponentModels!E292 = "NA"," ","T30")</f>
        <v xml:space="preserve"> </v>
      </c>
      <c r="F292" t="str">
        <f>IF(ComponentModels!F292 = "NA"," ","(T30)²")</f>
        <v xml:space="preserve"> </v>
      </c>
      <c r="G292" t="str">
        <f>IF(ComponentModels!G292 = "NA"," ","Clay")</f>
        <v xml:space="preserve"> </v>
      </c>
      <c r="H292" t="str">
        <f>IF(ComponentModels!H292 = "NA"," ","CN")</f>
        <v xml:space="preserve"> </v>
      </c>
      <c r="I292" t="str">
        <f>IF(ComponentModels!I292 = "NA"," ","GWC")</f>
        <v>GWC</v>
      </c>
      <c r="J292" t="str">
        <f>IF(ComponentModels!J292 = "NA"," ","(GWC)²")</f>
        <v xml:space="preserve"> </v>
      </c>
      <c r="K292" t="str">
        <f>IF(ComponentModels!K292 = "NA"," ","pH")</f>
        <v xml:space="preserve"> </v>
      </c>
      <c r="L292" t="str">
        <f>IF(ComponentModels!L292 = "NA"," ","Pr")</f>
        <v xml:space="preserve"> </v>
      </c>
      <c r="M292" t="str">
        <f>IF(ComponentModels!M292 = "NA"," ","ACxSC")</f>
        <v xml:space="preserve"> </v>
      </c>
      <c r="N292" t="str">
        <f>IF(ComponentModels!N292 = "NA"," ","CNxpH")</f>
        <v xml:space="preserve"> </v>
      </c>
      <c r="O292" t="str">
        <f>IF(ComponentModels!O292 = "NA"," ","GWCxpH")</f>
        <v xml:space="preserve"> </v>
      </c>
      <c r="P292" t="str">
        <f>IF(ComponentModels!P292 = "NA"," ","+")</f>
        <v>+</v>
      </c>
      <c r="R292">
        <v>4</v>
      </c>
      <c r="S292">
        <v>-126.61021682531999</v>
      </c>
      <c r="T292">
        <v>261.45712004117303</v>
      </c>
      <c r="U292">
        <v>3.63508050899497</v>
      </c>
      <c r="V292">
        <v>3.1504070825391001E-2</v>
      </c>
      <c r="W292" t="s">
        <v>38</v>
      </c>
    </row>
    <row r="293" spans="1:23" x14ac:dyDescent="0.3">
      <c r="A293">
        <v>64</v>
      </c>
      <c r="B293">
        <v>0.50204180134450604</v>
      </c>
      <c r="C293" t="str">
        <f>IF(ComponentModels!C293 = "NA"," ","AC")</f>
        <v xml:space="preserve"> </v>
      </c>
      <c r="D293" t="str">
        <f>IF(ComponentModels!D293 = "NA"," ","SC")</f>
        <v xml:space="preserve"> </v>
      </c>
      <c r="E293" t="str">
        <f>IF(ComponentModels!E293 = "NA"," ","T30")</f>
        <v xml:space="preserve"> </v>
      </c>
      <c r="F293" t="str">
        <f>IF(ComponentModels!F293 = "NA"," ","T30²")</f>
        <v xml:space="preserve"> </v>
      </c>
      <c r="G293" t="str">
        <f>IF(ComponentModels!G293 = "NA"," ","Clay")</f>
        <v xml:space="preserve"> </v>
      </c>
      <c r="H293" t="str">
        <f>IF(ComponentModels!H293 = "NA"," ","CN")</f>
        <v xml:space="preserve"> </v>
      </c>
      <c r="I293" t="str">
        <f>IF(ComponentModels!I293 = "NA"," ","GWC")</f>
        <v>GWC</v>
      </c>
      <c r="J293" t="str">
        <f>IF(ComponentModels!J293 = "NA"," ","GWC²")</f>
        <v xml:space="preserve"> </v>
      </c>
      <c r="K293" t="str">
        <f>IF(ComponentModels!K293 = "NA"," ","pH")</f>
        <v xml:space="preserve"> </v>
      </c>
      <c r="L293" t="str">
        <f>IF(ComponentModels!L293 = "NA"," ","Pr")</f>
        <v xml:space="preserve"> </v>
      </c>
      <c r="M293" t="str">
        <f>IF(ComponentModels!M293 = "NA"," ","ACxSC")</f>
        <v xml:space="preserve"> </v>
      </c>
      <c r="N293" t="str">
        <f>IF(ComponentModels!N293 = "NA"," ","CNxpH")</f>
        <v xml:space="preserve"> </v>
      </c>
      <c r="O293" t="str">
        <f>IF(ComponentModels!O293 = "NA"," ","GWCxpH")</f>
        <v xml:space="preserve"> </v>
      </c>
      <c r="P293" t="str">
        <f>IF(ComponentModels!P293 = "NA"," ","+")</f>
        <v xml:space="preserve"> </v>
      </c>
      <c r="Q293" s="2" t="str">
        <f t="shared" ref="Q293:Q294" si="29">CONCATENATE(C293," + ",D293," + ",E293, " + ", F293, " + ",G293, " + ",H293, " + ", I293," + ", J293," + ",K293," + ",L293," + ",M293," + ",N293," + ",O293)</f>
        <v xml:space="preserve">  +   +   +   +   +   + GWC +   +   +   +   +   +  </v>
      </c>
      <c r="R293">
        <v>4</v>
      </c>
      <c r="S293">
        <v>-126.61021682531999</v>
      </c>
      <c r="T293">
        <v>261.45712004117303</v>
      </c>
      <c r="U293">
        <v>3.6350805089951499</v>
      </c>
      <c r="V293">
        <v>3.1504070825388399E-2</v>
      </c>
      <c r="W293" t="s">
        <v>38</v>
      </c>
    </row>
    <row r="294" spans="1:23" x14ac:dyDescent="0.3">
      <c r="A294">
        <v>45471</v>
      </c>
      <c r="B294">
        <v>1.4956979195956801</v>
      </c>
      <c r="C294" t="str">
        <f>IF(ComponentModels!C294 = "NA"," ","AC")</f>
        <v>AC</v>
      </c>
      <c r="D294" t="str">
        <f>IF(ComponentModels!D294 = "NA"," ","SC")</f>
        <v>SC</v>
      </c>
      <c r="E294" t="str">
        <f>IF(ComponentModels!E294 = "NA"," ","T30")</f>
        <v xml:space="preserve"> </v>
      </c>
      <c r="F294" t="str">
        <f>IF(ComponentModels!F294 = "NA"," ","T30²")</f>
        <v xml:space="preserve"> </v>
      </c>
      <c r="G294" t="str">
        <f>IF(ComponentModels!G294 = "NA"," ","Clay")</f>
        <v xml:space="preserve"> </v>
      </c>
      <c r="H294" t="str">
        <f>IF(ComponentModels!H294 = "NA"," ","CN")</f>
        <v xml:space="preserve"> </v>
      </c>
      <c r="I294" t="str">
        <f>IF(ComponentModels!I294 = "NA"," ","GWC")</f>
        <v>GWC</v>
      </c>
      <c r="J294" t="str">
        <f>IF(ComponentModels!J294 = "NA"," ","GWC²")</f>
        <v>GWC²</v>
      </c>
      <c r="K294" t="str">
        <f>IF(ComponentModels!K294 = "NA"," ","pH")</f>
        <v>pH</v>
      </c>
      <c r="L294" t="str">
        <f>IF(ComponentModels!L294 = "NA"," ","Pr")</f>
        <v xml:space="preserve"> </v>
      </c>
      <c r="M294" t="str">
        <f>IF(ComponentModels!M294 = "NA"," ","ACxSC")</f>
        <v xml:space="preserve"> </v>
      </c>
      <c r="N294" t="str">
        <f>IF(ComponentModels!N294 = "NA"," ","CNxpH")</f>
        <v xml:space="preserve"> </v>
      </c>
      <c r="O294" t="str">
        <f>IF(ComponentModels!O294 = "NA"," ","GWCxpH")</f>
        <v>GWCxpH</v>
      </c>
      <c r="P294" t="str">
        <f>IF(ComponentModels!P294 = "NA"," ","+")</f>
        <v xml:space="preserve"> </v>
      </c>
      <c r="Q294" s="2" t="str">
        <f t="shared" si="29"/>
        <v>AC + SC +   +   +   +   + GWC + GWC² + pH +   +   +   + GWCxpH</v>
      </c>
      <c r="R294">
        <v>13</v>
      </c>
      <c r="S294">
        <v>-242.41129651365901</v>
      </c>
      <c r="T294">
        <v>513.08346259253506</v>
      </c>
      <c r="U294">
        <v>0</v>
      </c>
      <c r="V294">
        <v>0.27010130042354202</v>
      </c>
      <c r="W294" t="s">
        <v>39</v>
      </c>
    </row>
    <row r="295" spans="1:23" hidden="1" x14ac:dyDescent="0.3">
      <c r="A295">
        <v>127391</v>
      </c>
      <c r="B295">
        <v>2.8819922799067701</v>
      </c>
      <c r="C295" t="str">
        <f>IF(ComponentModels!C295 = "NA"," ","AC")</f>
        <v>AC</v>
      </c>
      <c r="D295" t="str">
        <f>IF(ComponentModels!D295 = "NA"," ","SC")</f>
        <v>SC</v>
      </c>
      <c r="E295" t="str">
        <f>IF(ComponentModels!E295 = "NA"," ","T30")</f>
        <v xml:space="preserve"> </v>
      </c>
      <c r="F295" t="str">
        <f>IF(ComponentModels!F295 = "NA"," ","(T30)²")</f>
        <v xml:space="preserve"> </v>
      </c>
      <c r="G295" t="str">
        <f>IF(ComponentModels!G295 = "NA"," ","Clay")</f>
        <v xml:space="preserve"> </v>
      </c>
      <c r="H295" t="str">
        <f>IF(ComponentModels!H295 = "NA"," ","CN")</f>
        <v xml:space="preserve"> </v>
      </c>
      <c r="I295" t="str">
        <f>IF(ComponentModels!I295 = "NA"," ","GWC")</f>
        <v>GWC</v>
      </c>
      <c r="J295" t="str">
        <f>IF(ComponentModels!J295 = "NA"," ","(GWC)²")</f>
        <v>(GWC)²</v>
      </c>
      <c r="K295" t="str">
        <f>IF(ComponentModels!K295 = "NA"," ","pH")</f>
        <v>pH</v>
      </c>
      <c r="L295" t="str">
        <f>IF(ComponentModels!L295 = "NA"," ","Pr")</f>
        <v xml:space="preserve"> </v>
      </c>
      <c r="M295" t="str">
        <f>IF(ComponentModels!M295 = "NA"," ","ACxSC")</f>
        <v xml:space="preserve"> </v>
      </c>
      <c r="N295" t="str">
        <f>IF(ComponentModels!N295 = "NA"," ","CNxpH")</f>
        <v xml:space="preserve"> </v>
      </c>
      <c r="O295" t="str">
        <f>IF(ComponentModels!O295 = "NA"," ","GWCxpH")</f>
        <v>GWCxpH</v>
      </c>
      <c r="P295" t="str">
        <f>IF(ComponentModels!P295 = "NA"," ","+")</f>
        <v>+</v>
      </c>
      <c r="R295">
        <v>13</v>
      </c>
      <c r="S295">
        <v>-242.41129651365901</v>
      </c>
      <c r="T295">
        <v>513.08346259253506</v>
      </c>
      <c r="U295">
        <v>0</v>
      </c>
      <c r="V295">
        <v>0.27010130042354202</v>
      </c>
      <c r="W295" t="s">
        <v>39</v>
      </c>
    </row>
    <row r="296" spans="1:23" hidden="1" x14ac:dyDescent="0.3">
      <c r="A296">
        <v>126112</v>
      </c>
      <c r="B296">
        <v>3.18028247095519</v>
      </c>
      <c r="C296" t="str">
        <f>IF(ComponentModels!C296 = "NA"," ","AC")</f>
        <v>AC</v>
      </c>
      <c r="D296" t="str">
        <f>IF(ComponentModels!D296 = "NA"," ","SC")</f>
        <v>SC</v>
      </c>
      <c r="E296" t="str">
        <f>IF(ComponentModels!E296 = "NA"," ","T30")</f>
        <v xml:space="preserve"> </v>
      </c>
      <c r="F296" t="str">
        <f>IF(ComponentModels!F296 = "NA"," ","(T30)²")</f>
        <v xml:space="preserve"> </v>
      </c>
      <c r="G296" t="str">
        <f>IF(ComponentModels!G296 = "NA"," ","Clay")</f>
        <v xml:space="preserve"> </v>
      </c>
      <c r="H296" t="str">
        <f>IF(ComponentModels!H296 = "NA"," ","CN")</f>
        <v xml:space="preserve"> </v>
      </c>
      <c r="I296" t="str">
        <f>IF(ComponentModels!I296 = "NA"," ","GWC")</f>
        <v>GWC</v>
      </c>
      <c r="J296" t="str">
        <f>IF(ComponentModels!J296 = "NA"," ","(GWC)²")</f>
        <v xml:space="preserve"> </v>
      </c>
      <c r="K296" t="str">
        <f>IF(ComponentModels!K296 = "NA"," ","pH")</f>
        <v>pH</v>
      </c>
      <c r="L296" t="str">
        <f>IF(ComponentModels!L296 = "NA"," ","Pr")</f>
        <v xml:space="preserve"> </v>
      </c>
      <c r="M296" t="str">
        <f>IF(ComponentModels!M296 = "NA"," ","ACxSC")</f>
        <v xml:space="preserve"> </v>
      </c>
      <c r="N296" t="str">
        <f>IF(ComponentModels!N296 = "NA"," ","CNxpH")</f>
        <v xml:space="preserve"> </v>
      </c>
      <c r="O296" t="str">
        <f>IF(ComponentModels!O296 = "NA"," ","GWCxpH")</f>
        <v>GWCxpH</v>
      </c>
      <c r="P296" t="str">
        <f>IF(ComponentModels!P296 = "NA"," ","+")</f>
        <v>+</v>
      </c>
      <c r="R296">
        <v>12</v>
      </c>
      <c r="S296">
        <v>-244.54950178747899</v>
      </c>
      <c r="T296">
        <v>515.02492950088401</v>
      </c>
      <c r="U296">
        <v>1.94146690834941</v>
      </c>
      <c r="V296">
        <v>0.102315750118807</v>
      </c>
      <c r="W296" t="s">
        <v>39</v>
      </c>
    </row>
    <row r="297" spans="1:23" x14ac:dyDescent="0.3">
      <c r="A297">
        <v>44192</v>
      </c>
      <c r="B297">
        <v>1.7939881098344199</v>
      </c>
      <c r="C297" t="str">
        <f>IF(ComponentModels!C297 = "NA"," ","AC")</f>
        <v>AC</v>
      </c>
      <c r="D297" t="str">
        <f>IF(ComponentModels!D297 = "NA"," ","SC")</f>
        <v>SC</v>
      </c>
      <c r="E297" t="str">
        <f>IF(ComponentModels!E297 = "NA"," ","T30")</f>
        <v xml:space="preserve"> </v>
      </c>
      <c r="F297" t="str">
        <f>IF(ComponentModels!F297 = "NA"," ","T30²")</f>
        <v xml:space="preserve"> </v>
      </c>
      <c r="G297" t="str">
        <f>IF(ComponentModels!G297 = "NA"," ","Clay")</f>
        <v xml:space="preserve"> </v>
      </c>
      <c r="H297" t="str">
        <f>IF(ComponentModels!H297 = "NA"," ","CN")</f>
        <v xml:space="preserve"> </v>
      </c>
      <c r="I297" t="str">
        <f>IF(ComponentModels!I297 = "NA"," ","GWC")</f>
        <v>GWC</v>
      </c>
      <c r="J297" t="str">
        <f>IF(ComponentModels!J297 = "NA"," ","GWC²")</f>
        <v xml:space="preserve"> </v>
      </c>
      <c r="K297" t="str">
        <f>IF(ComponentModels!K297 = "NA"," ","pH")</f>
        <v>pH</v>
      </c>
      <c r="L297" t="str">
        <f>IF(ComponentModels!L297 = "NA"," ","Pr")</f>
        <v xml:space="preserve"> </v>
      </c>
      <c r="M297" t="str">
        <f>IF(ComponentModels!M297 = "NA"," ","ACxSC")</f>
        <v xml:space="preserve"> </v>
      </c>
      <c r="N297" t="str">
        <f>IF(ComponentModels!N297 = "NA"," ","CNxpH")</f>
        <v xml:space="preserve"> </v>
      </c>
      <c r="O297" t="str">
        <f>IF(ComponentModels!O297 = "NA"," ","GWCxpH")</f>
        <v>GWCxpH</v>
      </c>
      <c r="P297" t="str">
        <f>IF(ComponentModels!P297 = "NA"," ","+")</f>
        <v xml:space="preserve"> </v>
      </c>
      <c r="Q297" s="2" t="str">
        <f t="shared" ref="Q297:Q298" si="30">CONCATENATE(C297," + ",D297," + ",E297, " + ", F297, " + ",G297, " + ",H297, " + ", I297," + ", J297," + ",K297," + ",L297," + ",M297," + ",N297," + ",O297)</f>
        <v>AC + SC +   +   +   +   + GWC +   + pH +   +   +   + GWCxpH</v>
      </c>
      <c r="R297">
        <v>12</v>
      </c>
      <c r="S297">
        <v>-244.54950178747899</v>
      </c>
      <c r="T297">
        <v>515.02492950088401</v>
      </c>
      <c r="U297">
        <v>1.94146690834975</v>
      </c>
      <c r="V297">
        <v>0.102315750118789</v>
      </c>
      <c r="W297" t="s">
        <v>39</v>
      </c>
    </row>
    <row r="298" spans="1:23" x14ac:dyDescent="0.3">
      <c r="A298">
        <v>4563</v>
      </c>
      <c r="B298">
        <v>1.4896547616025599</v>
      </c>
      <c r="C298" t="str">
        <f>IF(ComponentModels!C298 = "NA"," ","AC")</f>
        <v>AC</v>
      </c>
      <c r="D298" t="str">
        <f>IF(ComponentModels!D298 = "NA"," ","SC")</f>
        <v>SC</v>
      </c>
      <c r="E298" t="str">
        <f>IF(ComponentModels!E298 = "NA"," ","T30")</f>
        <v xml:space="preserve"> </v>
      </c>
      <c r="F298" t="str">
        <f>IF(ComponentModels!F298 = "NA"," ","T30²")</f>
        <v xml:space="preserve"> </v>
      </c>
      <c r="G298" t="str">
        <f>IF(ComponentModels!G298 = "NA"," ","Clay")</f>
        <v>Clay</v>
      </c>
      <c r="H298" t="str">
        <f>IF(ComponentModels!H298 = "NA"," ","CN")</f>
        <v xml:space="preserve"> </v>
      </c>
      <c r="I298" t="str">
        <f>IF(ComponentModels!I298 = "NA"," ","GWC")</f>
        <v>GWC</v>
      </c>
      <c r="J298" t="str">
        <f>IF(ComponentModels!J298 = "NA"," ","GWC²")</f>
        <v>GWC²</v>
      </c>
      <c r="K298" t="str">
        <f>IF(ComponentModels!K298 = "NA"," ","pH")</f>
        <v>pH</v>
      </c>
      <c r="L298" t="str">
        <f>IF(ComponentModels!L298 = "NA"," ","Pr")</f>
        <v xml:space="preserve"> </v>
      </c>
      <c r="M298" t="str">
        <f>IF(ComponentModels!M298 = "NA"," ","ACxSC")</f>
        <v xml:space="preserve"> </v>
      </c>
      <c r="N298" t="str">
        <f>IF(ComponentModels!N298 = "NA"," ","CNxpH")</f>
        <v xml:space="preserve"> </v>
      </c>
      <c r="O298" t="str">
        <f>IF(ComponentModels!O298 = "NA"," ","GWCxpH")</f>
        <v>GWCxpH</v>
      </c>
      <c r="P298" t="str">
        <f>IF(ComponentModels!P298 = "NA"," ","+")</f>
        <v xml:space="preserve"> </v>
      </c>
      <c r="Q298" s="2" t="str">
        <f t="shared" si="30"/>
        <v>AC + SC +   +   + Clay +   + GWC + GWC² + pH +   +   +   + GWCxpH</v>
      </c>
      <c r="R298">
        <v>14</v>
      </c>
      <c r="S298">
        <v>-242.55426224157301</v>
      </c>
      <c r="T298">
        <v>515.73352448314597</v>
      </c>
      <c r="U298">
        <v>2.6500618906108002</v>
      </c>
      <c r="V298">
        <v>7.1791503261976503E-2</v>
      </c>
      <c r="W298" t="s">
        <v>39</v>
      </c>
    </row>
    <row r="299" spans="1:23" hidden="1" x14ac:dyDescent="0.3">
      <c r="A299">
        <v>12755</v>
      </c>
      <c r="B299">
        <v>2.8759491235610199</v>
      </c>
      <c r="C299" t="str">
        <f>IF(ComponentModels!C299 = "NA"," ","AC")</f>
        <v>AC</v>
      </c>
      <c r="D299" t="str">
        <f>IF(ComponentModels!D299 = "NA"," ","SC")</f>
        <v>SC</v>
      </c>
      <c r="E299" t="str">
        <f>IF(ComponentModels!E299 = "NA"," ","T30")</f>
        <v xml:space="preserve"> </v>
      </c>
      <c r="F299" t="str">
        <f>IF(ComponentModels!F299 = "NA"," ","(T30)²")</f>
        <v xml:space="preserve"> </v>
      </c>
      <c r="G299" t="str">
        <f>IF(ComponentModels!G299 = "NA"," ","Clay")</f>
        <v>Clay</v>
      </c>
      <c r="H299" t="str">
        <f>IF(ComponentModels!H299 = "NA"," ","CN")</f>
        <v xml:space="preserve"> </v>
      </c>
      <c r="I299" t="str">
        <f>IF(ComponentModels!I299 = "NA"," ","GWC")</f>
        <v>GWC</v>
      </c>
      <c r="J299" t="str">
        <f>IF(ComponentModels!J299 = "NA"," ","(GWC)²")</f>
        <v>(GWC)²</v>
      </c>
      <c r="K299" t="str">
        <f>IF(ComponentModels!K299 = "NA"," ","pH")</f>
        <v>pH</v>
      </c>
      <c r="L299" t="str">
        <f>IF(ComponentModels!L299 = "NA"," ","Pr")</f>
        <v xml:space="preserve"> </v>
      </c>
      <c r="M299" t="str">
        <f>IF(ComponentModels!M299 = "NA"," ","ACxSC")</f>
        <v xml:space="preserve"> </v>
      </c>
      <c r="N299" t="str">
        <f>IF(ComponentModels!N299 = "NA"," ","CNxpH")</f>
        <v xml:space="preserve"> </v>
      </c>
      <c r="O299" t="str">
        <f>IF(ComponentModels!O299 = "NA"," ","GWCxpH")</f>
        <v>GWCxpH</v>
      </c>
      <c r="P299" t="str">
        <f>IF(ComponentModels!P299 = "NA"," ","+")</f>
        <v>+</v>
      </c>
      <c r="R299">
        <v>14</v>
      </c>
      <c r="S299">
        <v>-242.55426224157301</v>
      </c>
      <c r="T299">
        <v>515.73352448314597</v>
      </c>
      <c r="U299">
        <v>2.6500618906109099</v>
      </c>
      <c r="V299">
        <v>7.1791503261972506E-2</v>
      </c>
      <c r="W299" t="s">
        <v>39</v>
      </c>
    </row>
    <row r="300" spans="1:23" x14ac:dyDescent="0.3">
      <c r="A300">
        <v>4579</v>
      </c>
      <c r="B300">
        <v>1.50344930222694</v>
      </c>
      <c r="C300" t="str">
        <f>IF(ComponentModels!C300 = "NA"," ","AC")</f>
        <v>AC</v>
      </c>
      <c r="D300" t="str">
        <f>IF(ComponentModels!D300 = "NA"," ","SC")</f>
        <v>SC</v>
      </c>
      <c r="E300" t="str">
        <f>IF(ComponentModels!E300 = "NA"," ","T30")</f>
        <v xml:space="preserve"> </v>
      </c>
      <c r="F300" t="str">
        <f>IF(ComponentModels!F300 = "NA"," ","T30²")</f>
        <v xml:space="preserve"> </v>
      </c>
      <c r="G300" t="str">
        <f>IF(ComponentModels!G300 = "NA"," ","Clay")</f>
        <v xml:space="preserve"> </v>
      </c>
      <c r="H300" t="str">
        <f>IF(ComponentModels!H300 = "NA"," ","CN")</f>
        <v>CN</v>
      </c>
      <c r="I300" t="str">
        <f>IF(ComponentModels!I300 = "NA"," ","GWC")</f>
        <v>GWC</v>
      </c>
      <c r="J300" t="str">
        <f>IF(ComponentModels!J300 = "NA"," ","GWC²")</f>
        <v>GWC²</v>
      </c>
      <c r="K300" t="str">
        <f>IF(ComponentModels!K300 = "NA"," ","pH")</f>
        <v>pH</v>
      </c>
      <c r="L300" t="str">
        <f>IF(ComponentModels!L300 = "NA"," ","Pr")</f>
        <v xml:space="preserve"> </v>
      </c>
      <c r="M300" t="str">
        <f>IF(ComponentModels!M300 = "NA"," ","ACxSC")</f>
        <v xml:space="preserve"> </v>
      </c>
      <c r="N300" t="str">
        <f>IF(ComponentModels!N300 = "NA"," ","CNxpH")</f>
        <v xml:space="preserve"> </v>
      </c>
      <c r="O300" t="str">
        <f>IF(ComponentModels!O300 = "NA"," ","GWCxpH")</f>
        <v>GWCxpH</v>
      </c>
      <c r="P300" t="str">
        <f>IF(ComponentModels!P300 = "NA"," ","+")</f>
        <v xml:space="preserve"> </v>
      </c>
      <c r="Q300" s="2" t="str">
        <f>CONCATENATE(C300," + ",D300," + ",E300, " + ", F300, " + ",G300, " + ",H300, " + ", I300," + ", J300," + ",K300," + ",L300," + ",M300," + ",N300," + ",O300)</f>
        <v>AC + SC +   +   +   + CN + GWC + GWC² + pH +   +   +   + GWCxpH</v>
      </c>
      <c r="R300">
        <v>14</v>
      </c>
      <c r="S300">
        <v>-242.80640780800201</v>
      </c>
      <c r="T300">
        <v>516.23781561600401</v>
      </c>
      <c r="U300">
        <v>3.1543530234697501</v>
      </c>
      <c r="V300">
        <v>5.5791446195685303E-2</v>
      </c>
      <c r="W300" t="s">
        <v>39</v>
      </c>
    </row>
    <row r="301" spans="1:23" hidden="1" x14ac:dyDescent="0.3">
      <c r="A301">
        <v>12771</v>
      </c>
      <c r="B301">
        <v>2.88974366342</v>
      </c>
      <c r="C301" t="str">
        <f>IF(ComponentModels!C301 = "NA"," ","AC")</f>
        <v>AC</v>
      </c>
      <c r="D301" t="str">
        <f>IF(ComponentModels!D301 = "NA"," ","SC")</f>
        <v>SC</v>
      </c>
      <c r="E301" t="str">
        <f>IF(ComponentModels!E301 = "NA"," ","T30")</f>
        <v xml:space="preserve"> </v>
      </c>
      <c r="F301" t="str">
        <f>IF(ComponentModels!F301 = "NA"," ","(T30)²")</f>
        <v xml:space="preserve"> </v>
      </c>
      <c r="G301" t="str">
        <f>IF(ComponentModels!G301 = "NA"," ","Clay")</f>
        <v xml:space="preserve"> </v>
      </c>
      <c r="H301" t="str">
        <f>IF(ComponentModels!H301 = "NA"," ","CN")</f>
        <v>CN</v>
      </c>
      <c r="I301" t="str">
        <f>IF(ComponentModels!I301 = "NA"," ","GWC")</f>
        <v>GWC</v>
      </c>
      <c r="J301" t="str">
        <f>IF(ComponentModels!J301 = "NA"," ","(GWC)²")</f>
        <v>(GWC)²</v>
      </c>
      <c r="K301" t="str">
        <f>IF(ComponentModels!K301 = "NA"," ","pH")</f>
        <v>pH</v>
      </c>
      <c r="L301" t="str">
        <f>IF(ComponentModels!L301 = "NA"," ","Pr")</f>
        <v xml:space="preserve"> </v>
      </c>
      <c r="M301" t="str">
        <f>IF(ComponentModels!M301 = "NA"," ","ACxSC")</f>
        <v xml:space="preserve"> </v>
      </c>
      <c r="N301" t="str">
        <f>IF(ComponentModels!N301 = "NA"," ","CNxpH")</f>
        <v xml:space="preserve"> </v>
      </c>
      <c r="O301" t="str">
        <f>IF(ComponentModels!O301 = "NA"," ","GWCxpH")</f>
        <v>GWCxpH</v>
      </c>
      <c r="P301" t="str">
        <f>IF(ComponentModels!P301 = "NA"," ","+")</f>
        <v>+</v>
      </c>
      <c r="R301">
        <v>14</v>
      </c>
      <c r="S301">
        <v>-242.80640780800201</v>
      </c>
      <c r="T301">
        <v>516.23781561600401</v>
      </c>
      <c r="U301">
        <v>3.1543530234697501</v>
      </c>
      <c r="V301">
        <v>5.5791446195685303E-2</v>
      </c>
      <c r="W301" t="s">
        <v>39</v>
      </c>
    </row>
    <row r="302" spans="1:23" hidden="1" x14ac:dyDescent="0.3">
      <c r="A302">
        <v>81933</v>
      </c>
      <c r="B302">
        <v>1.9372957959441199</v>
      </c>
      <c r="C302" t="str">
        <f>IF(ComponentModels!C302 = "NA"," ","AC")</f>
        <v>AC</v>
      </c>
      <c r="D302" t="str">
        <f>IF(ComponentModels!D302 = "NA"," ","SC")</f>
        <v xml:space="preserve"> </v>
      </c>
      <c r="E302" t="str">
        <f>IF(ComponentModels!E302 = "NA"," ","T30")</f>
        <v xml:space="preserve"> </v>
      </c>
      <c r="F302" t="str">
        <f>IF(ComponentModels!F302 = "NA"," ","(T30)²")</f>
        <v xml:space="preserve"> </v>
      </c>
      <c r="G302" t="str">
        <f>IF(ComponentModels!G302 = "NA"," ","Clay")</f>
        <v xml:space="preserve"> </v>
      </c>
      <c r="H302" t="str">
        <f>IF(ComponentModels!H302 = "NA"," ","CN")</f>
        <v xml:space="preserve"> </v>
      </c>
      <c r="I302" t="str">
        <f>IF(ComponentModels!I302 = "NA"," ","GWC")</f>
        <v xml:space="preserve"> </v>
      </c>
      <c r="J302" t="str">
        <f>IF(ComponentModels!J302 = "NA"," ","(GWC)²")</f>
        <v xml:space="preserve"> </v>
      </c>
      <c r="K302" t="str">
        <f>IF(ComponentModels!K302 = "NA"," ","pH")</f>
        <v xml:space="preserve"> </v>
      </c>
      <c r="L302" t="str">
        <f>IF(ComponentModels!L302 = "NA"," ","Pr")</f>
        <v xml:space="preserve"> </v>
      </c>
      <c r="M302" t="str">
        <f>IF(ComponentModels!M302 = "NA"," ","ACxSC")</f>
        <v xml:space="preserve"> </v>
      </c>
      <c r="N302" t="str">
        <f>IF(ComponentModels!N302 = "NA"," ","CNxpH")</f>
        <v xml:space="preserve"> </v>
      </c>
      <c r="O302" t="str">
        <f>IF(ComponentModels!O302 = "NA"," ","GWCxpH")</f>
        <v xml:space="preserve"> </v>
      </c>
      <c r="P302" t="str">
        <f>IF(ComponentModels!P302 = "NA"," ","+")</f>
        <v>+</v>
      </c>
      <c r="R302">
        <v>7</v>
      </c>
      <c r="S302">
        <v>-67.464224809693903</v>
      </c>
      <c r="T302">
        <v>149.60314841456901</v>
      </c>
      <c r="U302">
        <v>0</v>
      </c>
      <c r="V302">
        <v>0.11579432821119801</v>
      </c>
      <c r="W302" t="s">
        <v>40</v>
      </c>
    </row>
    <row r="303" spans="1:23" x14ac:dyDescent="0.3">
      <c r="A303">
        <v>16</v>
      </c>
      <c r="B303">
        <v>0.55100143467865703</v>
      </c>
      <c r="C303" t="str">
        <f>IF(ComponentModels!C303 = "NA"," ","AC")</f>
        <v>AC</v>
      </c>
      <c r="D303" t="str">
        <f>IF(ComponentModels!D303 = "NA"," ","SC")</f>
        <v xml:space="preserve"> </v>
      </c>
      <c r="E303" t="str">
        <f>IF(ComponentModels!E303 = "NA"," ","T30")</f>
        <v xml:space="preserve"> </v>
      </c>
      <c r="F303" t="str">
        <f>IF(ComponentModels!F303 = "NA"," ","T30²")</f>
        <v xml:space="preserve"> </v>
      </c>
      <c r="G303" t="str">
        <f>IF(ComponentModels!G303 = "NA"," ","Clay")</f>
        <v xml:space="preserve"> </v>
      </c>
      <c r="H303" t="str">
        <f>IF(ComponentModels!H303 = "NA"," ","CN")</f>
        <v xml:space="preserve"> </v>
      </c>
      <c r="I303" t="str">
        <f>IF(ComponentModels!I303 = "NA"," ","GWC")</f>
        <v xml:space="preserve"> </v>
      </c>
      <c r="J303" t="str">
        <f>IF(ComponentModels!J303 = "NA"," ","GWC²")</f>
        <v xml:space="preserve"> </v>
      </c>
      <c r="K303" t="str">
        <f>IF(ComponentModels!K303 = "NA"," ","pH")</f>
        <v xml:space="preserve"> </v>
      </c>
      <c r="L303" t="str">
        <f>IF(ComponentModels!L303 = "NA"," ","Pr")</f>
        <v xml:space="preserve"> </v>
      </c>
      <c r="M303" t="str">
        <f>IF(ComponentModels!M303 = "NA"," ","ACxSC")</f>
        <v xml:space="preserve"> </v>
      </c>
      <c r="N303" t="str">
        <f>IF(ComponentModels!N303 = "NA"," ","CNxpH")</f>
        <v xml:space="preserve"> </v>
      </c>
      <c r="O303" t="str">
        <f>IF(ComponentModels!O303 = "NA"," ","GWCxpH")</f>
        <v xml:space="preserve"> </v>
      </c>
      <c r="P303" t="str">
        <f>IF(ComponentModels!P303 = "NA"," ","+")</f>
        <v xml:space="preserve"> </v>
      </c>
      <c r="Q303" s="2" t="str">
        <f t="shared" ref="Q303:Q304" si="31">CONCATENATE(C303," + ",D303," + ",E303, " + ", F303, " + ",G303, " + ",H303, " + ", I303," + ", J303," + ",K303," + ",L303," + ",M303," + ",N303," + ",O303)</f>
        <v xml:space="preserve">AC +   +   +   +   +   +   +   +   +   +   +   +  </v>
      </c>
      <c r="R303">
        <v>7</v>
      </c>
      <c r="S303">
        <v>-67.464224809694002</v>
      </c>
      <c r="T303">
        <v>149.60314841456901</v>
      </c>
      <c r="U303" s="1">
        <v>1.13686837721616E-13</v>
      </c>
      <c r="V303">
        <v>0.115794328211191</v>
      </c>
      <c r="W303" t="s">
        <v>40</v>
      </c>
    </row>
    <row r="304" spans="1:23" x14ac:dyDescent="0.3">
      <c r="A304">
        <v>34</v>
      </c>
      <c r="B304">
        <v>0.43444198048868099</v>
      </c>
      <c r="C304" t="str">
        <f>IF(ComponentModels!C304 = "NA"," ","AC")</f>
        <v>AC</v>
      </c>
      <c r="D304" t="str">
        <f>IF(ComponentModels!D304 = "NA"," ","SC")</f>
        <v>SC</v>
      </c>
      <c r="E304" t="str">
        <f>IF(ComponentModels!E304 = "NA"," ","T30")</f>
        <v xml:space="preserve"> </v>
      </c>
      <c r="F304" t="str">
        <f>IF(ComponentModels!F304 = "NA"," ","T30²")</f>
        <v xml:space="preserve"> </v>
      </c>
      <c r="G304" t="str">
        <f>IF(ComponentModels!G304 = "NA"," ","Clay")</f>
        <v xml:space="preserve"> </v>
      </c>
      <c r="H304" t="str">
        <f>IF(ComponentModels!H304 = "NA"," ","CN")</f>
        <v xml:space="preserve"> </v>
      </c>
      <c r="I304" t="str">
        <f>IF(ComponentModels!I304 = "NA"," ","GWC")</f>
        <v xml:space="preserve"> </v>
      </c>
      <c r="J304" t="str">
        <f>IF(ComponentModels!J304 = "NA"," ","GWC²")</f>
        <v xml:space="preserve"> </v>
      </c>
      <c r="K304" t="str">
        <f>IF(ComponentModels!K304 = "NA"," ","pH")</f>
        <v xml:space="preserve"> </v>
      </c>
      <c r="L304" t="str">
        <f>IF(ComponentModels!L304 = "NA"," ","Pr")</f>
        <v xml:space="preserve"> </v>
      </c>
      <c r="M304" t="str">
        <f>IF(ComponentModels!M304 = "NA"," ","ACxSC")</f>
        <v xml:space="preserve"> </v>
      </c>
      <c r="N304" t="str">
        <f>IF(ComponentModels!N304 = "NA"," ","CNxpH")</f>
        <v xml:space="preserve"> </v>
      </c>
      <c r="O304" t="str">
        <f>IF(ComponentModels!O304 = "NA"," ","GWCxpH")</f>
        <v xml:space="preserve"> </v>
      </c>
      <c r="P304" t="str">
        <f>IF(ComponentModels!P304 = "NA"," ","+")</f>
        <v xml:space="preserve"> </v>
      </c>
      <c r="Q304" s="2" t="str">
        <f t="shared" si="31"/>
        <v xml:space="preserve">AC + SC +   +   +   +   +   +   +   +   +   +   +  </v>
      </c>
      <c r="R304">
        <v>9</v>
      </c>
      <c r="S304">
        <v>-65.413123933008904</v>
      </c>
      <c r="T304">
        <v>149.92380884162799</v>
      </c>
      <c r="U304">
        <v>0.320660427058925</v>
      </c>
      <c r="V304">
        <v>9.8640839664333596E-2</v>
      </c>
      <c r="W304" t="s">
        <v>40</v>
      </c>
    </row>
    <row r="305" spans="1:23" hidden="1" x14ac:dyDescent="0.3">
      <c r="A305">
        <v>81952</v>
      </c>
      <c r="B305">
        <v>1.8207363416015001</v>
      </c>
      <c r="C305" t="str">
        <f>IF(ComponentModels!C305 = "NA"," ","AC")</f>
        <v>AC</v>
      </c>
      <c r="D305" t="str">
        <f>IF(ComponentModels!D305 = "NA"," ","SC")</f>
        <v>SC</v>
      </c>
      <c r="E305" t="str">
        <f>IF(ComponentModels!E305 = "NA"," ","T30")</f>
        <v xml:space="preserve"> </v>
      </c>
      <c r="F305" t="str">
        <f>IF(ComponentModels!F305 = "NA"," ","(T30)²")</f>
        <v xml:space="preserve"> </v>
      </c>
      <c r="G305" t="str">
        <f>IF(ComponentModels!G305 = "NA"," ","Clay")</f>
        <v xml:space="preserve"> </v>
      </c>
      <c r="H305" t="str">
        <f>IF(ComponentModels!H305 = "NA"," ","CN")</f>
        <v xml:space="preserve"> </v>
      </c>
      <c r="I305" t="str">
        <f>IF(ComponentModels!I305 = "NA"," ","GWC")</f>
        <v xml:space="preserve"> </v>
      </c>
      <c r="J305" t="str">
        <f>IF(ComponentModels!J305 = "NA"," ","(GWC)²")</f>
        <v xml:space="preserve"> </v>
      </c>
      <c r="K305" t="str">
        <f>IF(ComponentModels!K305 = "NA"," ","pH")</f>
        <v xml:space="preserve"> </v>
      </c>
      <c r="L305" t="str">
        <f>IF(ComponentModels!L305 = "NA"," ","Pr")</f>
        <v xml:space="preserve"> </v>
      </c>
      <c r="M305" t="str">
        <f>IF(ComponentModels!M305 = "NA"," ","ACxSC")</f>
        <v xml:space="preserve"> </v>
      </c>
      <c r="N305" t="str">
        <f>IF(ComponentModels!N305 = "NA"," ","CNxpH")</f>
        <v xml:space="preserve"> </v>
      </c>
      <c r="O305" t="str">
        <f>IF(ComponentModels!O305 = "NA"," ","GWCxpH")</f>
        <v xml:space="preserve"> </v>
      </c>
      <c r="P305" t="str">
        <f>IF(ComponentModels!P305 = "NA"," ","+")</f>
        <v>+</v>
      </c>
      <c r="R305">
        <v>9</v>
      </c>
      <c r="S305">
        <v>-65.413123933008904</v>
      </c>
      <c r="T305">
        <v>149.92380884162799</v>
      </c>
      <c r="U305">
        <v>0.320660427059067</v>
      </c>
      <c r="V305">
        <v>9.8640839664326602E-2</v>
      </c>
      <c r="W305" t="s">
        <v>40</v>
      </c>
    </row>
    <row r="306" spans="1:23" hidden="1" x14ac:dyDescent="0.3">
      <c r="A306">
        <v>81941</v>
      </c>
      <c r="B306">
        <v>1.75460653275695</v>
      </c>
      <c r="C306" t="str">
        <f>IF(ComponentModels!C306 = "NA"," ","AC")</f>
        <v xml:space="preserve"> </v>
      </c>
      <c r="D306" t="str">
        <f>IF(ComponentModels!D306 = "NA"," ","SC")</f>
        <v>SC</v>
      </c>
      <c r="E306" t="str">
        <f>IF(ComponentModels!E306 = "NA"," ","T30")</f>
        <v xml:space="preserve"> </v>
      </c>
      <c r="F306" t="str">
        <f>IF(ComponentModels!F306 = "NA"," ","(T30)²")</f>
        <v xml:space="preserve"> </v>
      </c>
      <c r="G306" t="str">
        <f>IF(ComponentModels!G306 = "NA"," ","Clay")</f>
        <v xml:space="preserve"> </v>
      </c>
      <c r="H306" t="str">
        <f>IF(ComponentModels!H306 = "NA"," ","CN")</f>
        <v xml:space="preserve"> </v>
      </c>
      <c r="I306" t="str">
        <f>IF(ComponentModels!I306 = "NA"," ","GWC")</f>
        <v xml:space="preserve"> </v>
      </c>
      <c r="J306" t="str">
        <f>IF(ComponentModels!J306 = "NA"," ","(GWC)²")</f>
        <v xml:space="preserve"> </v>
      </c>
      <c r="K306" t="str">
        <f>IF(ComponentModels!K306 = "NA"," ","pH")</f>
        <v xml:space="preserve"> </v>
      </c>
      <c r="L306" t="str">
        <f>IF(ComponentModels!L306 = "NA"," ","Pr")</f>
        <v xml:space="preserve"> </v>
      </c>
      <c r="M306" t="str">
        <f>IF(ComponentModels!M306 = "NA"," ","ACxSC")</f>
        <v xml:space="preserve"> </v>
      </c>
      <c r="N306" t="str">
        <f>IF(ComponentModels!N306 = "NA"," ","CNxpH")</f>
        <v xml:space="preserve"> </v>
      </c>
      <c r="O306" t="str">
        <f>IF(ComponentModels!O306 = "NA"," ","GWCxpH")</f>
        <v xml:space="preserve"> </v>
      </c>
      <c r="P306" t="str">
        <f>IF(ComponentModels!P306 = "NA"," ","+")</f>
        <v>+</v>
      </c>
      <c r="R306">
        <v>5</v>
      </c>
      <c r="S306">
        <v>-70.226400159053696</v>
      </c>
      <c r="T306">
        <v>150.80994317525</v>
      </c>
      <c r="U306">
        <v>1.20679476068167</v>
      </c>
      <c r="V306">
        <v>6.3333739993428007E-2</v>
      </c>
      <c r="W306" t="s">
        <v>40</v>
      </c>
    </row>
    <row r="307" spans="1:23" x14ac:dyDescent="0.3">
      <c r="A307">
        <v>21</v>
      </c>
      <c r="B307">
        <v>0.36831217171389202</v>
      </c>
      <c r="C307" t="str">
        <f>IF(ComponentModels!C307 = "NA"," ","AC")</f>
        <v xml:space="preserve"> </v>
      </c>
      <c r="D307" t="str">
        <f>IF(ComponentModels!D307 = "NA"," ","SC")</f>
        <v>SC</v>
      </c>
      <c r="E307" t="str">
        <f>IF(ComponentModels!E307 = "NA"," ","T30")</f>
        <v xml:space="preserve"> </v>
      </c>
      <c r="F307" t="str">
        <f>IF(ComponentModels!F307 = "NA"," ","T30²")</f>
        <v xml:space="preserve"> </v>
      </c>
      <c r="G307" t="str">
        <f>IF(ComponentModels!G307 = "NA"," ","Clay")</f>
        <v xml:space="preserve"> </v>
      </c>
      <c r="H307" t="str">
        <f>IF(ComponentModels!H307 = "NA"," ","CN")</f>
        <v xml:space="preserve"> </v>
      </c>
      <c r="I307" t="str">
        <f>IF(ComponentModels!I307 = "NA"," ","GWC")</f>
        <v xml:space="preserve"> </v>
      </c>
      <c r="J307" t="str">
        <f>IF(ComponentModels!J307 = "NA"," ","GWC²")</f>
        <v xml:space="preserve"> </v>
      </c>
      <c r="K307" t="str">
        <f>IF(ComponentModels!K307 = "NA"," ","pH")</f>
        <v xml:space="preserve"> </v>
      </c>
      <c r="L307" t="str">
        <f>IF(ComponentModels!L307 = "NA"," ","Pr")</f>
        <v xml:space="preserve"> </v>
      </c>
      <c r="M307" t="str">
        <f>IF(ComponentModels!M307 = "NA"," ","ACxSC")</f>
        <v xml:space="preserve"> </v>
      </c>
      <c r="N307" t="str">
        <f>IF(ComponentModels!N307 = "NA"," ","CNxpH")</f>
        <v xml:space="preserve"> </v>
      </c>
      <c r="O307" t="str">
        <f>IF(ComponentModels!O307 = "NA"," ","GWCxpH")</f>
        <v xml:space="preserve"> </v>
      </c>
      <c r="P307" t="str">
        <f>IF(ComponentModels!P307 = "NA"," ","+")</f>
        <v xml:space="preserve"> </v>
      </c>
      <c r="Q307" s="2" t="str">
        <f>CONCATENATE(C307," + ",D307," + ",E307, " + ", F307, " + ",G307, " + ",H307, " + ", I307," + ", J307," + ",K307," + ",L307," + ",M307," + ",N307," + ",O307)</f>
        <v xml:space="preserve">  + SC +   +   +   +   +   +   +   +   +   +   +  </v>
      </c>
      <c r="R307">
        <v>5</v>
      </c>
      <c r="S307">
        <v>-70.226400159053796</v>
      </c>
      <c r="T307">
        <v>150.80994317525</v>
      </c>
      <c r="U307">
        <v>1.2067947606818701</v>
      </c>
      <c r="V307">
        <v>6.3333739993421706E-2</v>
      </c>
      <c r="W307" t="s">
        <v>40</v>
      </c>
    </row>
    <row r="308" spans="1:23" hidden="1" x14ac:dyDescent="0.3">
      <c r="A308">
        <v>8192</v>
      </c>
      <c r="B308" t="s">
        <v>22</v>
      </c>
      <c r="C308" t="str">
        <f>IF(ComponentModels!C308 = "NA"," ","AC")</f>
        <v xml:space="preserve"> </v>
      </c>
      <c r="D308" t="str">
        <f>IF(ComponentModels!D308 = "NA"," ","SC")</f>
        <v xml:space="preserve"> </v>
      </c>
      <c r="E308" t="str">
        <f>IF(ComponentModels!E308 = "NA"," ","T30")</f>
        <v xml:space="preserve"> </v>
      </c>
      <c r="F308" t="str">
        <f>IF(ComponentModels!F308 = "NA"," ","(T30)²")</f>
        <v xml:space="preserve"> </v>
      </c>
      <c r="G308" t="str">
        <f>IF(ComponentModels!G308 = "NA"," ","Clay")</f>
        <v xml:space="preserve"> </v>
      </c>
      <c r="H308" t="str">
        <f>IF(ComponentModels!H308 = "NA"," ","CN")</f>
        <v xml:space="preserve"> </v>
      </c>
      <c r="I308" t="str">
        <f>IF(ComponentModels!I308 = "NA"," ","GWC")</f>
        <v xml:space="preserve"> </v>
      </c>
      <c r="J308" t="str">
        <f>IF(ComponentModels!J308 = "NA"," ","(GWC)²")</f>
        <v xml:space="preserve"> </v>
      </c>
      <c r="K308" t="str">
        <f>IF(ComponentModels!K308 = "NA"," ","pH")</f>
        <v xml:space="preserve"> </v>
      </c>
      <c r="L308" t="str">
        <f>IF(ComponentModels!L308 = "NA"," ","Pr")</f>
        <v xml:space="preserve"> </v>
      </c>
      <c r="M308" t="str">
        <f>IF(ComponentModels!M308 = "NA"," ","ACxSC")</f>
        <v xml:space="preserve"> </v>
      </c>
      <c r="N308" t="str">
        <f>IF(ComponentModels!N308 = "NA"," ","CNxpH")</f>
        <v xml:space="preserve"> </v>
      </c>
      <c r="O308" t="str">
        <f>IF(ComponentModels!O308 = "NA"," ","GWCxpH")</f>
        <v xml:space="preserve"> </v>
      </c>
      <c r="P308" t="str">
        <f>IF(ComponentModels!P308 = "NA"," ","+")</f>
        <v>+</v>
      </c>
      <c r="R308">
        <v>3</v>
      </c>
      <c r="S308">
        <v>-72.368638163048701</v>
      </c>
      <c r="T308">
        <v>150.87845279668599</v>
      </c>
      <c r="U308">
        <v>1.2753043821171</v>
      </c>
      <c r="V308">
        <v>6.1200991704134303E-2</v>
      </c>
      <c r="W308" t="s">
        <v>40</v>
      </c>
    </row>
    <row r="309" spans="1:23" x14ac:dyDescent="0.3">
      <c r="A309">
        <v>0</v>
      </c>
      <c r="B309" t="s">
        <v>22</v>
      </c>
      <c r="C309" t="str">
        <f>IF(ComponentModels!C309 = "NA"," ","AC")</f>
        <v xml:space="preserve"> </v>
      </c>
      <c r="D309" t="str">
        <f>IF(ComponentModels!D309 = "NA"," ","SC")</f>
        <v xml:space="preserve"> </v>
      </c>
      <c r="E309" t="str">
        <f>IF(ComponentModels!E309 = "NA"," ","T30")</f>
        <v xml:space="preserve"> </v>
      </c>
      <c r="F309" t="str">
        <f>IF(ComponentModels!F309 = "NA"," ","T30²")</f>
        <v xml:space="preserve"> </v>
      </c>
      <c r="G309" t="str">
        <f>IF(ComponentModels!G309 = "NA"," ","Clay")</f>
        <v xml:space="preserve"> </v>
      </c>
      <c r="H309" t="str">
        <f>IF(ComponentModels!H309 = "NA"," ","CN")</f>
        <v xml:space="preserve"> </v>
      </c>
      <c r="I309" t="str">
        <f>IF(ComponentModels!I309 = "NA"," ","GWC")</f>
        <v xml:space="preserve"> </v>
      </c>
      <c r="J309" t="str">
        <f>IF(ComponentModels!J309 = "NA"," ","GWC²")</f>
        <v xml:space="preserve"> </v>
      </c>
      <c r="K309" t="str">
        <f>IF(ComponentModels!K309 = "NA"," ","pH")</f>
        <v xml:space="preserve"> </v>
      </c>
      <c r="L309" t="str">
        <f>IF(ComponentModels!L309 = "NA"," ","Pr")</f>
        <v xml:space="preserve"> </v>
      </c>
      <c r="M309" t="str">
        <f>IF(ComponentModels!M309 = "NA"," ","ACxSC")</f>
        <v xml:space="preserve"> </v>
      </c>
      <c r="N309" t="str">
        <f>IF(ComponentModels!N309 = "NA"," ","CNxpH")</f>
        <v xml:space="preserve"> </v>
      </c>
      <c r="O309" t="str">
        <f>IF(ComponentModels!O309 = "NA"," ","GWCxpH")</f>
        <v xml:space="preserve"> </v>
      </c>
      <c r="P309" t="str">
        <f>IF(ComponentModels!P309 = "NA"," ","+")</f>
        <v xml:space="preserve"> </v>
      </c>
      <c r="Q309" s="2" t="str">
        <f t="shared" ref="Q309:Q310" si="32">CONCATENATE(C309," + ",D309," + ",E309, " + ", F309, " + ",G309, " + ",H309, " + ", I309," + ", J309," + ",K309," + ",L309," + ",M309," + ",N309," + ",O309)</f>
        <v xml:space="preserve">  +   +   +   +   +   +   +   +   +   +   +   +  </v>
      </c>
      <c r="R309">
        <v>3</v>
      </c>
      <c r="S309">
        <v>-72.3686381630488</v>
      </c>
      <c r="T309">
        <v>150.87845279668599</v>
      </c>
      <c r="U309">
        <v>1.2753043821171599</v>
      </c>
      <c r="V309">
        <v>6.1200991704132603E-2</v>
      </c>
      <c r="W309" t="s">
        <v>40</v>
      </c>
    </row>
    <row r="310" spans="1:23" x14ac:dyDescent="0.3">
      <c r="A310">
        <v>53</v>
      </c>
      <c r="B310">
        <v>0.55298645408295299</v>
      </c>
      <c r="C310" t="str">
        <f>IF(ComponentModels!C310 = "NA"," ","AC")</f>
        <v>AC</v>
      </c>
      <c r="D310" t="str">
        <f>IF(ComponentModels!D310 = "NA"," ","SC")</f>
        <v xml:space="preserve"> </v>
      </c>
      <c r="E310" t="str">
        <f>IF(ComponentModels!E310 = "NA"," ","T30")</f>
        <v>T30</v>
      </c>
      <c r="F310" t="str">
        <f>IF(ComponentModels!F310 = "NA"," ","T30²")</f>
        <v xml:space="preserve"> </v>
      </c>
      <c r="G310" t="str">
        <f>IF(ComponentModels!G310 = "NA"," ","Clay")</f>
        <v xml:space="preserve"> </v>
      </c>
      <c r="H310" t="str">
        <f>IF(ComponentModels!H310 = "NA"," ","CN")</f>
        <v xml:space="preserve"> </v>
      </c>
      <c r="I310" t="str">
        <f>IF(ComponentModels!I310 = "NA"," ","GWC")</f>
        <v xml:space="preserve"> </v>
      </c>
      <c r="J310" t="str">
        <f>IF(ComponentModels!J310 = "NA"," ","GWC²")</f>
        <v xml:space="preserve"> </v>
      </c>
      <c r="K310" t="str">
        <f>IF(ComponentModels!K310 = "NA"," ","pH")</f>
        <v xml:space="preserve"> </v>
      </c>
      <c r="L310" t="str">
        <f>IF(ComponentModels!L310 = "NA"," ","Pr")</f>
        <v xml:space="preserve"> </v>
      </c>
      <c r="M310" t="str">
        <f>IF(ComponentModels!M310 = "NA"," ","ACxSC")</f>
        <v xml:space="preserve"> </v>
      </c>
      <c r="N310" t="str">
        <f>IF(ComponentModels!N310 = "NA"," ","CNxpH")</f>
        <v xml:space="preserve"> </v>
      </c>
      <c r="O310" t="str">
        <f>IF(ComponentModels!O310 = "NA"," ","GWCxpH")</f>
        <v xml:space="preserve"> </v>
      </c>
      <c r="P310" t="str">
        <f>IF(ComponentModels!P310 = "NA"," ","+")</f>
        <v xml:space="preserve"> </v>
      </c>
      <c r="Q310" s="2" t="str">
        <f t="shared" si="32"/>
        <v xml:space="preserve">AC +   + T30 +   +   +   +   +   +   +   +   +   +  </v>
      </c>
      <c r="R310">
        <v>8</v>
      </c>
      <c r="S310">
        <v>-67.080913648418601</v>
      </c>
      <c r="T310">
        <v>151.03455456956499</v>
      </c>
      <c r="U310">
        <v>1.43140615499595</v>
      </c>
      <c r="V310">
        <v>5.6605859651572402E-2</v>
      </c>
      <c r="W310" t="s">
        <v>40</v>
      </c>
    </row>
    <row r="311" spans="1:23" hidden="1" x14ac:dyDescent="0.3">
      <c r="A311">
        <v>81973</v>
      </c>
      <c r="B311">
        <v>1.9392808152185399</v>
      </c>
      <c r="C311" t="str">
        <f>IF(ComponentModels!C311 = "NA"," ","AC")</f>
        <v>AC</v>
      </c>
      <c r="D311" t="str">
        <f>IF(ComponentModels!D311 = "NA"," ","SC")</f>
        <v xml:space="preserve"> </v>
      </c>
      <c r="E311" t="str">
        <f>IF(ComponentModels!E311 = "NA"," ","T30")</f>
        <v>T30</v>
      </c>
      <c r="F311" t="str">
        <f>IF(ComponentModels!F311 = "NA"," ","(T30)²")</f>
        <v xml:space="preserve"> </v>
      </c>
      <c r="G311" t="str">
        <f>IF(ComponentModels!G311 = "NA"," ","Clay")</f>
        <v xml:space="preserve"> </v>
      </c>
      <c r="H311" t="str">
        <f>IF(ComponentModels!H311 = "NA"," ","CN")</f>
        <v xml:space="preserve"> </v>
      </c>
      <c r="I311" t="str">
        <f>IF(ComponentModels!I311 = "NA"," ","GWC")</f>
        <v xml:space="preserve"> </v>
      </c>
      <c r="J311" t="str">
        <f>IF(ComponentModels!J311 = "NA"," ","(GWC)²")</f>
        <v xml:space="preserve"> </v>
      </c>
      <c r="K311" t="str">
        <f>IF(ComponentModels!K311 = "NA"," ","pH")</f>
        <v xml:space="preserve"> </v>
      </c>
      <c r="L311" t="str">
        <f>IF(ComponentModels!L311 = "NA"," ","Pr")</f>
        <v xml:space="preserve"> </v>
      </c>
      <c r="M311" t="str">
        <f>IF(ComponentModels!M311 = "NA"," ","ACxSC")</f>
        <v xml:space="preserve"> </v>
      </c>
      <c r="N311" t="str">
        <f>IF(ComponentModels!N311 = "NA"," ","CNxpH")</f>
        <v xml:space="preserve"> </v>
      </c>
      <c r="O311" t="str">
        <f>IF(ComponentModels!O311 = "NA"," ","GWCxpH")</f>
        <v xml:space="preserve"> </v>
      </c>
      <c r="P311" t="str">
        <f>IF(ComponentModels!P311 = "NA"," ","+")</f>
        <v>+</v>
      </c>
      <c r="R311">
        <v>8</v>
      </c>
      <c r="S311">
        <v>-67.080913648418701</v>
      </c>
      <c r="T311">
        <v>151.03455456956499</v>
      </c>
      <c r="U311">
        <v>1.43140615499601</v>
      </c>
      <c r="V311">
        <v>5.6605859651570799E-2</v>
      </c>
      <c r="W311" t="s">
        <v>40</v>
      </c>
    </row>
    <row r="312" spans="1:23" x14ac:dyDescent="0.3">
      <c r="A312">
        <v>653</v>
      </c>
      <c r="B312">
        <v>0.55136379156582205</v>
      </c>
      <c r="C312" t="str">
        <f>IF(ComponentModels!C312 = "NA"," ","AC")</f>
        <v>AC</v>
      </c>
      <c r="D312" t="str">
        <f>IF(ComponentModels!D312 = "NA"," ","SC")</f>
        <v xml:space="preserve"> </v>
      </c>
      <c r="E312" t="str">
        <f>IF(ComponentModels!E312 = "NA"," ","T30")</f>
        <v xml:space="preserve"> </v>
      </c>
      <c r="F312" t="str">
        <f>IF(ComponentModels!F312 = "NA"," ","T30²")</f>
        <v xml:space="preserve"> </v>
      </c>
      <c r="G312" t="str">
        <f>IF(ComponentModels!G312 = "NA"," ","Clay")</f>
        <v xml:space="preserve"> </v>
      </c>
      <c r="H312" t="str">
        <f>IF(ComponentModels!H312 = "NA"," ","CN")</f>
        <v xml:space="preserve"> </v>
      </c>
      <c r="I312" t="str">
        <f>IF(ComponentModels!I312 = "NA"," ","GWC")</f>
        <v>GWC</v>
      </c>
      <c r="J312" t="str">
        <f>IF(ComponentModels!J312 = "NA"," ","GWC²")</f>
        <v xml:space="preserve"> </v>
      </c>
      <c r="K312" t="str">
        <f>IF(ComponentModels!K312 = "NA"," ","pH")</f>
        <v xml:space="preserve"> </v>
      </c>
      <c r="L312" t="str">
        <f>IF(ComponentModels!L312 = "NA"," ","Pr")</f>
        <v xml:space="preserve"> </v>
      </c>
      <c r="M312" t="str">
        <f>IF(ComponentModels!M312 = "NA"," ","ACxSC")</f>
        <v xml:space="preserve"> </v>
      </c>
      <c r="N312" t="str">
        <f>IF(ComponentModels!N312 = "NA"," ","CNxpH")</f>
        <v xml:space="preserve"> </v>
      </c>
      <c r="O312" t="str">
        <f>IF(ComponentModels!O312 = "NA"," ","GWCxpH")</f>
        <v xml:space="preserve"> </v>
      </c>
      <c r="P312" t="str">
        <f>IF(ComponentModels!P312 = "NA"," ","+")</f>
        <v xml:space="preserve"> </v>
      </c>
      <c r="Q312" s="2" t="str">
        <f>CONCATENATE(C312," + ",D312," + ",E312, " + ", F312, " + ",G312, " + ",H312, " + ", I312," + ", J312," + ",K312," + ",L312," + ",M312," + ",N312," + ",O312)</f>
        <v xml:space="preserve">AC +   +   +   +   +   + GWC +   +   +   +   +   +  </v>
      </c>
      <c r="R312">
        <v>8</v>
      </c>
      <c r="S312">
        <v>-67.6057107129472</v>
      </c>
      <c r="T312">
        <v>152.08414869862199</v>
      </c>
      <c r="U312">
        <v>2.4810002840530401</v>
      </c>
      <c r="V312">
        <v>3.3492296016758398E-2</v>
      </c>
      <c r="W312" t="s">
        <v>40</v>
      </c>
    </row>
    <row r="313" spans="1:23" hidden="1" x14ac:dyDescent="0.3">
      <c r="A313">
        <v>82573</v>
      </c>
      <c r="B313">
        <v>1.93765815266569</v>
      </c>
      <c r="C313" t="str">
        <f>IF(ComponentModels!C313 = "NA"," ","AC")</f>
        <v>AC</v>
      </c>
      <c r="D313" t="str">
        <f>IF(ComponentModels!D313 = "NA"," ","SC")</f>
        <v xml:space="preserve"> </v>
      </c>
      <c r="E313" t="str">
        <f>IF(ComponentModels!E313 = "NA"," ","T30")</f>
        <v xml:space="preserve"> </v>
      </c>
      <c r="F313" t="str">
        <f>IF(ComponentModels!F313 = "NA"," ","(T30)²")</f>
        <v xml:space="preserve"> </v>
      </c>
      <c r="G313" t="str">
        <f>IF(ComponentModels!G313 = "NA"," ","Clay")</f>
        <v xml:space="preserve"> </v>
      </c>
      <c r="H313" t="str">
        <f>IF(ComponentModels!H313 = "NA"," ","CN")</f>
        <v xml:space="preserve"> </v>
      </c>
      <c r="I313" t="str">
        <f>IF(ComponentModels!I313 = "NA"," ","GWC")</f>
        <v>GWC</v>
      </c>
      <c r="J313" t="str">
        <f>IF(ComponentModels!J313 = "NA"," ","(GWC)²")</f>
        <v xml:space="preserve"> </v>
      </c>
      <c r="K313" t="str">
        <f>IF(ComponentModels!K313 = "NA"," ","pH")</f>
        <v xml:space="preserve"> </v>
      </c>
      <c r="L313" t="str">
        <f>IF(ComponentModels!L313 = "NA"," ","Pr")</f>
        <v xml:space="preserve"> </v>
      </c>
      <c r="M313" t="str">
        <f>IF(ComponentModels!M313 = "NA"," ","ACxSC")</f>
        <v xml:space="preserve"> </v>
      </c>
      <c r="N313" t="str">
        <f>IF(ComponentModels!N313 = "NA"," ","CNxpH")</f>
        <v xml:space="preserve"> </v>
      </c>
      <c r="O313" t="str">
        <f>IF(ComponentModels!O313 = "NA"," ","GWCxpH")</f>
        <v xml:space="preserve"> </v>
      </c>
      <c r="P313" t="str">
        <f>IF(ComponentModels!P313 = "NA"," ","+")</f>
        <v>+</v>
      </c>
      <c r="R313">
        <v>8</v>
      </c>
      <c r="S313">
        <v>-67.6057107129472</v>
      </c>
      <c r="T313">
        <v>152.08414869862199</v>
      </c>
      <c r="U313">
        <v>2.4810002840531</v>
      </c>
      <c r="V313">
        <v>3.3492296016757399E-2</v>
      </c>
      <c r="W313" t="s">
        <v>40</v>
      </c>
    </row>
    <row r="314" spans="1:23" hidden="1" x14ac:dyDescent="0.3">
      <c r="A314">
        <v>8196</v>
      </c>
      <c r="B314">
        <v>1.87152904566253</v>
      </c>
      <c r="C314" t="str">
        <f>IF(ComponentModels!C314 = "NA"," ","AC")</f>
        <v xml:space="preserve"> </v>
      </c>
      <c r="D314" t="str">
        <f>IF(ComponentModels!D314 = "NA"," ","SC")</f>
        <v xml:space="preserve"> </v>
      </c>
      <c r="E314" t="str">
        <f>IF(ComponentModels!E314 = "NA"," ","T30")</f>
        <v>T30</v>
      </c>
      <c r="F314" t="str">
        <f>IF(ComponentModels!F314 = "NA"," ","(T30)²")</f>
        <v xml:space="preserve"> </v>
      </c>
      <c r="G314" t="str">
        <f>IF(ComponentModels!G314 = "NA"," ","Clay")</f>
        <v xml:space="preserve"> </v>
      </c>
      <c r="H314" t="str">
        <f>IF(ComponentModels!H314 = "NA"," ","CN")</f>
        <v xml:space="preserve"> </v>
      </c>
      <c r="I314" t="str">
        <f>IF(ComponentModels!I314 = "NA"," ","GWC")</f>
        <v xml:space="preserve"> </v>
      </c>
      <c r="J314" t="str">
        <f>IF(ComponentModels!J314 = "NA"," ","(GWC)²")</f>
        <v xml:space="preserve"> </v>
      </c>
      <c r="K314" t="str">
        <f>IF(ComponentModels!K314 = "NA"," ","pH")</f>
        <v xml:space="preserve"> </v>
      </c>
      <c r="L314" t="str">
        <f>IF(ComponentModels!L314 = "NA"," ","Pr")</f>
        <v xml:space="preserve"> </v>
      </c>
      <c r="M314" t="str">
        <f>IF(ComponentModels!M314 = "NA"," ","ACxSC")</f>
        <v xml:space="preserve"> </v>
      </c>
      <c r="N314" t="str">
        <f>IF(ComponentModels!N314 = "NA"," ","CNxpH")</f>
        <v xml:space="preserve"> </v>
      </c>
      <c r="O314" t="str">
        <f>IF(ComponentModels!O314 = "NA"," ","GWCxpH")</f>
        <v xml:space="preserve"> </v>
      </c>
      <c r="P314" t="str">
        <f>IF(ComponentModels!P314 = "NA"," ","+")</f>
        <v>+</v>
      </c>
      <c r="R314">
        <v>4</v>
      </c>
      <c r="S314">
        <v>-72.199765173015393</v>
      </c>
      <c r="T314">
        <v>152.636216736563</v>
      </c>
      <c r="U314">
        <v>3.03306832199485</v>
      </c>
      <c r="V314">
        <v>2.54135227418032E-2</v>
      </c>
      <c r="W314" t="s">
        <v>40</v>
      </c>
    </row>
    <row r="315" spans="1:23" x14ac:dyDescent="0.3">
      <c r="A315">
        <v>4</v>
      </c>
      <c r="B315">
        <v>0.48523468454730101</v>
      </c>
      <c r="C315" t="str">
        <f>IF(ComponentModels!C315 = "NA"," ","AC")</f>
        <v xml:space="preserve"> </v>
      </c>
      <c r="D315" t="str">
        <f>IF(ComponentModels!D315 = "NA"," ","SC")</f>
        <v xml:space="preserve"> </v>
      </c>
      <c r="E315" t="str">
        <f>IF(ComponentModels!E315 = "NA"," ","T30")</f>
        <v>T30</v>
      </c>
      <c r="F315" t="str">
        <f>IF(ComponentModels!F315 = "NA"," ","T30²")</f>
        <v xml:space="preserve"> </v>
      </c>
      <c r="G315" t="str">
        <f>IF(ComponentModels!G315 = "NA"," ","Clay")</f>
        <v xml:space="preserve"> </v>
      </c>
      <c r="H315" t="str">
        <f>IF(ComponentModels!H315 = "NA"," ","CN")</f>
        <v xml:space="preserve"> </v>
      </c>
      <c r="I315" t="str">
        <f>IF(ComponentModels!I315 = "NA"," ","GWC")</f>
        <v xml:space="preserve"> </v>
      </c>
      <c r="J315" t="str">
        <f>IF(ComponentModels!J315 = "NA"," ","GWC²")</f>
        <v xml:space="preserve"> </v>
      </c>
      <c r="K315" t="str">
        <f>IF(ComponentModels!K315 = "NA"," ","pH")</f>
        <v xml:space="preserve"> </v>
      </c>
      <c r="L315" t="str">
        <f>IF(ComponentModels!L315 = "NA"," ","Pr")</f>
        <v xml:space="preserve"> </v>
      </c>
      <c r="M315" t="str">
        <f>IF(ComponentModels!M315 = "NA"," ","ACxSC")</f>
        <v xml:space="preserve"> </v>
      </c>
      <c r="N315" t="str">
        <f>IF(ComponentModels!N315 = "NA"," ","CNxpH")</f>
        <v xml:space="preserve"> </v>
      </c>
      <c r="O315" t="str">
        <f>IF(ComponentModels!O315 = "NA"," ","GWCxpH")</f>
        <v xml:space="preserve"> </v>
      </c>
      <c r="P315" t="str">
        <f>IF(ComponentModels!P315 = "NA"," ","+")</f>
        <v xml:space="preserve"> </v>
      </c>
      <c r="Q315" s="2" t="str">
        <f>CONCATENATE(C315," + ",D315," + ",E315, " + ", F315, " + ",G315, " + ",H315, " + ", I315," + ", J315," + ",K315," + ",L315," + ",M315," + ",N315," + ",O315)</f>
        <v xml:space="preserve">  +   + T30 +   +   +   +   +   +   +   +   +   +  </v>
      </c>
      <c r="R315">
        <v>4</v>
      </c>
      <c r="S315">
        <v>-72.199765173015507</v>
      </c>
      <c r="T315">
        <v>152.636216736563</v>
      </c>
      <c r="U315">
        <v>3.0330683219948802</v>
      </c>
      <c r="V315">
        <v>2.5413522741802801E-2</v>
      </c>
      <c r="W315" t="s">
        <v>40</v>
      </c>
    </row>
    <row r="316" spans="1:23" hidden="1" x14ac:dyDescent="0.3">
      <c r="A316">
        <v>84493</v>
      </c>
      <c r="B316">
        <v>1.9384496303140799</v>
      </c>
      <c r="C316" t="str">
        <f>IF(ComponentModels!C316 = "NA"," ","AC")</f>
        <v>AC</v>
      </c>
      <c r="D316" t="str">
        <f>IF(ComponentModels!D316 = "NA"," ","SC")</f>
        <v xml:space="preserve"> </v>
      </c>
      <c r="E316" t="str">
        <f>IF(ComponentModels!E316 = "NA"," ","T30")</f>
        <v xml:space="preserve"> </v>
      </c>
      <c r="F316" t="str">
        <f>IF(ComponentModels!F316 = "NA"," ","(T30)²")</f>
        <v xml:space="preserve"> </v>
      </c>
      <c r="G316" t="str">
        <f>IF(ComponentModels!G316 = "NA"," ","Clay")</f>
        <v xml:space="preserve"> </v>
      </c>
      <c r="H316" t="str">
        <f>IF(ComponentModels!H316 = "NA"," ","CN")</f>
        <v xml:space="preserve"> </v>
      </c>
      <c r="I316" t="str">
        <f>IF(ComponentModels!I316 = "NA"," ","GWC")</f>
        <v xml:space="preserve"> </v>
      </c>
      <c r="J316" t="str">
        <f>IF(ComponentModels!J316 = "NA"," ","(GWC)²")</f>
        <v xml:space="preserve"> </v>
      </c>
      <c r="K316" t="str">
        <f>IF(ComponentModels!K316 = "NA"," ","pH")</f>
        <v>pH</v>
      </c>
      <c r="L316" t="str">
        <f>IF(ComponentModels!L316 = "NA"," ","Pr")</f>
        <v xml:space="preserve"> </v>
      </c>
      <c r="M316" t="str">
        <f>IF(ComponentModels!M316 = "NA"," ","ACxSC")</f>
        <v xml:space="preserve"> </v>
      </c>
      <c r="N316" t="str">
        <f>IF(ComponentModels!N316 = "NA"," ","CNxpH")</f>
        <v xml:space="preserve"> </v>
      </c>
      <c r="O316" t="str">
        <f>IF(ComponentModels!O316 = "NA"," ","GWCxpH")</f>
        <v xml:space="preserve"> </v>
      </c>
      <c r="P316" t="str">
        <f>IF(ComponentModels!P316 = "NA"," ","+")</f>
        <v>+</v>
      </c>
      <c r="R316">
        <v>8</v>
      </c>
      <c r="S316">
        <v>-67.985581629783596</v>
      </c>
      <c r="T316">
        <v>152.84389053229401</v>
      </c>
      <c r="U316">
        <v>3.24074211772583</v>
      </c>
      <c r="V316">
        <v>2.29070454748408E-2</v>
      </c>
      <c r="W316" t="s">
        <v>40</v>
      </c>
    </row>
    <row r="317" spans="1:23" x14ac:dyDescent="0.3">
      <c r="A317">
        <v>2573</v>
      </c>
      <c r="B317">
        <v>0.55215526917819702</v>
      </c>
      <c r="C317" t="str">
        <f>IF(ComponentModels!C317 = "NA"," ","AC")</f>
        <v>AC</v>
      </c>
      <c r="D317" t="str">
        <f>IF(ComponentModels!D317 = "NA"," ","SC")</f>
        <v xml:space="preserve"> </v>
      </c>
      <c r="E317" t="str">
        <f>IF(ComponentModels!E317 = "NA"," ","T30")</f>
        <v xml:space="preserve"> </v>
      </c>
      <c r="F317" t="str">
        <f>IF(ComponentModels!F317 = "NA"," ","T30²")</f>
        <v xml:space="preserve"> </v>
      </c>
      <c r="G317" t="str">
        <f>IF(ComponentModels!G317 = "NA"," ","Clay")</f>
        <v xml:space="preserve"> </v>
      </c>
      <c r="H317" t="str">
        <f>IF(ComponentModels!H317 = "NA"," ","CN")</f>
        <v xml:space="preserve"> </v>
      </c>
      <c r="I317" t="str">
        <f>IF(ComponentModels!I317 = "NA"," ","GWC")</f>
        <v xml:space="preserve"> </v>
      </c>
      <c r="J317" t="str">
        <f>IF(ComponentModels!J317 = "NA"," ","GWC²")</f>
        <v xml:space="preserve"> </v>
      </c>
      <c r="K317" t="str">
        <f>IF(ComponentModels!K317 = "NA"," ","pH")</f>
        <v>pH</v>
      </c>
      <c r="L317" t="str">
        <f>IF(ComponentModels!L317 = "NA"," ","Pr")</f>
        <v xml:space="preserve"> </v>
      </c>
      <c r="M317" t="str">
        <f>IF(ComponentModels!M317 = "NA"," ","ACxSC")</f>
        <v xml:space="preserve"> </v>
      </c>
      <c r="N317" t="str">
        <f>IF(ComponentModels!N317 = "NA"," ","CNxpH")</f>
        <v xml:space="preserve"> </v>
      </c>
      <c r="O317" t="str">
        <f>IF(ComponentModels!O317 = "NA"," ","GWCxpH")</f>
        <v xml:space="preserve"> </v>
      </c>
      <c r="P317" t="str">
        <f>IF(ComponentModels!P317 = "NA"," ","+")</f>
        <v xml:space="preserve"> </v>
      </c>
      <c r="Q317" s="2" t="str">
        <f t="shared" ref="Q317:Q318" si="33">CONCATENATE(C317," + ",D317," + ",E317, " + ", F317, " + ",G317, " + ",H317, " + ", I317," + ", J317," + ",K317," + ",L317," + ",M317," + ",N317," + ",O317)</f>
        <v xml:space="preserve">AC +   +   +   +   +   +   +   + pH +   +   +   +  </v>
      </c>
      <c r="R317">
        <v>8</v>
      </c>
      <c r="S317">
        <v>-67.985581629783596</v>
      </c>
      <c r="T317">
        <v>152.84389053229401</v>
      </c>
      <c r="U317">
        <v>3.2407421177258602</v>
      </c>
      <c r="V317">
        <v>2.2907045474840501E-2</v>
      </c>
      <c r="W317" t="s">
        <v>40</v>
      </c>
    </row>
    <row r="318" spans="1:23" x14ac:dyDescent="0.3">
      <c r="A318">
        <v>641</v>
      </c>
      <c r="B318">
        <v>0.48334444884146799</v>
      </c>
      <c r="C318" t="str">
        <f>IF(ComponentModels!C318 = "NA"," ","AC")</f>
        <v xml:space="preserve"> </v>
      </c>
      <c r="D318" t="str">
        <f>IF(ComponentModels!D318 = "NA"," ","SC")</f>
        <v xml:space="preserve"> </v>
      </c>
      <c r="E318" t="str">
        <f>IF(ComponentModels!E318 = "NA"," ","T30")</f>
        <v xml:space="preserve"> </v>
      </c>
      <c r="F318" t="str">
        <f>IF(ComponentModels!F318 = "NA"," ","T30²")</f>
        <v xml:space="preserve"> </v>
      </c>
      <c r="G318" t="str">
        <f>IF(ComponentModels!G318 = "NA"," ","Clay")</f>
        <v xml:space="preserve"> </v>
      </c>
      <c r="H318" t="str">
        <f>IF(ComponentModels!H318 = "NA"," ","CN")</f>
        <v xml:space="preserve"> </v>
      </c>
      <c r="I318" t="str">
        <f>IF(ComponentModels!I318 = "NA"," ","GWC")</f>
        <v>GWC</v>
      </c>
      <c r="J318" t="str">
        <f>IF(ComponentModels!J318 = "NA"," ","GWC²")</f>
        <v xml:space="preserve"> </v>
      </c>
      <c r="K318" t="str">
        <f>IF(ComponentModels!K318 = "NA"," ","pH")</f>
        <v xml:space="preserve"> </v>
      </c>
      <c r="L318" t="str">
        <f>IF(ComponentModels!L318 = "NA"," ","Pr")</f>
        <v xml:space="preserve"> </v>
      </c>
      <c r="M318" t="str">
        <f>IF(ComponentModels!M318 = "NA"," ","ACxSC")</f>
        <v xml:space="preserve"> </v>
      </c>
      <c r="N318" t="str">
        <f>IF(ComponentModels!N318 = "NA"," ","CNxpH")</f>
        <v xml:space="preserve"> </v>
      </c>
      <c r="O318" t="str">
        <f>IF(ComponentModels!O318 = "NA"," ","GWCxpH")</f>
        <v xml:space="preserve"> </v>
      </c>
      <c r="P318" t="str">
        <f>IF(ComponentModels!P318 = "NA"," ","+")</f>
        <v xml:space="preserve"> </v>
      </c>
      <c r="Q318" s="2" t="str">
        <f t="shared" si="33"/>
        <v xml:space="preserve">  +   +   +   +   +   + GWC +   +   +   +   +   +  </v>
      </c>
      <c r="R318">
        <v>4</v>
      </c>
      <c r="S318">
        <v>-72.316593430346202</v>
      </c>
      <c r="T318">
        <v>152.86987325122499</v>
      </c>
      <c r="U318">
        <v>3.2667248366563202</v>
      </c>
      <c r="V318">
        <v>2.2611376541944402E-2</v>
      </c>
      <c r="W318" t="s">
        <v>40</v>
      </c>
    </row>
    <row r="319" spans="1:23" hidden="1" x14ac:dyDescent="0.3">
      <c r="A319">
        <v>82561</v>
      </c>
      <c r="B319">
        <v>1.86963880993345</v>
      </c>
      <c r="C319" t="str">
        <f>IF(ComponentModels!C319 = "NA"," ","AC")</f>
        <v xml:space="preserve"> </v>
      </c>
      <c r="D319" t="str">
        <f>IF(ComponentModels!D319 = "NA"," ","SC")</f>
        <v xml:space="preserve"> </v>
      </c>
      <c r="E319" t="str">
        <f>IF(ComponentModels!E319 = "NA"," ","T30")</f>
        <v xml:space="preserve"> </v>
      </c>
      <c r="F319" t="str">
        <f>IF(ComponentModels!F319 = "NA"," ","(T30)²")</f>
        <v xml:space="preserve"> </v>
      </c>
      <c r="G319" t="str">
        <f>IF(ComponentModels!G319 = "NA"," ","Clay")</f>
        <v xml:space="preserve"> </v>
      </c>
      <c r="H319" t="str">
        <f>IF(ComponentModels!H319 = "NA"," ","CN")</f>
        <v xml:space="preserve"> </v>
      </c>
      <c r="I319" t="str">
        <f>IF(ComponentModels!I319 = "NA"," ","GWC")</f>
        <v>GWC</v>
      </c>
      <c r="J319" t="str">
        <f>IF(ComponentModels!J319 = "NA"," ","(GWC)²")</f>
        <v xml:space="preserve"> </v>
      </c>
      <c r="K319" t="str">
        <f>IF(ComponentModels!K319 = "NA"," ","pH")</f>
        <v xml:space="preserve"> </v>
      </c>
      <c r="L319" t="str">
        <f>IF(ComponentModels!L319 = "NA"," ","Pr")</f>
        <v xml:space="preserve"> </v>
      </c>
      <c r="M319" t="str">
        <f>IF(ComponentModels!M319 = "NA"," ","ACxSC")</f>
        <v xml:space="preserve"> </v>
      </c>
      <c r="N319" t="str">
        <f>IF(ComponentModels!N319 = "NA"," ","CNxpH")</f>
        <v xml:space="preserve"> </v>
      </c>
      <c r="O319" t="str">
        <f>IF(ComponentModels!O319 = "NA"," ","GWCxpH")</f>
        <v xml:space="preserve"> </v>
      </c>
      <c r="P319" t="str">
        <f>IF(ComponentModels!P319 = "NA"," ","+")</f>
        <v>+</v>
      </c>
      <c r="R319">
        <v>4</v>
      </c>
      <c r="S319">
        <v>-72.316593430346202</v>
      </c>
      <c r="T319">
        <v>152.86987325122499</v>
      </c>
      <c r="U319">
        <v>3.2667248366563499</v>
      </c>
      <c r="V319">
        <v>2.26113765419441E-2</v>
      </c>
      <c r="W319" t="s">
        <v>40</v>
      </c>
    </row>
  </sheetData>
  <autoFilter ref="A1:W319">
    <filterColumn colId="15">
      <filters blank="1"/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L17"/>
    </sheetView>
  </sheetViews>
  <sheetFormatPr baseColWidth="10" defaultRowHeight="16.5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ComponentModels</vt:lpstr>
      <vt:lpstr>Verkettet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Schorpp</dc:creator>
  <cp:lastModifiedBy>Quentin Schorpp</cp:lastModifiedBy>
  <dcterms:created xsi:type="dcterms:W3CDTF">2016-01-25T08:42:02Z</dcterms:created>
  <dcterms:modified xsi:type="dcterms:W3CDTF">2016-01-25T12:32:24Z</dcterms:modified>
</cp:coreProperties>
</file>