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40" yWindow="380" windowWidth="26840" windowHeight="22560"/>
  </bookViews>
  <sheets>
    <sheet name="KB-Preise" sheetId="1" r:id="rId1"/>
    <sheet name="Abkürzungen &amp; Erklärungen" sheetId="2" r:id="rId2"/>
    <sheet name="AGB" sheetId="3" r:id="rId3"/>
  </sheets>
  <definedNames>
    <definedName name="_xlnm._FilterDatabase" localSheetId="0" hidden="1">'KB-Preise'!$S$4:$AH$340</definedName>
    <definedName name="_xlnm.Print_Titles" localSheetId="0">'KB-Preise'!$1:$4</definedName>
    <definedName name="_xlnm.Print_Area" localSheetId="0">'KB-Preise'!$S$1:$AH$340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H1" i="1" l="1"/>
  <c r="AH340" i="1"/>
  <c r="AG340" i="1"/>
  <c r="AF340" i="1"/>
  <c r="AE340" i="1"/>
  <c r="AD340" i="1"/>
  <c r="AA340" i="1"/>
  <c r="Z340" i="1"/>
  <c r="Y340" i="1"/>
  <c r="X340" i="1"/>
  <c r="W340" i="1"/>
  <c r="V340" i="1"/>
  <c r="U340" i="1"/>
  <c r="T340" i="1"/>
  <c r="S340" i="1"/>
  <c r="AC340" i="1"/>
  <c r="AH339" i="1"/>
  <c r="AG339" i="1"/>
  <c r="AF339" i="1"/>
  <c r="AE339" i="1"/>
  <c r="AD339" i="1"/>
  <c r="AA339" i="1"/>
  <c r="Z339" i="1"/>
  <c r="Y339" i="1"/>
  <c r="X339" i="1"/>
  <c r="W339" i="1"/>
  <c r="V339" i="1"/>
  <c r="U339" i="1"/>
  <c r="T339" i="1"/>
  <c r="S339" i="1"/>
  <c r="AC339" i="1"/>
  <c r="AH338" i="1"/>
  <c r="AG338" i="1"/>
  <c r="AF338" i="1"/>
  <c r="AE338" i="1"/>
  <c r="AD338" i="1"/>
  <c r="AA338" i="1"/>
  <c r="Z338" i="1"/>
  <c r="Y338" i="1"/>
  <c r="X338" i="1"/>
  <c r="W338" i="1"/>
  <c r="V338" i="1"/>
  <c r="U338" i="1"/>
  <c r="T338" i="1"/>
  <c r="S338" i="1"/>
  <c r="AC338" i="1"/>
  <c r="AH337" i="1"/>
  <c r="AG337" i="1"/>
  <c r="AF337" i="1"/>
  <c r="AE337" i="1"/>
  <c r="AD337" i="1"/>
  <c r="AA337" i="1"/>
  <c r="Z337" i="1"/>
  <c r="Y337" i="1"/>
  <c r="X337" i="1"/>
  <c r="W337" i="1"/>
  <c r="V337" i="1"/>
  <c r="U337" i="1"/>
  <c r="T337" i="1"/>
  <c r="S337" i="1"/>
  <c r="AC337" i="1"/>
  <c r="AH336" i="1"/>
  <c r="AG336" i="1"/>
  <c r="AF336" i="1"/>
  <c r="AE336" i="1"/>
  <c r="AD336" i="1"/>
  <c r="AA336" i="1"/>
  <c r="Z336" i="1"/>
  <c r="Y336" i="1"/>
  <c r="X336" i="1"/>
  <c r="W336" i="1"/>
  <c r="V336" i="1"/>
  <c r="U336" i="1"/>
  <c r="T336" i="1"/>
  <c r="S336" i="1"/>
  <c r="AC336" i="1"/>
  <c r="AH335" i="1"/>
  <c r="AG335" i="1"/>
  <c r="AF335" i="1"/>
  <c r="AE335" i="1"/>
  <c r="AD335" i="1"/>
  <c r="AA335" i="1"/>
  <c r="Z335" i="1"/>
  <c r="Y335" i="1"/>
  <c r="X335" i="1"/>
  <c r="W335" i="1"/>
  <c r="V335" i="1"/>
  <c r="U335" i="1"/>
  <c r="T335" i="1"/>
  <c r="S335" i="1"/>
  <c r="AC335" i="1"/>
  <c r="AH334" i="1"/>
  <c r="AG334" i="1"/>
  <c r="AF334" i="1"/>
  <c r="AE334" i="1"/>
  <c r="AD334" i="1"/>
  <c r="AA334" i="1"/>
  <c r="Z334" i="1"/>
  <c r="Y334" i="1"/>
  <c r="X334" i="1"/>
  <c r="W334" i="1"/>
  <c r="V334" i="1"/>
  <c r="U334" i="1"/>
  <c r="T334" i="1"/>
  <c r="S334" i="1"/>
  <c r="AC334" i="1"/>
  <c r="AH333" i="1"/>
  <c r="AG333" i="1"/>
  <c r="AF333" i="1"/>
  <c r="AE333" i="1"/>
  <c r="AD333" i="1"/>
  <c r="AA333" i="1"/>
  <c r="Z333" i="1"/>
  <c r="Y333" i="1"/>
  <c r="X333" i="1"/>
  <c r="W333" i="1"/>
  <c r="V333" i="1"/>
  <c r="U333" i="1"/>
  <c r="T333" i="1"/>
  <c r="S333" i="1"/>
  <c r="AC333" i="1"/>
  <c r="AH332" i="1"/>
  <c r="AG332" i="1"/>
  <c r="AF332" i="1"/>
  <c r="AE332" i="1"/>
  <c r="AD332" i="1"/>
  <c r="AA332" i="1"/>
  <c r="Z332" i="1"/>
  <c r="Y332" i="1"/>
  <c r="X332" i="1"/>
  <c r="W332" i="1"/>
  <c r="V332" i="1"/>
  <c r="U332" i="1"/>
  <c r="T332" i="1"/>
  <c r="S332" i="1"/>
  <c r="AC332" i="1"/>
  <c r="AH331" i="1"/>
  <c r="AG331" i="1"/>
  <c r="AF331" i="1"/>
  <c r="AE331" i="1"/>
  <c r="AD331" i="1"/>
  <c r="AA331" i="1"/>
  <c r="Z331" i="1"/>
  <c r="Y331" i="1"/>
  <c r="X331" i="1"/>
  <c r="W331" i="1"/>
  <c r="V331" i="1"/>
  <c r="U331" i="1"/>
  <c r="T331" i="1"/>
  <c r="S331" i="1"/>
  <c r="AC331" i="1"/>
  <c r="AH330" i="1"/>
  <c r="AG330" i="1"/>
  <c r="AF330" i="1"/>
  <c r="AE330" i="1"/>
  <c r="AD330" i="1"/>
  <c r="AA330" i="1"/>
  <c r="Z330" i="1"/>
  <c r="Y330" i="1"/>
  <c r="X330" i="1"/>
  <c r="W330" i="1"/>
  <c r="V330" i="1"/>
  <c r="U330" i="1"/>
  <c r="T330" i="1"/>
  <c r="S330" i="1"/>
  <c r="AC330" i="1"/>
  <c r="AH329" i="1"/>
  <c r="AG329" i="1"/>
  <c r="AF329" i="1"/>
  <c r="AE329" i="1"/>
  <c r="AD329" i="1"/>
  <c r="AA329" i="1"/>
  <c r="Z329" i="1"/>
  <c r="Y329" i="1"/>
  <c r="X329" i="1"/>
  <c r="W329" i="1"/>
  <c r="V329" i="1"/>
  <c r="U329" i="1"/>
  <c r="T329" i="1"/>
  <c r="S329" i="1"/>
  <c r="AC329" i="1"/>
  <c r="AH328" i="1"/>
  <c r="AG328" i="1"/>
  <c r="AF328" i="1"/>
  <c r="AE328" i="1"/>
  <c r="AD328" i="1"/>
  <c r="AA328" i="1"/>
  <c r="Z328" i="1"/>
  <c r="Y328" i="1"/>
  <c r="X328" i="1"/>
  <c r="W328" i="1"/>
  <c r="V328" i="1"/>
  <c r="U328" i="1"/>
  <c r="T328" i="1"/>
  <c r="S328" i="1"/>
  <c r="AC328" i="1"/>
  <c r="AH327" i="1"/>
  <c r="AG327" i="1"/>
  <c r="AF327" i="1"/>
  <c r="AE327" i="1"/>
  <c r="AD327" i="1"/>
  <c r="AA327" i="1"/>
  <c r="Z327" i="1"/>
  <c r="Y327" i="1"/>
  <c r="X327" i="1"/>
  <c r="W327" i="1"/>
  <c r="V327" i="1"/>
  <c r="U327" i="1"/>
  <c r="T327" i="1"/>
  <c r="S327" i="1"/>
  <c r="AC327" i="1"/>
  <c r="AH326" i="1"/>
  <c r="AG326" i="1"/>
  <c r="AF326" i="1"/>
  <c r="AE326" i="1"/>
  <c r="AD326" i="1"/>
  <c r="AA326" i="1"/>
  <c r="Z326" i="1"/>
  <c r="Y326" i="1"/>
  <c r="X326" i="1"/>
  <c r="W326" i="1"/>
  <c r="V326" i="1"/>
  <c r="U326" i="1"/>
  <c r="T326" i="1"/>
  <c r="S326" i="1"/>
  <c r="AC326" i="1"/>
  <c r="AH325" i="1"/>
  <c r="AG325" i="1"/>
  <c r="AF325" i="1"/>
  <c r="AE325" i="1"/>
  <c r="AD325" i="1"/>
  <c r="AA325" i="1"/>
  <c r="Z325" i="1"/>
  <c r="Y325" i="1"/>
  <c r="X325" i="1"/>
  <c r="W325" i="1"/>
  <c r="V325" i="1"/>
  <c r="U325" i="1"/>
  <c r="T325" i="1"/>
  <c r="S325" i="1"/>
  <c r="AC325" i="1"/>
  <c r="AH324" i="1"/>
  <c r="AG324" i="1"/>
  <c r="AF324" i="1"/>
  <c r="AE324" i="1"/>
  <c r="AD324" i="1"/>
  <c r="AA324" i="1"/>
  <c r="Z324" i="1"/>
  <c r="Y324" i="1"/>
  <c r="X324" i="1"/>
  <c r="W324" i="1"/>
  <c r="V324" i="1"/>
  <c r="U324" i="1"/>
  <c r="T324" i="1"/>
  <c r="S324" i="1"/>
  <c r="AC324" i="1"/>
  <c r="AH323" i="1"/>
  <c r="AG323" i="1"/>
  <c r="AF323" i="1"/>
  <c r="AE323" i="1"/>
  <c r="AD323" i="1"/>
  <c r="AA323" i="1"/>
  <c r="Z323" i="1"/>
  <c r="Y323" i="1"/>
  <c r="X323" i="1"/>
  <c r="W323" i="1"/>
  <c r="V323" i="1"/>
  <c r="U323" i="1"/>
  <c r="T323" i="1"/>
  <c r="S323" i="1"/>
  <c r="AC323" i="1"/>
  <c r="AH322" i="1"/>
  <c r="AG322" i="1"/>
  <c r="AF322" i="1"/>
  <c r="AE322" i="1"/>
  <c r="AD322" i="1"/>
  <c r="AA322" i="1"/>
  <c r="Z322" i="1"/>
  <c r="Y322" i="1"/>
  <c r="X322" i="1"/>
  <c r="W322" i="1"/>
  <c r="V322" i="1"/>
  <c r="U322" i="1"/>
  <c r="T322" i="1"/>
  <c r="S322" i="1"/>
  <c r="AC322" i="1"/>
  <c r="AH321" i="1"/>
  <c r="AG321" i="1"/>
  <c r="AF321" i="1"/>
  <c r="AE321" i="1"/>
  <c r="AD321" i="1"/>
  <c r="AA321" i="1"/>
  <c r="Z321" i="1"/>
  <c r="Y321" i="1"/>
  <c r="X321" i="1"/>
  <c r="W321" i="1"/>
  <c r="V321" i="1"/>
  <c r="U321" i="1"/>
  <c r="T321" i="1"/>
  <c r="S321" i="1"/>
  <c r="AC321" i="1"/>
  <c r="AH320" i="1"/>
  <c r="AG320" i="1"/>
  <c r="AF320" i="1"/>
  <c r="AE320" i="1"/>
  <c r="AD320" i="1"/>
  <c r="AA320" i="1"/>
  <c r="Z320" i="1"/>
  <c r="Y320" i="1"/>
  <c r="X320" i="1"/>
  <c r="W320" i="1"/>
  <c r="V320" i="1"/>
  <c r="U320" i="1"/>
  <c r="T320" i="1"/>
  <c r="S320" i="1"/>
  <c r="AC320" i="1"/>
  <c r="AH319" i="1"/>
  <c r="AG319" i="1"/>
  <c r="AF319" i="1"/>
  <c r="AE319" i="1"/>
  <c r="AD319" i="1"/>
  <c r="AA319" i="1"/>
  <c r="Z319" i="1"/>
  <c r="Y319" i="1"/>
  <c r="X319" i="1"/>
  <c r="W319" i="1"/>
  <c r="V319" i="1"/>
  <c r="U319" i="1"/>
  <c r="T319" i="1"/>
  <c r="S319" i="1"/>
  <c r="AC319" i="1"/>
  <c r="AH318" i="1"/>
  <c r="AG318" i="1"/>
  <c r="AF318" i="1"/>
  <c r="AE318" i="1"/>
  <c r="AD318" i="1"/>
  <c r="AA318" i="1"/>
  <c r="Z318" i="1"/>
  <c r="Y318" i="1"/>
  <c r="X318" i="1"/>
  <c r="W318" i="1"/>
  <c r="V318" i="1"/>
  <c r="U318" i="1"/>
  <c r="T318" i="1"/>
  <c r="S318" i="1"/>
  <c r="AC318" i="1"/>
  <c r="AH317" i="1"/>
  <c r="AG317" i="1"/>
  <c r="AF317" i="1"/>
  <c r="AE317" i="1"/>
  <c r="AD317" i="1"/>
  <c r="AA317" i="1"/>
  <c r="Z317" i="1"/>
  <c r="Y317" i="1"/>
  <c r="X317" i="1"/>
  <c r="W317" i="1"/>
  <c r="V317" i="1"/>
  <c r="U317" i="1"/>
  <c r="T317" i="1"/>
  <c r="S317" i="1"/>
  <c r="AC317" i="1"/>
  <c r="AH316" i="1"/>
  <c r="AG316" i="1"/>
  <c r="AF316" i="1"/>
  <c r="AE316" i="1"/>
  <c r="AD316" i="1"/>
  <c r="AA316" i="1"/>
  <c r="Z316" i="1"/>
  <c r="Y316" i="1"/>
  <c r="X316" i="1"/>
  <c r="W316" i="1"/>
  <c r="V316" i="1"/>
  <c r="U316" i="1"/>
  <c r="T316" i="1"/>
  <c r="S316" i="1"/>
  <c r="AC316" i="1"/>
  <c r="AH315" i="1"/>
  <c r="AG315" i="1"/>
  <c r="AF315" i="1"/>
  <c r="AE315" i="1"/>
  <c r="AD315" i="1"/>
  <c r="AA315" i="1"/>
  <c r="Z315" i="1"/>
  <c r="Y315" i="1"/>
  <c r="X315" i="1"/>
  <c r="W315" i="1"/>
  <c r="V315" i="1"/>
  <c r="U315" i="1"/>
  <c r="T315" i="1"/>
  <c r="S315" i="1"/>
  <c r="AC315" i="1"/>
  <c r="AH314" i="1"/>
  <c r="AG314" i="1"/>
  <c r="AF314" i="1"/>
  <c r="AE314" i="1"/>
  <c r="AD314" i="1"/>
  <c r="AA314" i="1"/>
  <c r="Z314" i="1"/>
  <c r="Y314" i="1"/>
  <c r="X314" i="1"/>
  <c r="W314" i="1"/>
  <c r="V314" i="1"/>
  <c r="U314" i="1"/>
  <c r="T314" i="1"/>
  <c r="S314" i="1"/>
  <c r="AC314" i="1"/>
  <c r="AH313" i="1"/>
  <c r="AG313" i="1"/>
  <c r="AF313" i="1"/>
  <c r="AE313" i="1"/>
  <c r="AD313" i="1"/>
  <c r="AA313" i="1"/>
  <c r="Z313" i="1"/>
  <c r="Y313" i="1"/>
  <c r="X313" i="1"/>
  <c r="W313" i="1"/>
  <c r="V313" i="1"/>
  <c r="U313" i="1"/>
  <c r="T313" i="1"/>
  <c r="S313" i="1"/>
  <c r="AC313" i="1"/>
  <c r="AH312" i="1"/>
  <c r="AG312" i="1"/>
  <c r="AF312" i="1"/>
  <c r="AE312" i="1"/>
  <c r="AD312" i="1"/>
  <c r="AA312" i="1"/>
  <c r="Z312" i="1"/>
  <c r="Y312" i="1"/>
  <c r="X312" i="1"/>
  <c r="W312" i="1"/>
  <c r="V312" i="1"/>
  <c r="U312" i="1"/>
  <c r="T312" i="1"/>
  <c r="S312" i="1"/>
  <c r="AC312" i="1"/>
  <c r="AH311" i="1"/>
  <c r="AG311" i="1"/>
  <c r="AF311" i="1"/>
  <c r="AE311" i="1"/>
  <c r="AD311" i="1"/>
  <c r="AA311" i="1"/>
  <c r="Z311" i="1"/>
  <c r="Y311" i="1"/>
  <c r="X311" i="1"/>
  <c r="W311" i="1"/>
  <c r="V311" i="1"/>
  <c r="U311" i="1"/>
  <c r="T311" i="1"/>
  <c r="S311" i="1"/>
  <c r="AC311" i="1"/>
  <c r="AH310" i="1"/>
  <c r="AG310" i="1"/>
  <c r="AF310" i="1"/>
  <c r="AE310" i="1"/>
  <c r="AD310" i="1"/>
  <c r="AA310" i="1"/>
  <c r="Z310" i="1"/>
  <c r="Y310" i="1"/>
  <c r="X310" i="1"/>
  <c r="W310" i="1"/>
  <c r="V310" i="1"/>
  <c r="U310" i="1"/>
  <c r="T310" i="1"/>
  <c r="S310" i="1"/>
  <c r="AC310" i="1"/>
  <c r="AH309" i="1"/>
  <c r="AG309" i="1"/>
  <c r="AF309" i="1"/>
  <c r="AE309" i="1"/>
  <c r="AD309" i="1"/>
  <c r="AA309" i="1"/>
  <c r="Z309" i="1"/>
  <c r="Y309" i="1"/>
  <c r="X309" i="1"/>
  <c r="W309" i="1"/>
  <c r="V309" i="1"/>
  <c r="U309" i="1"/>
  <c r="T309" i="1"/>
  <c r="S309" i="1"/>
  <c r="AC309" i="1"/>
  <c r="AH308" i="1"/>
  <c r="AG308" i="1"/>
  <c r="AF308" i="1"/>
  <c r="AE308" i="1"/>
  <c r="AD308" i="1"/>
  <c r="AA308" i="1"/>
  <c r="Z308" i="1"/>
  <c r="Y308" i="1"/>
  <c r="X308" i="1"/>
  <c r="W308" i="1"/>
  <c r="V308" i="1"/>
  <c r="U308" i="1"/>
  <c r="T308" i="1"/>
  <c r="S308" i="1"/>
  <c r="AC308" i="1"/>
  <c r="AH307" i="1"/>
  <c r="AG307" i="1"/>
  <c r="AF307" i="1"/>
  <c r="AE307" i="1"/>
  <c r="AD307" i="1"/>
  <c r="AA307" i="1"/>
  <c r="Z307" i="1"/>
  <c r="Y307" i="1"/>
  <c r="X307" i="1"/>
  <c r="W307" i="1"/>
  <c r="V307" i="1"/>
  <c r="U307" i="1"/>
  <c r="T307" i="1"/>
  <c r="S307" i="1"/>
  <c r="AC307" i="1"/>
  <c r="AH306" i="1"/>
  <c r="AG306" i="1"/>
  <c r="AF306" i="1"/>
  <c r="AE306" i="1"/>
  <c r="AD306" i="1"/>
  <c r="AA306" i="1"/>
  <c r="Z306" i="1"/>
  <c r="Y306" i="1"/>
  <c r="X306" i="1"/>
  <c r="W306" i="1"/>
  <c r="V306" i="1"/>
  <c r="U306" i="1"/>
  <c r="T306" i="1"/>
  <c r="S306" i="1"/>
  <c r="AC306" i="1"/>
  <c r="AH305" i="1"/>
  <c r="AG305" i="1"/>
  <c r="AF305" i="1"/>
  <c r="AE305" i="1"/>
  <c r="AD305" i="1"/>
  <c r="AA305" i="1"/>
  <c r="Z305" i="1"/>
  <c r="Y305" i="1"/>
  <c r="X305" i="1"/>
  <c r="W305" i="1"/>
  <c r="V305" i="1"/>
  <c r="U305" i="1"/>
  <c r="T305" i="1"/>
  <c r="S305" i="1"/>
  <c r="AC305" i="1"/>
  <c r="AH304" i="1"/>
  <c r="AG304" i="1"/>
  <c r="AF304" i="1"/>
  <c r="AE304" i="1"/>
  <c r="AD304" i="1"/>
  <c r="AA304" i="1"/>
  <c r="Z304" i="1"/>
  <c r="Y304" i="1"/>
  <c r="X304" i="1"/>
  <c r="W304" i="1"/>
  <c r="V304" i="1"/>
  <c r="U304" i="1"/>
  <c r="T304" i="1"/>
  <c r="S304" i="1"/>
  <c r="AC304" i="1"/>
  <c r="AH303" i="1"/>
  <c r="AG303" i="1"/>
  <c r="AF303" i="1"/>
  <c r="AE303" i="1"/>
  <c r="AD303" i="1"/>
  <c r="AA303" i="1"/>
  <c r="Z303" i="1"/>
  <c r="Y303" i="1"/>
  <c r="X303" i="1"/>
  <c r="W303" i="1"/>
  <c r="V303" i="1"/>
  <c r="U303" i="1"/>
  <c r="T303" i="1"/>
  <c r="S303" i="1"/>
  <c r="AC303" i="1"/>
  <c r="AH302" i="1"/>
  <c r="AG302" i="1"/>
  <c r="AF302" i="1"/>
  <c r="AE302" i="1"/>
  <c r="AD302" i="1"/>
  <c r="AA302" i="1"/>
  <c r="Z302" i="1"/>
  <c r="Y302" i="1"/>
  <c r="X302" i="1"/>
  <c r="W302" i="1"/>
  <c r="V302" i="1"/>
  <c r="U302" i="1"/>
  <c r="T302" i="1"/>
  <c r="S302" i="1"/>
  <c r="AC302" i="1"/>
  <c r="AH301" i="1"/>
  <c r="AG301" i="1"/>
  <c r="AF301" i="1"/>
  <c r="AE301" i="1"/>
  <c r="AD301" i="1"/>
  <c r="AA301" i="1"/>
  <c r="Z301" i="1"/>
  <c r="Y301" i="1"/>
  <c r="X301" i="1"/>
  <c r="W301" i="1"/>
  <c r="V301" i="1"/>
  <c r="U301" i="1"/>
  <c r="T301" i="1"/>
  <c r="S301" i="1"/>
  <c r="AC301" i="1"/>
  <c r="AH300" i="1"/>
  <c r="AG300" i="1"/>
  <c r="AF300" i="1"/>
  <c r="AE300" i="1"/>
  <c r="AD300" i="1"/>
  <c r="AA300" i="1"/>
  <c r="Z300" i="1"/>
  <c r="Y300" i="1"/>
  <c r="X300" i="1"/>
  <c r="W300" i="1"/>
  <c r="V300" i="1"/>
  <c r="U300" i="1"/>
  <c r="T300" i="1"/>
  <c r="S300" i="1"/>
  <c r="AC300" i="1"/>
  <c r="AH299" i="1"/>
  <c r="AG299" i="1"/>
  <c r="AF299" i="1"/>
  <c r="AE299" i="1"/>
  <c r="AD299" i="1"/>
  <c r="AA299" i="1"/>
  <c r="Z299" i="1"/>
  <c r="Y299" i="1"/>
  <c r="X299" i="1"/>
  <c r="W299" i="1"/>
  <c r="V299" i="1"/>
  <c r="U299" i="1"/>
  <c r="T299" i="1"/>
  <c r="S299" i="1"/>
  <c r="AC299" i="1"/>
  <c r="AH298" i="1"/>
  <c r="AG298" i="1"/>
  <c r="AF298" i="1"/>
  <c r="AE298" i="1"/>
  <c r="AD298" i="1"/>
  <c r="AA298" i="1"/>
  <c r="Z298" i="1"/>
  <c r="Y298" i="1"/>
  <c r="X298" i="1"/>
  <c r="W298" i="1"/>
  <c r="V298" i="1"/>
  <c r="U298" i="1"/>
  <c r="T298" i="1"/>
  <c r="S298" i="1"/>
  <c r="AC298" i="1"/>
  <c r="AH297" i="1"/>
  <c r="AG297" i="1"/>
  <c r="AF297" i="1"/>
  <c r="AE297" i="1"/>
  <c r="AD297" i="1"/>
  <c r="AA297" i="1"/>
  <c r="Z297" i="1"/>
  <c r="Y297" i="1"/>
  <c r="X297" i="1"/>
  <c r="W297" i="1"/>
  <c r="V297" i="1"/>
  <c r="U297" i="1"/>
  <c r="T297" i="1"/>
  <c r="S297" i="1"/>
  <c r="AC297" i="1"/>
  <c r="AH296" i="1"/>
  <c r="AG296" i="1"/>
  <c r="AF296" i="1"/>
  <c r="AE296" i="1"/>
  <c r="AD296" i="1"/>
  <c r="AA296" i="1"/>
  <c r="Z296" i="1"/>
  <c r="Y296" i="1"/>
  <c r="X296" i="1"/>
  <c r="W296" i="1"/>
  <c r="V296" i="1"/>
  <c r="U296" i="1"/>
  <c r="T296" i="1"/>
  <c r="S296" i="1"/>
  <c r="AC296" i="1"/>
  <c r="AH295" i="1"/>
  <c r="AG295" i="1"/>
  <c r="AF295" i="1"/>
  <c r="AE295" i="1"/>
  <c r="AD295" i="1"/>
  <c r="AA295" i="1"/>
  <c r="Z295" i="1"/>
  <c r="Y295" i="1"/>
  <c r="X295" i="1"/>
  <c r="W295" i="1"/>
  <c r="V295" i="1"/>
  <c r="U295" i="1"/>
  <c r="T295" i="1"/>
  <c r="S295" i="1"/>
  <c r="AC295" i="1"/>
  <c r="AH294" i="1"/>
  <c r="AG294" i="1"/>
  <c r="AF294" i="1"/>
  <c r="AE294" i="1"/>
  <c r="AD294" i="1"/>
  <c r="AA294" i="1"/>
  <c r="Z294" i="1"/>
  <c r="Y294" i="1"/>
  <c r="X294" i="1"/>
  <c r="W294" i="1"/>
  <c r="V294" i="1"/>
  <c r="U294" i="1"/>
  <c r="T294" i="1"/>
  <c r="S294" i="1"/>
  <c r="AC294" i="1"/>
  <c r="AH293" i="1"/>
  <c r="AG293" i="1"/>
  <c r="AF293" i="1"/>
  <c r="AE293" i="1"/>
  <c r="AD293" i="1"/>
  <c r="AA293" i="1"/>
  <c r="Z293" i="1"/>
  <c r="Y293" i="1"/>
  <c r="X293" i="1"/>
  <c r="W293" i="1"/>
  <c r="V293" i="1"/>
  <c r="U293" i="1"/>
  <c r="T293" i="1"/>
  <c r="S293" i="1"/>
  <c r="AC293" i="1"/>
  <c r="AH292" i="1"/>
  <c r="AG292" i="1"/>
  <c r="AF292" i="1"/>
  <c r="AE292" i="1"/>
  <c r="AD292" i="1"/>
  <c r="AA292" i="1"/>
  <c r="Z292" i="1"/>
  <c r="Y292" i="1"/>
  <c r="X292" i="1"/>
  <c r="W292" i="1"/>
  <c r="V292" i="1"/>
  <c r="U292" i="1"/>
  <c r="T292" i="1"/>
  <c r="S292" i="1"/>
  <c r="AC292" i="1"/>
  <c r="AH291" i="1"/>
  <c r="AG291" i="1"/>
  <c r="AF291" i="1"/>
  <c r="AE291" i="1"/>
  <c r="AD291" i="1"/>
  <c r="AA291" i="1"/>
  <c r="Z291" i="1"/>
  <c r="Y291" i="1"/>
  <c r="X291" i="1"/>
  <c r="W291" i="1"/>
  <c r="V291" i="1"/>
  <c r="U291" i="1"/>
  <c r="T291" i="1"/>
  <c r="S291" i="1"/>
  <c r="AC291" i="1"/>
  <c r="AH290" i="1"/>
  <c r="AG290" i="1"/>
  <c r="AF290" i="1"/>
  <c r="AE290" i="1"/>
  <c r="AD290" i="1"/>
  <c r="AA290" i="1"/>
  <c r="Z290" i="1"/>
  <c r="Y290" i="1"/>
  <c r="X290" i="1"/>
  <c r="W290" i="1"/>
  <c r="V290" i="1"/>
  <c r="U290" i="1"/>
  <c r="T290" i="1"/>
  <c r="S290" i="1"/>
  <c r="AC290" i="1"/>
  <c r="AH289" i="1"/>
  <c r="AG289" i="1"/>
  <c r="AF289" i="1"/>
  <c r="AE289" i="1"/>
  <c r="AD289" i="1"/>
  <c r="AA289" i="1"/>
  <c r="Z289" i="1"/>
  <c r="Y289" i="1"/>
  <c r="X289" i="1"/>
  <c r="W289" i="1"/>
  <c r="V289" i="1"/>
  <c r="U289" i="1"/>
  <c r="T289" i="1"/>
  <c r="S289" i="1"/>
  <c r="AC289" i="1"/>
  <c r="AH288" i="1"/>
  <c r="AG288" i="1"/>
  <c r="AF288" i="1"/>
  <c r="AE288" i="1"/>
  <c r="AD288" i="1"/>
  <c r="AA288" i="1"/>
  <c r="Z288" i="1"/>
  <c r="Y288" i="1"/>
  <c r="X288" i="1"/>
  <c r="W288" i="1"/>
  <c r="V288" i="1"/>
  <c r="U288" i="1"/>
  <c r="T288" i="1"/>
  <c r="S288" i="1"/>
  <c r="AC288" i="1"/>
  <c r="AH287" i="1"/>
  <c r="AG287" i="1"/>
  <c r="AF287" i="1"/>
  <c r="AE287" i="1"/>
  <c r="AD287" i="1"/>
  <c r="AA287" i="1"/>
  <c r="Z287" i="1"/>
  <c r="Y287" i="1"/>
  <c r="X287" i="1"/>
  <c r="W287" i="1"/>
  <c r="V287" i="1"/>
  <c r="U287" i="1"/>
  <c r="T287" i="1"/>
  <c r="S287" i="1"/>
  <c r="AC287" i="1"/>
  <c r="AH286" i="1"/>
  <c r="AG286" i="1"/>
  <c r="AF286" i="1"/>
  <c r="AE286" i="1"/>
  <c r="AD286" i="1"/>
  <c r="AA286" i="1"/>
  <c r="Z286" i="1"/>
  <c r="Y286" i="1"/>
  <c r="X286" i="1"/>
  <c r="W286" i="1"/>
  <c r="V286" i="1"/>
  <c r="U286" i="1"/>
  <c r="T286" i="1"/>
  <c r="S286" i="1"/>
  <c r="AC286" i="1"/>
  <c r="AH285" i="1"/>
  <c r="AG285" i="1"/>
  <c r="AF285" i="1"/>
  <c r="AE285" i="1"/>
  <c r="AD285" i="1"/>
  <c r="AA285" i="1"/>
  <c r="Z285" i="1"/>
  <c r="Y285" i="1"/>
  <c r="X285" i="1"/>
  <c r="W285" i="1"/>
  <c r="V285" i="1"/>
  <c r="U285" i="1"/>
  <c r="T285" i="1"/>
  <c r="S285" i="1"/>
  <c r="AC285" i="1"/>
  <c r="AH284" i="1"/>
  <c r="AG284" i="1"/>
  <c r="AF284" i="1"/>
  <c r="AE284" i="1"/>
  <c r="AD284" i="1"/>
  <c r="AA284" i="1"/>
  <c r="Z284" i="1"/>
  <c r="Y284" i="1"/>
  <c r="X284" i="1"/>
  <c r="W284" i="1"/>
  <c r="V284" i="1"/>
  <c r="U284" i="1"/>
  <c r="T284" i="1"/>
  <c r="S284" i="1"/>
  <c r="AC284" i="1"/>
  <c r="AH283" i="1"/>
  <c r="AG283" i="1"/>
  <c r="AF283" i="1"/>
  <c r="AE283" i="1"/>
  <c r="AD283" i="1"/>
  <c r="AA283" i="1"/>
  <c r="Z283" i="1"/>
  <c r="Y283" i="1"/>
  <c r="X283" i="1"/>
  <c r="W283" i="1"/>
  <c r="V283" i="1"/>
  <c r="U283" i="1"/>
  <c r="T283" i="1"/>
  <c r="S283" i="1"/>
  <c r="AC283" i="1"/>
  <c r="AH282" i="1"/>
  <c r="AG282" i="1"/>
  <c r="AF282" i="1"/>
  <c r="AE282" i="1"/>
  <c r="AD282" i="1"/>
  <c r="AA282" i="1"/>
  <c r="Z282" i="1"/>
  <c r="Y282" i="1"/>
  <c r="X282" i="1"/>
  <c r="W282" i="1"/>
  <c r="V282" i="1"/>
  <c r="U282" i="1"/>
  <c r="T282" i="1"/>
  <c r="S282" i="1"/>
  <c r="AC282" i="1"/>
  <c r="AH281" i="1"/>
  <c r="AG281" i="1"/>
  <c r="AF281" i="1"/>
  <c r="AE281" i="1"/>
  <c r="AD281" i="1"/>
  <c r="AA281" i="1"/>
  <c r="Z281" i="1"/>
  <c r="Y281" i="1"/>
  <c r="X281" i="1"/>
  <c r="W281" i="1"/>
  <c r="V281" i="1"/>
  <c r="U281" i="1"/>
  <c r="T281" i="1"/>
  <c r="S281" i="1"/>
  <c r="AC281" i="1"/>
  <c r="AH280" i="1"/>
  <c r="AG280" i="1"/>
  <c r="AF280" i="1"/>
  <c r="AE280" i="1"/>
  <c r="AD280" i="1"/>
  <c r="AA280" i="1"/>
  <c r="Z280" i="1"/>
  <c r="Y280" i="1"/>
  <c r="X280" i="1"/>
  <c r="W280" i="1"/>
  <c r="V280" i="1"/>
  <c r="U280" i="1"/>
  <c r="T280" i="1"/>
  <c r="S280" i="1"/>
  <c r="AC280" i="1"/>
  <c r="AH279" i="1"/>
  <c r="AG279" i="1"/>
  <c r="AF279" i="1"/>
  <c r="AE279" i="1"/>
  <c r="AD279" i="1"/>
  <c r="AA279" i="1"/>
  <c r="Z279" i="1"/>
  <c r="Y279" i="1"/>
  <c r="X279" i="1"/>
  <c r="W279" i="1"/>
  <c r="V279" i="1"/>
  <c r="U279" i="1"/>
  <c r="T279" i="1"/>
  <c r="S279" i="1"/>
  <c r="AC279" i="1"/>
  <c r="AH278" i="1"/>
  <c r="AG278" i="1"/>
  <c r="AF278" i="1"/>
  <c r="AE278" i="1"/>
  <c r="AD278" i="1"/>
  <c r="AA278" i="1"/>
  <c r="Z278" i="1"/>
  <c r="Y278" i="1"/>
  <c r="X278" i="1"/>
  <c r="W278" i="1"/>
  <c r="V278" i="1"/>
  <c r="U278" i="1"/>
  <c r="T278" i="1"/>
  <c r="S278" i="1"/>
  <c r="AC278" i="1"/>
  <c r="AH277" i="1"/>
  <c r="AG277" i="1"/>
  <c r="AF277" i="1"/>
  <c r="AE277" i="1"/>
  <c r="AD277" i="1"/>
  <c r="AA277" i="1"/>
  <c r="Z277" i="1"/>
  <c r="Y277" i="1"/>
  <c r="X277" i="1"/>
  <c r="W277" i="1"/>
  <c r="V277" i="1"/>
  <c r="U277" i="1"/>
  <c r="T277" i="1"/>
  <c r="S277" i="1"/>
  <c r="AC277" i="1"/>
  <c r="AH276" i="1"/>
  <c r="AG276" i="1"/>
  <c r="AF276" i="1"/>
  <c r="AE276" i="1"/>
  <c r="AD276" i="1"/>
  <c r="AA276" i="1"/>
  <c r="Z276" i="1"/>
  <c r="Y276" i="1"/>
  <c r="X276" i="1"/>
  <c r="W276" i="1"/>
  <c r="V276" i="1"/>
  <c r="U276" i="1"/>
  <c r="T276" i="1"/>
  <c r="S276" i="1"/>
  <c r="AC276" i="1"/>
  <c r="AH275" i="1"/>
  <c r="AG275" i="1"/>
  <c r="AF275" i="1"/>
  <c r="AE275" i="1"/>
  <c r="AD275" i="1"/>
  <c r="AA275" i="1"/>
  <c r="Z275" i="1"/>
  <c r="Y275" i="1"/>
  <c r="X275" i="1"/>
  <c r="W275" i="1"/>
  <c r="V275" i="1"/>
  <c r="U275" i="1"/>
  <c r="T275" i="1"/>
  <c r="S275" i="1"/>
  <c r="AC275" i="1"/>
  <c r="AH274" i="1"/>
  <c r="AG274" i="1"/>
  <c r="AF274" i="1"/>
  <c r="AE274" i="1"/>
  <c r="AD274" i="1"/>
  <c r="AA274" i="1"/>
  <c r="Z274" i="1"/>
  <c r="Y274" i="1"/>
  <c r="X274" i="1"/>
  <c r="W274" i="1"/>
  <c r="V274" i="1"/>
  <c r="U274" i="1"/>
  <c r="T274" i="1"/>
  <c r="S274" i="1"/>
  <c r="AC274" i="1"/>
  <c r="AH273" i="1"/>
  <c r="AG273" i="1"/>
  <c r="AF273" i="1"/>
  <c r="AE273" i="1"/>
  <c r="AD273" i="1"/>
  <c r="AA273" i="1"/>
  <c r="Z273" i="1"/>
  <c r="Y273" i="1"/>
  <c r="X273" i="1"/>
  <c r="W273" i="1"/>
  <c r="V273" i="1"/>
  <c r="U273" i="1"/>
  <c r="T273" i="1"/>
  <c r="S273" i="1"/>
  <c r="AC273" i="1"/>
  <c r="AH272" i="1"/>
  <c r="AG272" i="1"/>
  <c r="AF272" i="1"/>
  <c r="AE272" i="1"/>
  <c r="AD272" i="1"/>
  <c r="AA272" i="1"/>
  <c r="Z272" i="1"/>
  <c r="Y272" i="1"/>
  <c r="X272" i="1"/>
  <c r="W272" i="1"/>
  <c r="V272" i="1"/>
  <c r="U272" i="1"/>
  <c r="T272" i="1"/>
  <c r="S272" i="1"/>
  <c r="AC272" i="1"/>
  <c r="AH271" i="1"/>
  <c r="AG271" i="1"/>
  <c r="AF271" i="1"/>
  <c r="AE271" i="1"/>
  <c r="AD271" i="1"/>
  <c r="AA271" i="1"/>
  <c r="Z271" i="1"/>
  <c r="Y271" i="1"/>
  <c r="X271" i="1"/>
  <c r="W271" i="1"/>
  <c r="V271" i="1"/>
  <c r="U271" i="1"/>
  <c r="T271" i="1"/>
  <c r="S271" i="1"/>
  <c r="AC271" i="1"/>
  <c r="AH270" i="1"/>
  <c r="AG270" i="1"/>
  <c r="AF270" i="1"/>
  <c r="AE270" i="1"/>
  <c r="AD270" i="1"/>
  <c r="AA270" i="1"/>
  <c r="Z270" i="1"/>
  <c r="Y270" i="1"/>
  <c r="X270" i="1"/>
  <c r="W270" i="1"/>
  <c r="V270" i="1"/>
  <c r="U270" i="1"/>
  <c r="T270" i="1"/>
  <c r="S270" i="1"/>
  <c r="AC270" i="1"/>
  <c r="AH269" i="1"/>
  <c r="AG269" i="1"/>
  <c r="AF269" i="1"/>
  <c r="AE269" i="1"/>
  <c r="AD269" i="1"/>
  <c r="AA269" i="1"/>
  <c r="Z269" i="1"/>
  <c r="Y269" i="1"/>
  <c r="X269" i="1"/>
  <c r="W269" i="1"/>
  <c r="V269" i="1"/>
  <c r="U269" i="1"/>
  <c r="T269" i="1"/>
  <c r="S269" i="1"/>
  <c r="AC269" i="1"/>
  <c r="AH268" i="1"/>
  <c r="AG268" i="1"/>
  <c r="AF268" i="1"/>
  <c r="AE268" i="1"/>
  <c r="AD268" i="1"/>
  <c r="AA268" i="1"/>
  <c r="Z268" i="1"/>
  <c r="Y268" i="1"/>
  <c r="X268" i="1"/>
  <c r="W268" i="1"/>
  <c r="V268" i="1"/>
  <c r="U268" i="1"/>
  <c r="T268" i="1"/>
  <c r="S268" i="1"/>
  <c r="AC268" i="1"/>
  <c r="AH267" i="1"/>
  <c r="AG267" i="1"/>
  <c r="AF267" i="1"/>
  <c r="AE267" i="1"/>
  <c r="AD267" i="1"/>
  <c r="AA267" i="1"/>
  <c r="Z267" i="1"/>
  <c r="Y267" i="1"/>
  <c r="X267" i="1"/>
  <c r="W267" i="1"/>
  <c r="V267" i="1"/>
  <c r="U267" i="1"/>
  <c r="T267" i="1"/>
  <c r="S267" i="1"/>
  <c r="AC267" i="1"/>
  <c r="AH266" i="1"/>
  <c r="AG266" i="1"/>
  <c r="AF266" i="1"/>
  <c r="AE266" i="1"/>
  <c r="AD266" i="1"/>
  <c r="AA266" i="1"/>
  <c r="Z266" i="1"/>
  <c r="Y266" i="1"/>
  <c r="X266" i="1"/>
  <c r="W266" i="1"/>
  <c r="V266" i="1"/>
  <c r="U266" i="1"/>
  <c r="T266" i="1"/>
  <c r="S266" i="1"/>
  <c r="AC266" i="1"/>
  <c r="AH265" i="1"/>
  <c r="AG265" i="1"/>
  <c r="AF265" i="1"/>
  <c r="AE265" i="1"/>
  <c r="AD265" i="1"/>
  <c r="AA265" i="1"/>
  <c r="Z265" i="1"/>
  <c r="Y265" i="1"/>
  <c r="X265" i="1"/>
  <c r="W265" i="1"/>
  <c r="V265" i="1"/>
  <c r="U265" i="1"/>
  <c r="T265" i="1"/>
  <c r="S265" i="1"/>
  <c r="AC265" i="1"/>
  <c r="AH264" i="1"/>
  <c r="AG264" i="1"/>
  <c r="AF264" i="1"/>
  <c r="AE264" i="1"/>
  <c r="AD264" i="1"/>
  <c r="AA264" i="1"/>
  <c r="Z264" i="1"/>
  <c r="Y264" i="1"/>
  <c r="X264" i="1"/>
  <c r="W264" i="1"/>
  <c r="V264" i="1"/>
  <c r="U264" i="1"/>
  <c r="T264" i="1"/>
  <c r="S264" i="1"/>
  <c r="AC264" i="1"/>
  <c r="AH263" i="1"/>
  <c r="AG263" i="1"/>
  <c r="AF263" i="1"/>
  <c r="AE263" i="1"/>
  <c r="AD263" i="1"/>
  <c r="AA263" i="1"/>
  <c r="Z263" i="1"/>
  <c r="Y263" i="1"/>
  <c r="X263" i="1"/>
  <c r="W263" i="1"/>
  <c r="V263" i="1"/>
  <c r="U263" i="1"/>
  <c r="T263" i="1"/>
  <c r="S263" i="1"/>
  <c r="AC263" i="1"/>
  <c r="AH262" i="1"/>
  <c r="AG262" i="1"/>
  <c r="AF262" i="1"/>
  <c r="AE262" i="1"/>
  <c r="AD262" i="1"/>
  <c r="AA262" i="1"/>
  <c r="Z262" i="1"/>
  <c r="Y262" i="1"/>
  <c r="X262" i="1"/>
  <c r="W262" i="1"/>
  <c r="V262" i="1"/>
  <c r="U262" i="1"/>
  <c r="T262" i="1"/>
  <c r="S262" i="1"/>
  <c r="AC262" i="1"/>
  <c r="AH261" i="1"/>
  <c r="AG261" i="1"/>
  <c r="AF261" i="1"/>
  <c r="AE261" i="1"/>
  <c r="AD261" i="1"/>
  <c r="AA261" i="1"/>
  <c r="Z261" i="1"/>
  <c r="Y261" i="1"/>
  <c r="X261" i="1"/>
  <c r="W261" i="1"/>
  <c r="V261" i="1"/>
  <c r="U261" i="1"/>
  <c r="T261" i="1"/>
  <c r="S261" i="1"/>
  <c r="AC261" i="1"/>
  <c r="AH260" i="1"/>
  <c r="AG260" i="1"/>
  <c r="AF260" i="1"/>
  <c r="AE260" i="1"/>
  <c r="AD260" i="1"/>
  <c r="AA260" i="1"/>
  <c r="Z260" i="1"/>
  <c r="Y260" i="1"/>
  <c r="X260" i="1"/>
  <c r="W260" i="1"/>
  <c r="V260" i="1"/>
  <c r="U260" i="1"/>
  <c r="T260" i="1"/>
  <c r="S260" i="1"/>
  <c r="AC260" i="1"/>
  <c r="AH259" i="1"/>
  <c r="AG259" i="1"/>
  <c r="AF259" i="1"/>
  <c r="AE259" i="1"/>
  <c r="AD259" i="1"/>
  <c r="AA259" i="1"/>
  <c r="Z259" i="1"/>
  <c r="Y259" i="1"/>
  <c r="X259" i="1"/>
  <c r="W259" i="1"/>
  <c r="V259" i="1"/>
  <c r="U259" i="1"/>
  <c r="T259" i="1"/>
  <c r="S259" i="1"/>
  <c r="AC259" i="1"/>
  <c r="AH258" i="1"/>
  <c r="AG258" i="1"/>
  <c r="AF258" i="1"/>
  <c r="AE258" i="1"/>
  <c r="AD258" i="1"/>
  <c r="AA258" i="1"/>
  <c r="Z258" i="1"/>
  <c r="Y258" i="1"/>
  <c r="X258" i="1"/>
  <c r="W258" i="1"/>
  <c r="V258" i="1"/>
  <c r="U258" i="1"/>
  <c r="T258" i="1"/>
  <c r="S258" i="1"/>
  <c r="AC258" i="1"/>
  <c r="AH257" i="1"/>
  <c r="AG257" i="1"/>
  <c r="AF257" i="1"/>
  <c r="AE257" i="1"/>
  <c r="AD257" i="1"/>
  <c r="AA257" i="1"/>
  <c r="Z257" i="1"/>
  <c r="Y257" i="1"/>
  <c r="X257" i="1"/>
  <c r="W257" i="1"/>
  <c r="V257" i="1"/>
  <c r="U257" i="1"/>
  <c r="T257" i="1"/>
  <c r="S257" i="1"/>
  <c r="AC257" i="1"/>
  <c r="AH256" i="1"/>
  <c r="AG256" i="1"/>
  <c r="AF256" i="1"/>
  <c r="AE256" i="1"/>
  <c r="AD256" i="1"/>
  <c r="AA256" i="1"/>
  <c r="Z256" i="1"/>
  <c r="Y256" i="1"/>
  <c r="X256" i="1"/>
  <c r="W256" i="1"/>
  <c r="V256" i="1"/>
  <c r="U256" i="1"/>
  <c r="T256" i="1"/>
  <c r="S256" i="1"/>
  <c r="AC256" i="1"/>
  <c r="AH255" i="1"/>
  <c r="AG255" i="1"/>
  <c r="AF255" i="1"/>
  <c r="AE255" i="1"/>
  <c r="AD255" i="1"/>
  <c r="AA255" i="1"/>
  <c r="Z255" i="1"/>
  <c r="Y255" i="1"/>
  <c r="X255" i="1"/>
  <c r="W255" i="1"/>
  <c r="V255" i="1"/>
  <c r="U255" i="1"/>
  <c r="T255" i="1"/>
  <c r="S255" i="1"/>
  <c r="AC255" i="1"/>
  <c r="AH254" i="1"/>
  <c r="AG254" i="1"/>
  <c r="AF254" i="1"/>
  <c r="AE254" i="1"/>
  <c r="AD254" i="1"/>
  <c r="AA254" i="1"/>
  <c r="Z254" i="1"/>
  <c r="Y254" i="1"/>
  <c r="X254" i="1"/>
  <c r="W254" i="1"/>
  <c r="V254" i="1"/>
  <c r="U254" i="1"/>
  <c r="T254" i="1"/>
  <c r="S254" i="1"/>
  <c r="AC254" i="1"/>
  <c r="AH253" i="1"/>
  <c r="AG253" i="1"/>
  <c r="AF253" i="1"/>
  <c r="AE253" i="1"/>
  <c r="AD253" i="1"/>
  <c r="AA253" i="1"/>
  <c r="Z253" i="1"/>
  <c r="Y253" i="1"/>
  <c r="X253" i="1"/>
  <c r="W253" i="1"/>
  <c r="V253" i="1"/>
  <c r="U253" i="1"/>
  <c r="T253" i="1"/>
  <c r="S253" i="1"/>
  <c r="AC253" i="1"/>
  <c r="AG252" i="1"/>
  <c r="AF252" i="1"/>
  <c r="AE252" i="1"/>
  <c r="AD252" i="1"/>
  <c r="AA252" i="1"/>
  <c r="Z252" i="1"/>
  <c r="Y252" i="1"/>
  <c r="X252" i="1"/>
  <c r="W252" i="1"/>
  <c r="V252" i="1"/>
  <c r="U252" i="1"/>
  <c r="T252" i="1"/>
  <c r="S252" i="1"/>
  <c r="AG251" i="1"/>
  <c r="AF251" i="1"/>
  <c r="AE251" i="1"/>
  <c r="AD251" i="1"/>
  <c r="AA251" i="1"/>
  <c r="Z251" i="1"/>
  <c r="Y251" i="1"/>
  <c r="X251" i="1"/>
  <c r="W251" i="1"/>
  <c r="V251" i="1"/>
  <c r="U251" i="1"/>
  <c r="T251" i="1"/>
  <c r="S251" i="1"/>
  <c r="AG250" i="1"/>
  <c r="AF250" i="1"/>
  <c r="AE250" i="1"/>
  <c r="AD250" i="1"/>
  <c r="AA250" i="1"/>
  <c r="Z250" i="1"/>
  <c r="Y250" i="1"/>
  <c r="X250" i="1"/>
  <c r="W250" i="1"/>
  <c r="V250" i="1"/>
  <c r="U250" i="1"/>
  <c r="T250" i="1"/>
  <c r="S250" i="1"/>
  <c r="AG249" i="1"/>
  <c r="AF249" i="1"/>
  <c r="AE249" i="1"/>
  <c r="AD249" i="1"/>
  <c r="AA249" i="1"/>
  <c r="Z249" i="1"/>
  <c r="Y249" i="1"/>
  <c r="X249" i="1"/>
  <c r="W249" i="1"/>
  <c r="V249" i="1"/>
  <c r="U249" i="1"/>
  <c r="T249" i="1"/>
  <c r="S249" i="1"/>
  <c r="AG248" i="1"/>
  <c r="AF248" i="1"/>
  <c r="AE248" i="1"/>
  <c r="AD248" i="1"/>
  <c r="AA248" i="1"/>
  <c r="Z248" i="1"/>
  <c r="Y248" i="1"/>
  <c r="X248" i="1"/>
  <c r="W248" i="1"/>
  <c r="V248" i="1"/>
  <c r="U248" i="1"/>
  <c r="T248" i="1"/>
  <c r="S248" i="1"/>
  <c r="AG247" i="1"/>
  <c r="AF247" i="1"/>
  <c r="AE247" i="1"/>
  <c r="AD247" i="1"/>
  <c r="AA247" i="1"/>
  <c r="Z247" i="1"/>
  <c r="Y247" i="1"/>
  <c r="X247" i="1"/>
  <c r="W247" i="1"/>
  <c r="V247" i="1"/>
  <c r="U247" i="1"/>
  <c r="T247" i="1"/>
  <c r="S247" i="1"/>
  <c r="AG246" i="1"/>
  <c r="AF246" i="1"/>
  <c r="AE246" i="1"/>
  <c r="AD246" i="1"/>
  <c r="AA246" i="1"/>
  <c r="Z246" i="1"/>
  <c r="Y246" i="1"/>
  <c r="X246" i="1"/>
  <c r="W246" i="1"/>
  <c r="V246" i="1"/>
  <c r="U246" i="1"/>
  <c r="T246" i="1"/>
  <c r="S246" i="1"/>
  <c r="AG245" i="1"/>
  <c r="AF245" i="1"/>
  <c r="AE245" i="1"/>
  <c r="AD245" i="1"/>
  <c r="AA245" i="1"/>
  <c r="Z245" i="1"/>
  <c r="Y245" i="1"/>
  <c r="X245" i="1"/>
  <c r="W245" i="1"/>
  <c r="V245" i="1"/>
  <c r="U245" i="1"/>
  <c r="T245" i="1"/>
  <c r="S245" i="1"/>
  <c r="AG244" i="1"/>
  <c r="AF244" i="1"/>
  <c r="AE244" i="1"/>
  <c r="AD244" i="1"/>
  <c r="AA244" i="1"/>
  <c r="Z244" i="1"/>
  <c r="Y244" i="1"/>
  <c r="X244" i="1"/>
  <c r="W244" i="1"/>
  <c r="V244" i="1"/>
  <c r="U244" i="1"/>
  <c r="T244" i="1"/>
  <c r="S244" i="1"/>
  <c r="AG243" i="1"/>
  <c r="AF243" i="1"/>
  <c r="AE243" i="1"/>
  <c r="AD243" i="1"/>
  <c r="AA243" i="1"/>
  <c r="Z243" i="1"/>
  <c r="Y243" i="1"/>
  <c r="X243" i="1"/>
  <c r="W243" i="1"/>
  <c r="V243" i="1"/>
  <c r="U243" i="1"/>
  <c r="T243" i="1"/>
  <c r="S243" i="1"/>
  <c r="AG242" i="1"/>
  <c r="AF242" i="1"/>
  <c r="AE242" i="1"/>
  <c r="AD242" i="1"/>
  <c r="AA242" i="1"/>
  <c r="Z242" i="1"/>
  <c r="Y242" i="1"/>
  <c r="X242" i="1"/>
  <c r="W242" i="1"/>
  <c r="V242" i="1"/>
  <c r="U242" i="1"/>
  <c r="T242" i="1"/>
  <c r="S242" i="1"/>
  <c r="AG241" i="1"/>
  <c r="AF241" i="1"/>
  <c r="AE241" i="1"/>
  <c r="AD241" i="1"/>
  <c r="AA241" i="1"/>
  <c r="Z241" i="1"/>
  <c r="Y241" i="1"/>
  <c r="X241" i="1"/>
  <c r="W241" i="1"/>
  <c r="V241" i="1"/>
  <c r="U241" i="1"/>
  <c r="T241" i="1"/>
  <c r="S241" i="1"/>
  <c r="AG240" i="1"/>
  <c r="AF240" i="1"/>
  <c r="AE240" i="1"/>
  <c r="AD240" i="1"/>
  <c r="AA240" i="1"/>
  <c r="Z240" i="1"/>
  <c r="Y240" i="1"/>
  <c r="X240" i="1"/>
  <c r="W240" i="1"/>
  <c r="V240" i="1"/>
  <c r="U240" i="1"/>
  <c r="T240" i="1"/>
  <c r="S240" i="1"/>
  <c r="AG239" i="1"/>
  <c r="AF239" i="1"/>
  <c r="AE239" i="1"/>
  <c r="AD239" i="1"/>
  <c r="AA239" i="1"/>
  <c r="Z239" i="1"/>
  <c r="Y239" i="1"/>
  <c r="X239" i="1"/>
  <c r="W239" i="1"/>
  <c r="V239" i="1"/>
  <c r="U239" i="1"/>
  <c r="T239" i="1"/>
  <c r="S239" i="1"/>
  <c r="AG238" i="1"/>
  <c r="AF238" i="1"/>
  <c r="AE238" i="1"/>
  <c r="AD238" i="1"/>
  <c r="AA238" i="1"/>
  <c r="Z238" i="1"/>
  <c r="Y238" i="1"/>
  <c r="X238" i="1"/>
  <c r="W238" i="1"/>
  <c r="V238" i="1"/>
  <c r="U238" i="1"/>
  <c r="T238" i="1"/>
  <c r="S238" i="1"/>
  <c r="AG237" i="1"/>
  <c r="AF237" i="1"/>
  <c r="AE237" i="1"/>
  <c r="AD237" i="1"/>
  <c r="AA237" i="1"/>
  <c r="Z237" i="1"/>
  <c r="Y237" i="1"/>
  <c r="X237" i="1"/>
  <c r="W237" i="1"/>
  <c r="V237" i="1"/>
  <c r="U237" i="1"/>
  <c r="T237" i="1"/>
  <c r="S237" i="1"/>
  <c r="AG236" i="1"/>
  <c r="AF236" i="1"/>
  <c r="AE236" i="1"/>
  <c r="AD236" i="1"/>
  <c r="AA236" i="1"/>
  <c r="Z236" i="1"/>
  <c r="Y236" i="1"/>
  <c r="X236" i="1"/>
  <c r="W236" i="1"/>
  <c r="V236" i="1"/>
  <c r="U236" i="1"/>
  <c r="T236" i="1"/>
  <c r="S236" i="1"/>
  <c r="AG235" i="1"/>
  <c r="AF235" i="1"/>
  <c r="AE235" i="1"/>
  <c r="AD235" i="1"/>
  <c r="AA235" i="1"/>
  <c r="Z235" i="1"/>
  <c r="Y235" i="1"/>
  <c r="X235" i="1"/>
  <c r="W235" i="1"/>
  <c r="V235" i="1"/>
  <c r="U235" i="1"/>
  <c r="T235" i="1"/>
  <c r="S235" i="1"/>
  <c r="AG234" i="1"/>
  <c r="AF234" i="1"/>
  <c r="AE234" i="1"/>
  <c r="AD234" i="1"/>
  <c r="AA234" i="1"/>
  <c r="Z234" i="1"/>
  <c r="Y234" i="1"/>
  <c r="X234" i="1"/>
  <c r="W234" i="1"/>
  <c r="V234" i="1"/>
  <c r="U234" i="1"/>
  <c r="T234" i="1"/>
  <c r="S234" i="1"/>
  <c r="AG233" i="1"/>
  <c r="AF233" i="1"/>
  <c r="AE233" i="1"/>
  <c r="AD233" i="1"/>
  <c r="AA233" i="1"/>
  <c r="Z233" i="1"/>
  <c r="Y233" i="1"/>
  <c r="X233" i="1"/>
  <c r="W233" i="1"/>
  <c r="V233" i="1"/>
  <c r="U233" i="1"/>
  <c r="T233" i="1"/>
  <c r="S233" i="1"/>
  <c r="AG232" i="1"/>
  <c r="AF232" i="1"/>
  <c r="AE232" i="1"/>
  <c r="AD232" i="1"/>
  <c r="AA232" i="1"/>
  <c r="Z232" i="1"/>
  <c r="Y232" i="1"/>
  <c r="X232" i="1"/>
  <c r="W232" i="1"/>
  <c r="V232" i="1"/>
  <c r="U232" i="1"/>
  <c r="T232" i="1"/>
  <c r="S232" i="1"/>
  <c r="AG231" i="1"/>
  <c r="AF231" i="1"/>
  <c r="AE231" i="1"/>
  <c r="AD231" i="1"/>
  <c r="AA231" i="1"/>
  <c r="Z231" i="1"/>
  <c r="Y231" i="1"/>
  <c r="X231" i="1"/>
  <c r="W231" i="1"/>
  <c r="V231" i="1"/>
  <c r="U231" i="1"/>
  <c r="T231" i="1"/>
  <c r="S231" i="1"/>
  <c r="AG230" i="1"/>
  <c r="AF230" i="1"/>
  <c r="AE230" i="1"/>
  <c r="AD230" i="1"/>
  <c r="AA230" i="1"/>
  <c r="Z230" i="1"/>
  <c r="Y230" i="1"/>
  <c r="X230" i="1"/>
  <c r="W230" i="1"/>
  <c r="V230" i="1"/>
  <c r="U230" i="1"/>
  <c r="T230" i="1"/>
  <c r="S230" i="1"/>
  <c r="AG229" i="1"/>
  <c r="AF229" i="1"/>
  <c r="AE229" i="1"/>
  <c r="AD229" i="1"/>
  <c r="AA229" i="1"/>
  <c r="Z229" i="1"/>
  <c r="Y229" i="1"/>
  <c r="X229" i="1"/>
  <c r="W229" i="1"/>
  <c r="V229" i="1"/>
  <c r="U229" i="1"/>
  <c r="T229" i="1"/>
  <c r="S229" i="1"/>
  <c r="AG228" i="1"/>
  <c r="AF228" i="1"/>
  <c r="AE228" i="1"/>
  <c r="AD228" i="1"/>
  <c r="AA228" i="1"/>
  <c r="Z228" i="1"/>
  <c r="Y228" i="1"/>
  <c r="X228" i="1"/>
  <c r="W228" i="1"/>
  <c r="V228" i="1"/>
  <c r="U228" i="1"/>
  <c r="T228" i="1"/>
  <c r="S228" i="1"/>
  <c r="AG227" i="1"/>
  <c r="AF227" i="1"/>
  <c r="AE227" i="1"/>
  <c r="AD227" i="1"/>
  <c r="AA227" i="1"/>
  <c r="Z227" i="1"/>
  <c r="Y227" i="1"/>
  <c r="X227" i="1"/>
  <c r="W227" i="1"/>
  <c r="V227" i="1"/>
  <c r="U227" i="1"/>
  <c r="T227" i="1"/>
  <c r="S227" i="1"/>
  <c r="AG226" i="1"/>
  <c r="AF226" i="1"/>
  <c r="AE226" i="1"/>
  <c r="AD226" i="1"/>
  <c r="AA226" i="1"/>
  <c r="Z226" i="1"/>
  <c r="Y226" i="1"/>
  <c r="X226" i="1"/>
  <c r="W226" i="1"/>
  <c r="V226" i="1"/>
  <c r="U226" i="1"/>
  <c r="T226" i="1"/>
  <c r="S226" i="1"/>
  <c r="AG225" i="1"/>
  <c r="AF225" i="1"/>
  <c r="AE225" i="1"/>
  <c r="AD225" i="1"/>
  <c r="AA225" i="1"/>
  <c r="Z225" i="1"/>
  <c r="Y225" i="1"/>
  <c r="X225" i="1"/>
  <c r="W225" i="1"/>
  <c r="V225" i="1"/>
  <c r="U225" i="1"/>
  <c r="T225" i="1"/>
  <c r="S225" i="1"/>
  <c r="AG224" i="1"/>
  <c r="AF224" i="1"/>
  <c r="AE224" i="1"/>
  <c r="AD224" i="1"/>
  <c r="AA224" i="1"/>
  <c r="Z224" i="1"/>
  <c r="Y224" i="1"/>
  <c r="X224" i="1"/>
  <c r="W224" i="1"/>
  <c r="V224" i="1"/>
  <c r="U224" i="1"/>
  <c r="T224" i="1"/>
  <c r="S224" i="1"/>
  <c r="AG223" i="1"/>
  <c r="AF223" i="1"/>
  <c r="AE223" i="1"/>
  <c r="AD223" i="1"/>
  <c r="AA223" i="1"/>
  <c r="Z223" i="1"/>
  <c r="Y223" i="1"/>
  <c r="X223" i="1"/>
  <c r="W223" i="1"/>
  <c r="V223" i="1"/>
  <c r="U223" i="1"/>
  <c r="T223" i="1"/>
  <c r="S223" i="1"/>
  <c r="AG222" i="1"/>
  <c r="AF222" i="1"/>
  <c r="AE222" i="1"/>
  <c r="AD222" i="1"/>
  <c r="AA222" i="1"/>
  <c r="Z222" i="1"/>
  <c r="Y222" i="1"/>
  <c r="X222" i="1"/>
  <c r="W222" i="1"/>
  <c r="V222" i="1"/>
  <c r="U222" i="1"/>
  <c r="T222" i="1"/>
  <c r="S222" i="1"/>
  <c r="AG221" i="1"/>
  <c r="AF221" i="1"/>
  <c r="AE221" i="1"/>
  <c r="AD221" i="1"/>
  <c r="AA221" i="1"/>
  <c r="Z221" i="1"/>
  <c r="Y221" i="1"/>
  <c r="X221" i="1"/>
  <c r="W221" i="1"/>
  <c r="V221" i="1"/>
  <c r="U221" i="1"/>
  <c r="T221" i="1"/>
  <c r="S221" i="1"/>
  <c r="AG220" i="1"/>
  <c r="AF220" i="1"/>
  <c r="AE220" i="1"/>
  <c r="AD220" i="1"/>
  <c r="AA220" i="1"/>
  <c r="Z220" i="1"/>
  <c r="Y220" i="1"/>
  <c r="X220" i="1"/>
  <c r="W220" i="1"/>
  <c r="V220" i="1"/>
  <c r="U220" i="1"/>
  <c r="T220" i="1"/>
  <c r="S220" i="1"/>
  <c r="AG219" i="1"/>
  <c r="AF219" i="1"/>
  <c r="AE219" i="1"/>
  <c r="AD219" i="1"/>
  <c r="AA219" i="1"/>
  <c r="Z219" i="1"/>
  <c r="Y219" i="1"/>
  <c r="X219" i="1"/>
  <c r="W219" i="1"/>
  <c r="V219" i="1"/>
  <c r="U219" i="1"/>
  <c r="T219" i="1"/>
  <c r="S219" i="1"/>
  <c r="AG218" i="1"/>
  <c r="AF218" i="1"/>
  <c r="AE218" i="1"/>
  <c r="AD218" i="1"/>
  <c r="AA218" i="1"/>
  <c r="Z218" i="1"/>
  <c r="Y218" i="1"/>
  <c r="X218" i="1"/>
  <c r="W218" i="1"/>
  <c r="V218" i="1"/>
  <c r="U218" i="1"/>
  <c r="T218" i="1"/>
  <c r="S218" i="1"/>
  <c r="AG217" i="1"/>
  <c r="AF217" i="1"/>
  <c r="AE217" i="1"/>
  <c r="AD217" i="1"/>
  <c r="AA217" i="1"/>
  <c r="Z217" i="1"/>
  <c r="Y217" i="1"/>
  <c r="X217" i="1"/>
  <c r="W217" i="1"/>
  <c r="V217" i="1"/>
  <c r="U217" i="1"/>
  <c r="T217" i="1"/>
  <c r="S217" i="1"/>
  <c r="AG216" i="1"/>
  <c r="AF216" i="1"/>
  <c r="AE216" i="1"/>
  <c r="AD216" i="1"/>
  <c r="AA216" i="1"/>
  <c r="Z216" i="1"/>
  <c r="Y216" i="1"/>
  <c r="X216" i="1"/>
  <c r="W216" i="1"/>
  <c r="V216" i="1"/>
  <c r="U216" i="1"/>
  <c r="T216" i="1"/>
  <c r="S216" i="1"/>
  <c r="AG215" i="1"/>
  <c r="AF215" i="1"/>
  <c r="AE215" i="1"/>
  <c r="AD215" i="1"/>
  <c r="AA215" i="1"/>
  <c r="Z215" i="1"/>
  <c r="Y215" i="1"/>
  <c r="X215" i="1"/>
  <c r="W215" i="1"/>
  <c r="V215" i="1"/>
  <c r="U215" i="1"/>
  <c r="T215" i="1"/>
  <c r="S215" i="1"/>
  <c r="AG214" i="1"/>
  <c r="AF214" i="1"/>
  <c r="AE214" i="1"/>
  <c r="AD214" i="1"/>
  <c r="AA214" i="1"/>
  <c r="Z214" i="1"/>
  <c r="Y214" i="1"/>
  <c r="X214" i="1"/>
  <c r="W214" i="1"/>
  <c r="V214" i="1"/>
  <c r="U214" i="1"/>
  <c r="T214" i="1"/>
  <c r="S214" i="1"/>
  <c r="AG213" i="1"/>
  <c r="AF213" i="1"/>
  <c r="AE213" i="1"/>
  <c r="AD213" i="1"/>
  <c r="AA213" i="1"/>
  <c r="Z213" i="1"/>
  <c r="Y213" i="1"/>
  <c r="X213" i="1"/>
  <c r="W213" i="1"/>
  <c r="V213" i="1"/>
  <c r="U213" i="1"/>
  <c r="T213" i="1"/>
  <c r="S213" i="1"/>
  <c r="AG212" i="1"/>
  <c r="AF212" i="1"/>
  <c r="AE212" i="1"/>
  <c r="AD212" i="1"/>
  <c r="AA212" i="1"/>
  <c r="Z212" i="1"/>
  <c r="Y212" i="1"/>
  <c r="X212" i="1"/>
  <c r="W212" i="1"/>
  <c r="V212" i="1"/>
  <c r="U212" i="1"/>
  <c r="T212" i="1"/>
  <c r="S212" i="1"/>
  <c r="AG211" i="1"/>
  <c r="AF211" i="1"/>
  <c r="AE211" i="1"/>
  <c r="AD211" i="1"/>
  <c r="AA211" i="1"/>
  <c r="Z211" i="1"/>
  <c r="Y211" i="1"/>
  <c r="X211" i="1"/>
  <c r="W211" i="1"/>
  <c r="V211" i="1"/>
  <c r="U211" i="1"/>
  <c r="T211" i="1"/>
  <c r="S211" i="1"/>
  <c r="AG210" i="1"/>
  <c r="AF210" i="1"/>
  <c r="AE210" i="1"/>
  <c r="AD210" i="1"/>
  <c r="AA210" i="1"/>
  <c r="Z210" i="1"/>
  <c r="Y210" i="1"/>
  <c r="X210" i="1"/>
  <c r="W210" i="1"/>
  <c r="V210" i="1"/>
  <c r="U210" i="1"/>
  <c r="T210" i="1"/>
  <c r="S210" i="1"/>
  <c r="AG209" i="1"/>
  <c r="AF209" i="1"/>
  <c r="AE209" i="1"/>
  <c r="AD209" i="1"/>
  <c r="AA209" i="1"/>
  <c r="Z209" i="1"/>
  <c r="Y209" i="1"/>
  <c r="X209" i="1"/>
  <c r="W209" i="1"/>
  <c r="V209" i="1"/>
  <c r="U209" i="1"/>
  <c r="T209" i="1"/>
  <c r="S209" i="1"/>
  <c r="AG208" i="1"/>
  <c r="AF208" i="1"/>
  <c r="AE208" i="1"/>
  <c r="AD208" i="1"/>
  <c r="AA208" i="1"/>
  <c r="Z208" i="1"/>
  <c r="Y208" i="1"/>
  <c r="X208" i="1"/>
  <c r="W208" i="1"/>
  <c r="V208" i="1"/>
  <c r="U208" i="1"/>
  <c r="T208" i="1"/>
  <c r="S208" i="1"/>
  <c r="AG207" i="1"/>
  <c r="AF207" i="1"/>
  <c r="AE207" i="1"/>
  <c r="AD207" i="1"/>
  <c r="AA207" i="1"/>
  <c r="Z207" i="1"/>
  <c r="Y207" i="1"/>
  <c r="X207" i="1"/>
  <c r="W207" i="1"/>
  <c r="V207" i="1"/>
  <c r="U207" i="1"/>
  <c r="T207" i="1"/>
  <c r="S207" i="1"/>
  <c r="AG206" i="1"/>
  <c r="AF206" i="1"/>
  <c r="AE206" i="1"/>
  <c r="AD206" i="1"/>
  <c r="AA206" i="1"/>
  <c r="Z206" i="1"/>
  <c r="Y206" i="1"/>
  <c r="X206" i="1"/>
  <c r="W206" i="1"/>
  <c r="V206" i="1"/>
  <c r="U206" i="1"/>
  <c r="T206" i="1"/>
  <c r="S206" i="1"/>
  <c r="AG205" i="1"/>
  <c r="AF205" i="1"/>
  <c r="AE205" i="1"/>
  <c r="AD205" i="1"/>
  <c r="AA205" i="1"/>
  <c r="Z205" i="1"/>
  <c r="Y205" i="1"/>
  <c r="X205" i="1"/>
  <c r="W205" i="1"/>
  <c r="V205" i="1"/>
  <c r="U205" i="1"/>
  <c r="T205" i="1"/>
  <c r="S205" i="1"/>
  <c r="AG204" i="1"/>
  <c r="AF204" i="1"/>
  <c r="AE204" i="1"/>
  <c r="AD204" i="1"/>
  <c r="AA204" i="1"/>
  <c r="Z204" i="1"/>
  <c r="Y204" i="1"/>
  <c r="X204" i="1"/>
  <c r="W204" i="1"/>
  <c r="V204" i="1"/>
  <c r="U204" i="1"/>
  <c r="T204" i="1"/>
  <c r="S204" i="1"/>
  <c r="AG203" i="1"/>
  <c r="AF203" i="1"/>
  <c r="AE203" i="1"/>
  <c r="AD203" i="1"/>
  <c r="AA203" i="1"/>
  <c r="Z203" i="1"/>
  <c r="Y203" i="1"/>
  <c r="X203" i="1"/>
  <c r="W203" i="1"/>
  <c r="V203" i="1"/>
  <c r="U203" i="1"/>
  <c r="T203" i="1"/>
  <c r="S203" i="1"/>
  <c r="AG202" i="1"/>
  <c r="AF202" i="1"/>
  <c r="AE202" i="1"/>
  <c r="AD202" i="1"/>
  <c r="AA202" i="1"/>
  <c r="Z202" i="1"/>
  <c r="Y202" i="1"/>
  <c r="X202" i="1"/>
  <c r="W202" i="1"/>
  <c r="V202" i="1"/>
  <c r="U202" i="1"/>
  <c r="T202" i="1"/>
  <c r="S202" i="1"/>
  <c r="AG201" i="1"/>
  <c r="AF201" i="1"/>
  <c r="AE201" i="1"/>
  <c r="AD201" i="1"/>
  <c r="AA201" i="1"/>
  <c r="Z201" i="1"/>
  <c r="Y201" i="1"/>
  <c r="X201" i="1"/>
  <c r="W201" i="1"/>
  <c r="V201" i="1"/>
  <c r="U201" i="1"/>
  <c r="T201" i="1"/>
  <c r="S201" i="1"/>
  <c r="AG200" i="1"/>
  <c r="AF200" i="1"/>
  <c r="AE200" i="1"/>
  <c r="AD200" i="1"/>
  <c r="AA200" i="1"/>
  <c r="Z200" i="1"/>
  <c r="Y200" i="1"/>
  <c r="X200" i="1"/>
  <c r="W200" i="1"/>
  <c r="V200" i="1"/>
  <c r="U200" i="1"/>
  <c r="T200" i="1"/>
  <c r="S200" i="1"/>
  <c r="AG199" i="1"/>
  <c r="AF199" i="1"/>
  <c r="AE199" i="1"/>
  <c r="AD199" i="1"/>
  <c r="AA199" i="1"/>
  <c r="Z199" i="1"/>
  <c r="Y199" i="1"/>
  <c r="X199" i="1"/>
  <c r="W199" i="1"/>
  <c r="V199" i="1"/>
  <c r="U199" i="1"/>
  <c r="T199" i="1"/>
  <c r="S199" i="1"/>
  <c r="AG198" i="1"/>
  <c r="AF198" i="1"/>
  <c r="AE198" i="1"/>
  <c r="AD198" i="1"/>
  <c r="AA198" i="1"/>
  <c r="Z198" i="1"/>
  <c r="Y198" i="1"/>
  <c r="X198" i="1"/>
  <c r="W198" i="1"/>
  <c r="V198" i="1"/>
  <c r="U198" i="1"/>
  <c r="T198" i="1"/>
  <c r="S198" i="1"/>
  <c r="AG197" i="1"/>
  <c r="AF197" i="1"/>
  <c r="AE197" i="1"/>
  <c r="AD197" i="1"/>
  <c r="AA197" i="1"/>
  <c r="Z197" i="1"/>
  <c r="Y197" i="1"/>
  <c r="X197" i="1"/>
  <c r="W197" i="1"/>
  <c r="V197" i="1"/>
  <c r="U197" i="1"/>
  <c r="T197" i="1"/>
  <c r="S197" i="1"/>
  <c r="AG196" i="1"/>
  <c r="AF196" i="1"/>
  <c r="AE196" i="1"/>
  <c r="AD196" i="1"/>
  <c r="AA196" i="1"/>
  <c r="Z196" i="1"/>
  <c r="Y196" i="1"/>
  <c r="X196" i="1"/>
  <c r="W196" i="1"/>
  <c r="V196" i="1"/>
  <c r="U196" i="1"/>
  <c r="T196" i="1"/>
  <c r="S196" i="1"/>
  <c r="AG195" i="1"/>
  <c r="AF195" i="1"/>
  <c r="AE195" i="1"/>
  <c r="AD195" i="1"/>
  <c r="AA195" i="1"/>
  <c r="Z195" i="1"/>
  <c r="Y195" i="1"/>
  <c r="X195" i="1"/>
  <c r="W195" i="1"/>
  <c r="V195" i="1"/>
  <c r="U195" i="1"/>
  <c r="T195" i="1"/>
  <c r="S195" i="1"/>
  <c r="AG194" i="1"/>
  <c r="AF194" i="1"/>
  <c r="AE194" i="1"/>
  <c r="AD194" i="1"/>
  <c r="AA194" i="1"/>
  <c r="Z194" i="1"/>
  <c r="Y194" i="1"/>
  <c r="X194" i="1"/>
  <c r="W194" i="1"/>
  <c r="V194" i="1"/>
  <c r="U194" i="1"/>
  <c r="T194" i="1"/>
  <c r="S194" i="1"/>
  <c r="AG193" i="1"/>
  <c r="AF193" i="1"/>
  <c r="AE193" i="1"/>
  <c r="AD193" i="1"/>
  <c r="AA193" i="1"/>
  <c r="Z193" i="1"/>
  <c r="Y193" i="1"/>
  <c r="X193" i="1"/>
  <c r="W193" i="1"/>
  <c r="V193" i="1"/>
  <c r="U193" i="1"/>
  <c r="T193" i="1"/>
  <c r="S193" i="1"/>
  <c r="AG192" i="1"/>
  <c r="AF192" i="1"/>
  <c r="AE192" i="1"/>
  <c r="AD192" i="1"/>
  <c r="AA192" i="1"/>
  <c r="Z192" i="1"/>
  <c r="Y192" i="1"/>
  <c r="X192" i="1"/>
  <c r="W192" i="1"/>
  <c r="V192" i="1"/>
  <c r="U192" i="1"/>
  <c r="T192" i="1"/>
  <c r="S192" i="1"/>
  <c r="AG191" i="1"/>
  <c r="AF191" i="1"/>
  <c r="AE191" i="1"/>
  <c r="AD191" i="1"/>
  <c r="AA191" i="1"/>
  <c r="Z191" i="1"/>
  <c r="Y191" i="1"/>
  <c r="X191" i="1"/>
  <c r="W191" i="1"/>
  <c r="V191" i="1"/>
  <c r="U191" i="1"/>
  <c r="T191" i="1"/>
  <c r="S191" i="1"/>
  <c r="AG190" i="1"/>
  <c r="AF190" i="1"/>
  <c r="AE190" i="1"/>
  <c r="AD190" i="1"/>
  <c r="AA190" i="1"/>
  <c r="Z190" i="1"/>
  <c r="Y190" i="1"/>
  <c r="X190" i="1"/>
  <c r="W190" i="1"/>
  <c r="V190" i="1"/>
  <c r="U190" i="1"/>
  <c r="T190" i="1"/>
  <c r="S190" i="1"/>
  <c r="AG189" i="1"/>
  <c r="AF189" i="1"/>
  <c r="AE189" i="1"/>
  <c r="AD189" i="1"/>
  <c r="AA189" i="1"/>
  <c r="Z189" i="1"/>
  <c r="Y189" i="1"/>
  <c r="X189" i="1"/>
  <c r="W189" i="1"/>
  <c r="V189" i="1"/>
  <c r="U189" i="1"/>
  <c r="T189" i="1"/>
  <c r="S189" i="1"/>
  <c r="AG188" i="1"/>
  <c r="AF188" i="1"/>
  <c r="AE188" i="1"/>
  <c r="AD188" i="1"/>
  <c r="AA188" i="1"/>
  <c r="Z188" i="1"/>
  <c r="Y188" i="1"/>
  <c r="X188" i="1"/>
  <c r="W188" i="1"/>
  <c r="V188" i="1"/>
  <c r="U188" i="1"/>
  <c r="T188" i="1"/>
  <c r="S188" i="1"/>
  <c r="AG187" i="1"/>
  <c r="AF187" i="1"/>
  <c r="AE187" i="1"/>
  <c r="AD187" i="1"/>
  <c r="AA187" i="1"/>
  <c r="Z187" i="1"/>
  <c r="Y187" i="1"/>
  <c r="X187" i="1"/>
  <c r="W187" i="1"/>
  <c r="V187" i="1"/>
  <c r="U187" i="1"/>
  <c r="T187" i="1"/>
  <c r="S187" i="1"/>
  <c r="AG186" i="1"/>
  <c r="AF186" i="1"/>
  <c r="AE186" i="1"/>
  <c r="AD186" i="1"/>
  <c r="AA186" i="1"/>
  <c r="Z186" i="1"/>
  <c r="Y186" i="1"/>
  <c r="X186" i="1"/>
  <c r="W186" i="1"/>
  <c r="V186" i="1"/>
  <c r="U186" i="1"/>
  <c r="T186" i="1"/>
  <c r="S186" i="1"/>
  <c r="AG185" i="1"/>
  <c r="AF185" i="1"/>
  <c r="AE185" i="1"/>
  <c r="AD185" i="1"/>
  <c r="AA185" i="1"/>
  <c r="Z185" i="1"/>
  <c r="Y185" i="1"/>
  <c r="X185" i="1"/>
  <c r="W185" i="1"/>
  <c r="V185" i="1"/>
  <c r="U185" i="1"/>
  <c r="T185" i="1"/>
  <c r="S185" i="1"/>
  <c r="AG184" i="1"/>
  <c r="AF184" i="1"/>
  <c r="AE184" i="1"/>
  <c r="AD184" i="1"/>
  <c r="AA184" i="1"/>
  <c r="Z184" i="1"/>
  <c r="Y184" i="1"/>
  <c r="X184" i="1"/>
  <c r="W184" i="1"/>
  <c r="V184" i="1"/>
  <c r="U184" i="1"/>
  <c r="T184" i="1"/>
  <c r="S184" i="1"/>
  <c r="AG183" i="1"/>
  <c r="AF183" i="1"/>
  <c r="AE183" i="1"/>
  <c r="AD183" i="1"/>
  <c r="AA183" i="1"/>
  <c r="Z183" i="1"/>
  <c r="Y183" i="1"/>
  <c r="X183" i="1"/>
  <c r="W183" i="1"/>
  <c r="V183" i="1"/>
  <c r="U183" i="1"/>
  <c r="T183" i="1"/>
  <c r="S183" i="1"/>
  <c r="AG182" i="1"/>
  <c r="AF182" i="1"/>
  <c r="AE182" i="1"/>
  <c r="AD182" i="1"/>
  <c r="AA182" i="1"/>
  <c r="Z182" i="1"/>
  <c r="Y182" i="1"/>
  <c r="X182" i="1"/>
  <c r="W182" i="1"/>
  <c r="V182" i="1"/>
  <c r="U182" i="1"/>
  <c r="T182" i="1"/>
  <c r="S182" i="1"/>
  <c r="AG181" i="1"/>
  <c r="AF181" i="1"/>
  <c r="AE181" i="1"/>
  <c r="AD181" i="1"/>
  <c r="AA181" i="1"/>
  <c r="Z181" i="1"/>
  <c r="Y181" i="1"/>
  <c r="X181" i="1"/>
  <c r="W181" i="1"/>
  <c r="V181" i="1"/>
  <c r="U181" i="1"/>
  <c r="T181" i="1"/>
  <c r="S181" i="1"/>
  <c r="AG180" i="1"/>
  <c r="AF180" i="1"/>
  <c r="AE180" i="1"/>
  <c r="AD180" i="1"/>
  <c r="AA180" i="1"/>
  <c r="Z180" i="1"/>
  <c r="Y180" i="1"/>
  <c r="X180" i="1"/>
  <c r="W180" i="1"/>
  <c r="V180" i="1"/>
  <c r="U180" i="1"/>
  <c r="T180" i="1"/>
  <c r="S180" i="1"/>
  <c r="AG179" i="1"/>
  <c r="AF179" i="1"/>
  <c r="AE179" i="1"/>
  <c r="AD179" i="1"/>
  <c r="AA179" i="1"/>
  <c r="Z179" i="1"/>
  <c r="Y179" i="1"/>
  <c r="X179" i="1"/>
  <c r="W179" i="1"/>
  <c r="V179" i="1"/>
  <c r="U179" i="1"/>
  <c r="T179" i="1"/>
  <c r="S179" i="1"/>
  <c r="AG178" i="1"/>
  <c r="AF178" i="1"/>
  <c r="AE178" i="1"/>
  <c r="AD178" i="1"/>
  <c r="AA178" i="1"/>
  <c r="Z178" i="1"/>
  <c r="Y178" i="1"/>
  <c r="X178" i="1"/>
  <c r="W178" i="1"/>
  <c r="V178" i="1"/>
  <c r="U178" i="1"/>
  <c r="T178" i="1"/>
  <c r="S178" i="1"/>
  <c r="AG177" i="1"/>
  <c r="AF177" i="1"/>
  <c r="AE177" i="1"/>
  <c r="AD177" i="1"/>
  <c r="AA177" i="1"/>
  <c r="Z177" i="1"/>
  <c r="Y177" i="1"/>
  <c r="X177" i="1"/>
  <c r="W177" i="1"/>
  <c r="V177" i="1"/>
  <c r="U177" i="1"/>
  <c r="T177" i="1"/>
  <c r="S177" i="1"/>
  <c r="AG176" i="1"/>
  <c r="AF176" i="1"/>
  <c r="AE176" i="1"/>
  <c r="AD176" i="1"/>
  <c r="AA176" i="1"/>
  <c r="Z176" i="1"/>
  <c r="Y176" i="1"/>
  <c r="X176" i="1"/>
  <c r="W176" i="1"/>
  <c r="V176" i="1"/>
  <c r="U176" i="1"/>
  <c r="T176" i="1"/>
  <c r="S176" i="1"/>
  <c r="AG175" i="1"/>
  <c r="AF175" i="1"/>
  <c r="AE175" i="1"/>
  <c r="AD175" i="1"/>
  <c r="AA175" i="1"/>
  <c r="Z175" i="1"/>
  <c r="Y175" i="1"/>
  <c r="X175" i="1"/>
  <c r="W175" i="1"/>
  <c r="V175" i="1"/>
  <c r="U175" i="1"/>
  <c r="T175" i="1"/>
  <c r="S175" i="1"/>
  <c r="AG174" i="1"/>
  <c r="AF174" i="1"/>
  <c r="AE174" i="1"/>
  <c r="AD174" i="1"/>
  <c r="AA174" i="1"/>
  <c r="Z174" i="1"/>
  <c r="Y174" i="1"/>
  <c r="X174" i="1"/>
  <c r="W174" i="1"/>
  <c r="V174" i="1"/>
  <c r="U174" i="1"/>
  <c r="T174" i="1"/>
  <c r="S174" i="1"/>
  <c r="AG173" i="1"/>
  <c r="AF173" i="1"/>
  <c r="AE173" i="1"/>
  <c r="AD173" i="1"/>
  <c r="AA173" i="1"/>
  <c r="Z173" i="1"/>
  <c r="Y173" i="1"/>
  <c r="X173" i="1"/>
  <c r="W173" i="1"/>
  <c r="V173" i="1"/>
  <c r="U173" i="1"/>
  <c r="T173" i="1"/>
  <c r="S173" i="1"/>
  <c r="AG172" i="1"/>
  <c r="AF172" i="1"/>
  <c r="AE172" i="1"/>
  <c r="AD172" i="1"/>
  <c r="AA172" i="1"/>
  <c r="Z172" i="1"/>
  <c r="Y172" i="1"/>
  <c r="X172" i="1"/>
  <c r="W172" i="1"/>
  <c r="V172" i="1"/>
  <c r="U172" i="1"/>
  <c r="T172" i="1"/>
  <c r="S172" i="1"/>
  <c r="AG171" i="1"/>
  <c r="AF171" i="1"/>
  <c r="AE171" i="1"/>
  <c r="AD171" i="1"/>
  <c r="AA171" i="1"/>
  <c r="Z171" i="1"/>
  <c r="Y171" i="1"/>
  <c r="X171" i="1"/>
  <c r="W171" i="1"/>
  <c r="V171" i="1"/>
  <c r="U171" i="1"/>
  <c r="T171" i="1"/>
  <c r="S171" i="1"/>
  <c r="AG170" i="1"/>
  <c r="AF170" i="1"/>
  <c r="AE170" i="1"/>
  <c r="AD170" i="1"/>
  <c r="AA170" i="1"/>
  <c r="Z170" i="1"/>
  <c r="Y170" i="1"/>
  <c r="X170" i="1"/>
  <c r="W170" i="1"/>
  <c r="V170" i="1"/>
  <c r="U170" i="1"/>
  <c r="T170" i="1"/>
  <c r="S170" i="1"/>
  <c r="AG169" i="1"/>
  <c r="AF169" i="1"/>
  <c r="AE169" i="1"/>
  <c r="AD169" i="1"/>
  <c r="AA169" i="1"/>
  <c r="Z169" i="1"/>
  <c r="Y169" i="1"/>
  <c r="X169" i="1"/>
  <c r="W169" i="1"/>
  <c r="V169" i="1"/>
  <c r="U169" i="1"/>
  <c r="T169" i="1"/>
  <c r="S169" i="1"/>
  <c r="AG168" i="1"/>
  <c r="AF168" i="1"/>
  <c r="AE168" i="1"/>
  <c r="AD168" i="1"/>
  <c r="AA168" i="1"/>
  <c r="Z168" i="1"/>
  <c r="Y168" i="1"/>
  <c r="X168" i="1"/>
  <c r="W168" i="1"/>
  <c r="V168" i="1"/>
  <c r="U168" i="1"/>
  <c r="T168" i="1"/>
  <c r="S168" i="1"/>
  <c r="AG167" i="1"/>
  <c r="AF167" i="1"/>
  <c r="AE167" i="1"/>
  <c r="AD167" i="1"/>
  <c r="AA167" i="1"/>
  <c r="Z167" i="1"/>
  <c r="Y167" i="1"/>
  <c r="X167" i="1"/>
  <c r="W167" i="1"/>
  <c r="V167" i="1"/>
  <c r="U167" i="1"/>
  <c r="T167" i="1"/>
  <c r="S167" i="1"/>
  <c r="AG166" i="1"/>
  <c r="AF166" i="1"/>
  <c r="AE166" i="1"/>
  <c r="AD166" i="1"/>
  <c r="AA166" i="1"/>
  <c r="Z166" i="1"/>
  <c r="Y166" i="1"/>
  <c r="X166" i="1"/>
  <c r="W166" i="1"/>
  <c r="V166" i="1"/>
  <c r="U166" i="1"/>
  <c r="T166" i="1"/>
  <c r="S166" i="1"/>
  <c r="AG165" i="1"/>
  <c r="AF165" i="1"/>
  <c r="AE165" i="1"/>
  <c r="AD165" i="1"/>
  <c r="AA165" i="1"/>
  <c r="Z165" i="1"/>
  <c r="Y165" i="1"/>
  <c r="X165" i="1"/>
  <c r="W165" i="1"/>
  <c r="V165" i="1"/>
  <c r="U165" i="1"/>
  <c r="T165" i="1"/>
  <c r="S165" i="1"/>
  <c r="AG164" i="1"/>
  <c r="AF164" i="1"/>
  <c r="AE164" i="1"/>
  <c r="AD164" i="1"/>
  <c r="AA164" i="1"/>
  <c r="Z164" i="1"/>
  <c r="Y164" i="1"/>
  <c r="X164" i="1"/>
  <c r="W164" i="1"/>
  <c r="V164" i="1"/>
  <c r="U164" i="1"/>
  <c r="T164" i="1"/>
  <c r="S164" i="1"/>
  <c r="AG163" i="1"/>
  <c r="AF163" i="1"/>
  <c r="AE163" i="1"/>
  <c r="AD163" i="1"/>
  <c r="AA163" i="1"/>
  <c r="Z163" i="1"/>
  <c r="Y163" i="1"/>
  <c r="X163" i="1"/>
  <c r="W163" i="1"/>
  <c r="V163" i="1"/>
  <c r="U163" i="1"/>
  <c r="T163" i="1"/>
  <c r="S163" i="1"/>
  <c r="AG162" i="1"/>
  <c r="AF162" i="1"/>
  <c r="AE162" i="1"/>
  <c r="AD162" i="1"/>
  <c r="AA162" i="1"/>
  <c r="Z162" i="1"/>
  <c r="Y162" i="1"/>
  <c r="X162" i="1"/>
  <c r="W162" i="1"/>
  <c r="V162" i="1"/>
  <c r="U162" i="1"/>
  <c r="T162" i="1"/>
  <c r="S162" i="1"/>
  <c r="AG161" i="1"/>
  <c r="AF161" i="1"/>
  <c r="AE161" i="1"/>
  <c r="AD161" i="1"/>
  <c r="AA161" i="1"/>
  <c r="Z161" i="1"/>
  <c r="Y161" i="1"/>
  <c r="X161" i="1"/>
  <c r="W161" i="1"/>
  <c r="V161" i="1"/>
  <c r="U161" i="1"/>
  <c r="T161" i="1"/>
  <c r="S161" i="1"/>
  <c r="AG160" i="1"/>
  <c r="AF160" i="1"/>
  <c r="AE160" i="1"/>
  <c r="AD160" i="1"/>
  <c r="AA160" i="1"/>
  <c r="Z160" i="1"/>
  <c r="Y160" i="1"/>
  <c r="X160" i="1"/>
  <c r="W160" i="1"/>
  <c r="V160" i="1"/>
  <c r="U160" i="1"/>
  <c r="T160" i="1"/>
  <c r="S160" i="1"/>
  <c r="AG159" i="1"/>
  <c r="AF159" i="1"/>
  <c r="AE159" i="1"/>
  <c r="AD159" i="1"/>
  <c r="AA159" i="1"/>
  <c r="Z159" i="1"/>
  <c r="Y159" i="1"/>
  <c r="X159" i="1"/>
  <c r="W159" i="1"/>
  <c r="V159" i="1"/>
  <c r="U159" i="1"/>
  <c r="T159" i="1"/>
  <c r="S159" i="1"/>
  <c r="AG158" i="1"/>
  <c r="AF158" i="1"/>
  <c r="AE158" i="1"/>
  <c r="AD158" i="1"/>
  <c r="AA158" i="1"/>
  <c r="Z158" i="1"/>
  <c r="Y158" i="1"/>
  <c r="X158" i="1"/>
  <c r="W158" i="1"/>
  <c r="V158" i="1"/>
  <c r="U158" i="1"/>
  <c r="T158" i="1"/>
  <c r="S158" i="1"/>
  <c r="AG157" i="1"/>
  <c r="AF157" i="1"/>
  <c r="AE157" i="1"/>
  <c r="AD157" i="1"/>
  <c r="AA157" i="1"/>
  <c r="Z157" i="1"/>
  <c r="Y157" i="1"/>
  <c r="X157" i="1"/>
  <c r="W157" i="1"/>
  <c r="V157" i="1"/>
  <c r="U157" i="1"/>
  <c r="T157" i="1"/>
  <c r="S157" i="1"/>
  <c r="AG156" i="1"/>
  <c r="AF156" i="1"/>
  <c r="AE156" i="1"/>
  <c r="AD156" i="1"/>
  <c r="AA156" i="1"/>
  <c r="Z156" i="1"/>
  <c r="Y156" i="1"/>
  <c r="X156" i="1"/>
  <c r="W156" i="1"/>
  <c r="V156" i="1"/>
  <c r="U156" i="1"/>
  <c r="T156" i="1"/>
  <c r="S156" i="1"/>
  <c r="AG155" i="1"/>
  <c r="AF155" i="1"/>
  <c r="AE155" i="1"/>
  <c r="AD155" i="1"/>
  <c r="AA155" i="1"/>
  <c r="Z155" i="1"/>
  <c r="Y155" i="1"/>
  <c r="X155" i="1"/>
  <c r="W155" i="1"/>
  <c r="V155" i="1"/>
  <c r="U155" i="1"/>
  <c r="T155" i="1"/>
  <c r="S155" i="1"/>
  <c r="AG154" i="1"/>
  <c r="AF154" i="1"/>
  <c r="AE154" i="1"/>
  <c r="AD154" i="1"/>
  <c r="AA154" i="1"/>
  <c r="Z154" i="1"/>
  <c r="Y154" i="1"/>
  <c r="X154" i="1"/>
  <c r="W154" i="1"/>
  <c r="V154" i="1"/>
  <c r="U154" i="1"/>
  <c r="T154" i="1"/>
  <c r="S154" i="1"/>
  <c r="AG153" i="1"/>
  <c r="AF153" i="1"/>
  <c r="AE153" i="1"/>
  <c r="AD153" i="1"/>
  <c r="AA153" i="1"/>
  <c r="Z153" i="1"/>
  <c r="Y153" i="1"/>
  <c r="X153" i="1"/>
  <c r="W153" i="1"/>
  <c r="V153" i="1"/>
  <c r="U153" i="1"/>
  <c r="T153" i="1"/>
  <c r="S153" i="1"/>
  <c r="AG152" i="1"/>
  <c r="AF152" i="1"/>
  <c r="AE152" i="1"/>
  <c r="AD152" i="1"/>
  <c r="AA152" i="1"/>
  <c r="Z152" i="1"/>
  <c r="Y152" i="1"/>
  <c r="X152" i="1"/>
  <c r="W152" i="1"/>
  <c r="V152" i="1"/>
  <c r="U152" i="1"/>
  <c r="T152" i="1"/>
  <c r="S152" i="1"/>
  <c r="AG151" i="1"/>
  <c r="AF151" i="1"/>
  <c r="AE151" i="1"/>
  <c r="AD151" i="1"/>
  <c r="AA151" i="1"/>
  <c r="Z151" i="1"/>
  <c r="Y151" i="1"/>
  <c r="X151" i="1"/>
  <c r="W151" i="1"/>
  <c r="V151" i="1"/>
  <c r="U151" i="1"/>
  <c r="T151" i="1"/>
  <c r="S151" i="1"/>
  <c r="AG150" i="1"/>
  <c r="AF150" i="1"/>
  <c r="AE150" i="1"/>
  <c r="AD150" i="1"/>
  <c r="AA150" i="1"/>
  <c r="Z150" i="1"/>
  <c r="Y150" i="1"/>
  <c r="X150" i="1"/>
  <c r="W150" i="1"/>
  <c r="V150" i="1"/>
  <c r="U150" i="1"/>
  <c r="T150" i="1"/>
  <c r="S150" i="1"/>
  <c r="AG149" i="1"/>
  <c r="AF149" i="1"/>
  <c r="AE149" i="1"/>
  <c r="AD149" i="1"/>
  <c r="AA149" i="1"/>
  <c r="Z149" i="1"/>
  <c r="Y149" i="1"/>
  <c r="X149" i="1"/>
  <c r="W149" i="1"/>
  <c r="V149" i="1"/>
  <c r="U149" i="1"/>
  <c r="T149" i="1"/>
  <c r="S149" i="1"/>
  <c r="AG148" i="1"/>
  <c r="AF148" i="1"/>
  <c r="AE148" i="1"/>
  <c r="AD148" i="1"/>
  <c r="AA148" i="1"/>
  <c r="Z148" i="1"/>
  <c r="Y148" i="1"/>
  <c r="X148" i="1"/>
  <c r="W148" i="1"/>
  <c r="V148" i="1"/>
  <c r="U148" i="1"/>
  <c r="T148" i="1"/>
  <c r="S148" i="1"/>
  <c r="AG147" i="1"/>
  <c r="AF147" i="1"/>
  <c r="AE147" i="1"/>
  <c r="AD147" i="1"/>
  <c r="AA147" i="1"/>
  <c r="Z147" i="1"/>
  <c r="Y147" i="1"/>
  <c r="X147" i="1"/>
  <c r="W147" i="1"/>
  <c r="V147" i="1"/>
  <c r="U147" i="1"/>
  <c r="T147" i="1"/>
  <c r="S147" i="1"/>
  <c r="AG146" i="1"/>
  <c r="AF146" i="1"/>
  <c r="AE146" i="1"/>
  <c r="AD146" i="1"/>
  <c r="AA146" i="1"/>
  <c r="Z146" i="1"/>
  <c r="Y146" i="1"/>
  <c r="X146" i="1"/>
  <c r="W146" i="1"/>
  <c r="V146" i="1"/>
  <c r="U146" i="1"/>
  <c r="T146" i="1"/>
  <c r="S146" i="1"/>
  <c r="AG145" i="1"/>
  <c r="AF145" i="1"/>
  <c r="AE145" i="1"/>
  <c r="AD145" i="1"/>
  <c r="AA145" i="1"/>
  <c r="Z145" i="1"/>
  <c r="Y145" i="1"/>
  <c r="X145" i="1"/>
  <c r="W145" i="1"/>
  <c r="V145" i="1"/>
  <c r="U145" i="1"/>
  <c r="T145" i="1"/>
  <c r="S145" i="1"/>
  <c r="AG144" i="1"/>
  <c r="AF144" i="1"/>
  <c r="AE144" i="1"/>
  <c r="AD144" i="1"/>
  <c r="AA144" i="1"/>
  <c r="Z144" i="1"/>
  <c r="Y144" i="1"/>
  <c r="X144" i="1"/>
  <c r="W144" i="1"/>
  <c r="V144" i="1"/>
  <c r="U144" i="1"/>
  <c r="T144" i="1"/>
  <c r="S144" i="1"/>
  <c r="AG143" i="1"/>
  <c r="AF143" i="1"/>
  <c r="AE143" i="1"/>
  <c r="AD143" i="1"/>
  <c r="AA143" i="1"/>
  <c r="Z143" i="1"/>
  <c r="Y143" i="1"/>
  <c r="X143" i="1"/>
  <c r="W143" i="1"/>
  <c r="V143" i="1"/>
  <c r="U143" i="1"/>
  <c r="T143" i="1"/>
  <c r="S143" i="1"/>
  <c r="AG142" i="1"/>
  <c r="AF142" i="1"/>
  <c r="AE142" i="1"/>
  <c r="AD142" i="1"/>
  <c r="AA142" i="1"/>
  <c r="Z142" i="1"/>
  <c r="Y142" i="1"/>
  <c r="X142" i="1"/>
  <c r="W142" i="1"/>
  <c r="V142" i="1"/>
  <c r="U142" i="1"/>
  <c r="T142" i="1"/>
  <c r="S142" i="1"/>
  <c r="AG141" i="1"/>
  <c r="AF141" i="1"/>
  <c r="AE141" i="1"/>
  <c r="AD141" i="1"/>
  <c r="AA141" i="1"/>
  <c r="Z141" i="1"/>
  <c r="Y141" i="1"/>
  <c r="X141" i="1"/>
  <c r="W141" i="1"/>
  <c r="V141" i="1"/>
  <c r="U141" i="1"/>
  <c r="T141" i="1"/>
  <c r="S141" i="1"/>
  <c r="AG140" i="1"/>
  <c r="AF140" i="1"/>
  <c r="AE140" i="1"/>
  <c r="AD140" i="1"/>
  <c r="AA140" i="1"/>
  <c r="Z140" i="1"/>
  <c r="Y140" i="1"/>
  <c r="X140" i="1"/>
  <c r="W140" i="1"/>
  <c r="V140" i="1"/>
  <c r="U140" i="1"/>
  <c r="T140" i="1"/>
  <c r="S140" i="1"/>
  <c r="AG139" i="1"/>
  <c r="AF139" i="1"/>
  <c r="AE139" i="1"/>
  <c r="AD139" i="1"/>
  <c r="AA139" i="1"/>
  <c r="Z139" i="1"/>
  <c r="Y139" i="1"/>
  <c r="X139" i="1"/>
  <c r="W139" i="1"/>
  <c r="V139" i="1"/>
  <c r="U139" i="1"/>
  <c r="T139" i="1"/>
  <c r="S139" i="1"/>
  <c r="AG138" i="1"/>
  <c r="AF138" i="1"/>
  <c r="AE138" i="1"/>
  <c r="AD138" i="1"/>
  <c r="AA138" i="1"/>
  <c r="Z138" i="1"/>
  <c r="Y138" i="1"/>
  <c r="X138" i="1"/>
  <c r="W138" i="1"/>
  <c r="V138" i="1"/>
  <c r="U138" i="1"/>
  <c r="T138" i="1"/>
  <c r="S138" i="1"/>
  <c r="AG137" i="1"/>
  <c r="AF137" i="1"/>
  <c r="AE137" i="1"/>
  <c r="AD137" i="1"/>
  <c r="AA137" i="1"/>
  <c r="Z137" i="1"/>
  <c r="Y137" i="1"/>
  <c r="X137" i="1"/>
  <c r="W137" i="1"/>
  <c r="V137" i="1"/>
  <c r="U137" i="1"/>
  <c r="T137" i="1"/>
  <c r="S137" i="1"/>
  <c r="AG136" i="1"/>
  <c r="AF136" i="1"/>
  <c r="AE136" i="1"/>
  <c r="AD136" i="1"/>
  <c r="AA136" i="1"/>
  <c r="Z136" i="1"/>
  <c r="Y136" i="1"/>
  <c r="X136" i="1"/>
  <c r="W136" i="1"/>
  <c r="V136" i="1"/>
  <c r="U136" i="1"/>
  <c r="T136" i="1"/>
  <c r="S136" i="1"/>
  <c r="AG135" i="1"/>
  <c r="AF135" i="1"/>
  <c r="AE135" i="1"/>
  <c r="AD135" i="1"/>
  <c r="AA135" i="1"/>
  <c r="Z135" i="1"/>
  <c r="Y135" i="1"/>
  <c r="X135" i="1"/>
  <c r="W135" i="1"/>
  <c r="V135" i="1"/>
  <c r="U135" i="1"/>
  <c r="T135" i="1"/>
  <c r="S135" i="1"/>
  <c r="AG134" i="1"/>
  <c r="AF134" i="1"/>
  <c r="AE134" i="1"/>
  <c r="AD134" i="1"/>
  <c r="AA134" i="1"/>
  <c r="Z134" i="1"/>
  <c r="Y134" i="1"/>
  <c r="X134" i="1"/>
  <c r="W134" i="1"/>
  <c r="V134" i="1"/>
  <c r="U134" i="1"/>
  <c r="T134" i="1"/>
  <c r="S134" i="1"/>
  <c r="AG133" i="1"/>
  <c r="AF133" i="1"/>
  <c r="AE133" i="1"/>
  <c r="AD133" i="1"/>
  <c r="AA133" i="1"/>
  <c r="Z133" i="1"/>
  <c r="Y133" i="1"/>
  <c r="X133" i="1"/>
  <c r="W133" i="1"/>
  <c r="V133" i="1"/>
  <c r="U133" i="1"/>
  <c r="T133" i="1"/>
  <c r="S133" i="1"/>
  <c r="AG132" i="1"/>
  <c r="AF132" i="1"/>
  <c r="AE132" i="1"/>
  <c r="AD132" i="1"/>
  <c r="AA132" i="1"/>
  <c r="Z132" i="1"/>
  <c r="Y132" i="1"/>
  <c r="X132" i="1"/>
  <c r="W132" i="1"/>
  <c r="V132" i="1"/>
  <c r="U132" i="1"/>
  <c r="T132" i="1"/>
  <c r="S132" i="1"/>
  <c r="AG131" i="1"/>
  <c r="AF131" i="1"/>
  <c r="AE131" i="1"/>
  <c r="AD131" i="1"/>
  <c r="AA131" i="1"/>
  <c r="Z131" i="1"/>
  <c r="Y131" i="1"/>
  <c r="X131" i="1"/>
  <c r="W131" i="1"/>
  <c r="V131" i="1"/>
  <c r="U131" i="1"/>
  <c r="T131" i="1"/>
  <c r="S131" i="1"/>
  <c r="AG130" i="1"/>
  <c r="AF130" i="1"/>
  <c r="AE130" i="1"/>
  <c r="AD130" i="1"/>
  <c r="AA130" i="1"/>
  <c r="Z130" i="1"/>
  <c r="Y130" i="1"/>
  <c r="X130" i="1"/>
  <c r="W130" i="1"/>
  <c r="V130" i="1"/>
  <c r="U130" i="1"/>
  <c r="T130" i="1"/>
  <c r="S130" i="1"/>
  <c r="AG129" i="1"/>
  <c r="AF129" i="1"/>
  <c r="AE129" i="1"/>
  <c r="AD129" i="1"/>
  <c r="AA129" i="1"/>
  <c r="Z129" i="1"/>
  <c r="Y129" i="1"/>
  <c r="X129" i="1"/>
  <c r="W129" i="1"/>
  <c r="V129" i="1"/>
  <c r="U129" i="1"/>
  <c r="T129" i="1"/>
  <c r="S129" i="1"/>
  <c r="AG128" i="1"/>
  <c r="AF128" i="1"/>
  <c r="AE128" i="1"/>
  <c r="AD128" i="1"/>
  <c r="AA128" i="1"/>
  <c r="Z128" i="1"/>
  <c r="Y128" i="1"/>
  <c r="X128" i="1"/>
  <c r="W128" i="1"/>
  <c r="V128" i="1"/>
  <c r="U128" i="1"/>
  <c r="T128" i="1"/>
  <c r="S128" i="1"/>
  <c r="AG127" i="1"/>
  <c r="AF127" i="1"/>
  <c r="AE127" i="1"/>
  <c r="AD127" i="1"/>
  <c r="AA127" i="1"/>
  <c r="Z127" i="1"/>
  <c r="Y127" i="1"/>
  <c r="X127" i="1"/>
  <c r="W127" i="1"/>
  <c r="V127" i="1"/>
  <c r="U127" i="1"/>
  <c r="T127" i="1"/>
  <c r="S127" i="1"/>
  <c r="AG126" i="1"/>
  <c r="AF126" i="1"/>
  <c r="AE126" i="1"/>
  <c r="AD126" i="1"/>
  <c r="AA126" i="1"/>
  <c r="Z126" i="1"/>
  <c r="Y126" i="1"/>
  <c r="X126" i="1"/>
  <c r="W126" i="1"/>
  <c r="V126" i="1"/>
  <c r="U126" i="1"/>
  <c r="T126" i="1"/>
  <c r="S126" i="1"/>
  <c r="AG125" i="1"/>
  <c r="AF125" i="1"/>
  <c r="AE125" i="1"/>
  <c r="AD125" i="1"/>
  <c r="AA125" i="1"/>
  <c r="Z125" i="1"/>
  <c r="Y125" i="1"/>
  <c r="X125" i="1"/>
  <c r="W125" i="1"/>
  <c r="V125" i="1"/>
  <c r="U125" i="1"/>
  <c r="T125" i="1"/>
  <c r="S125" i="1"/>
  <c r="AG124" i="1"/>
  <c r="AF124" i="1"/>
  <c r="AE124" i="1"/>
  <c r="AD124" i="1"/>
  <c r="AA124" i="1"/>
  <c r="Z124" i="1"/>
  <c r="Y124" i="1"/>
  <c r="X124" i="1"/>
  <c r="W124" i="1"/>
  <c r="V124" i="1"/>
  <c r="U124" i="1"/>
  <c r="T124" i="1"/>
  <c r="S124" i="1"/>
  <c r="AG123" i="1"/>
  <c r="AF123" i="1"/>
  <c r="AE123" i="1"/>
  <c r="AD123" i="1"/>
  <c r="AA123" i="1"/>
  <c r="Z123" i="1"/>
  <c r="Y123" i="1"/>
  <c r="X123" i="1"/>
  <c r="W123" i="1"/>
  <c r="V123" i="1"/>
  <c r="U123" i="1"/>
  <c r="T123" i="1"/>
  <c r="S123" i="1"/>
  <c r="AG122" i="1"/>
  <c r="AF122" i="1"/>
  <c r="AE122" i="1"/>
  <c r="AD122" i="1"/>
  <c r="AA122" i="1"/>
  <c r="Z122" i="1"/>
  <c r="Y122" i="1"/>
  <c r="X122" i="1"/>
  <c r="W122" i="1"/>
  <c r="V122" i="1"/>
  <c r="U122" i="1"/>
  <c r="T122" i="1"/>
  <c r="S122" i="1"/>
  <c r="AG121" i="1"/>
  <c r="AF121" i="1"/>
  <c r="AE121" i="1"/>
  <c r="AD121" i="1"/>
  <c r="AA121" i="1"/>
  <c r="Z121" i="1"/>
  <c r="Y121" i="1"/>
  <c r="X121" i="1"/>
  <c r="W121" i="1"/>
  <c r="V121" i="1"/>
  <c r="U121" i="1"/>
  <c r="T121" i="1"/>
  <c r="S121" i="1"/>
  <c r="AG120" i="1"/>
  <c r="AF120" i="1"/>
  <c r="AE120" i="1"/>
  <c r="AD120" i="1"/>
  <c r="AA120" i="1"/>
  <c r="Z120" i="1"/>
  <c r="Y120" i="1"/>
  <c r="X120" i="1"/>
  <c r="W120" i="1"/>
  <c r="V120" i="1"/>
  <c r="U120" i="1"/>
  <c r="T120" i="1"/>
  <c r="S120" i="1"/>
  <c r="AG119" i="1"/>
  <c r="AF119" i="1"/>
  <c r="AE119" i="1"/>
  <c r="AD119" i="1"/>
  <c r="AA119" i="1"/>
  <c r="Z119" i="1"/>
  <c r="Y119" i="1"/>
  <c r="X119" i="1"/>
  <c r="W119" i="1"/>
  <c r="V119" i="1"/>
  <c r="U119" i="1"/>
  <c r="T119" i="1"/>
  <c r="S119" i="1"/>
  <c r="AG118" i="1"/>
  <c r="AF118" i="1"/>
  <c r="AE118" i="1"/>
  <c r="AD118" i="1"/>
  <c r="AA118" i="1"/>
  <c r="Z118" i="1"/>
  <c r="Y118" i="1"/>
  <c r="X118" i="1"/>
  <c r="W118" i="1"/>
  <c r="V118" i="1"/>
  <c r="U118" i="1"/>
  <c r="T118" i="1"/>
  <c r="S118" i="1"/>
  <c r="AG117" i="1"/>
  <c r="AF117" i="1"/>
  <c r="AE117" i="1"/>
  <c r="AD117" i="1"/>
  <c r="AA117" i="1"/>
  <c r="Z117" i="1"/>
  <c r="Y117" i="1"/>
  <c r="X117" i="1"/>
  <c r="W117" i="1"/>
  <c r="V117" i="1"/>
  <c r="U117" i="1"/>
  <c r="T117" i="1"/>
  <c r="S117" i="1"/>
  <c r="AG116" i="1"/>
  <c r="AF116" i="1"/>
  <c r="AE116" i="1"/>
  <c r="AD116" i="1"/>
  <c r="AA116" i="1"/>
  <c r="Z116" i="1"/>
  <c r="Y116" i="1"/>
  <c r="X116" i="1"/>
  <c r="W116" i="1"/>
  <c r="V116" i="1"/>
  <c r="U116" i="1"/>
  <c r="T116" i="1"/>
  <c r="S116" i="1"/>
  <c r="AG115" i="1"/>
  <c r="AF115" i="1"/>
  <c r="AE115" i="1"/>
  <c r="AD115" i="1"/>
  <c r="AA115" i="1"/>
  <c r="Z115" i="1"/>
  <c r="Y115" i="1"/>
  <c r="X115" i="1"/>
  <c r="W115" i="1"/>
  <c r="V115" i="1"/>
  <c r="U115" i="1"/>
  <c r="T115" i="1"/>
  <c r="S115" i="1"/>
  <c r="AG114" i="1"/>
  <c r="AF114" i="1"/>
  <c r="AE114" i="1"/>
  <c r="AD114" i="1"/>
  <c r="AA114" i="1"/>
  <c r="Z114" i="1"/>
  <c r="Y114" i="1"/>
  <c r="X114" i="1"/>
  <c r="W114" i="1"/>
  <c r="V114" i="1"/>
  <c r="U114" i="1"/>
  <c r="T114" i="1"/>
  <c r="S114" i="1"/>
  <c r="AG113" i="1"/>
  <c r="AF113" i="1"/>
  <c r="AE113" i="1"/>
  <c r="AD113" i="1"/>
  <c r="AA113" i="1"/>
  <c r="Z113" i="1"/>
  <c r="Y113" i="1"/>
  <c r="X113" i="1"/>
  <c r="W113" i="1"/>
  <c r="V113" i="1"/>
  <c r="U113" i="1"/>
  <c r="T113" i="1"/>
  <c r="S113" i="1"/>
  <c r="AG112" i="1"/>
  <c r="AF112" i="1"/>
  <c r="AE112" i="1"/>
  <c r="AD112" i="1"/>
  <c r="AA112" i="1"/>
  <c r="Z112" i="1"/>
  <c r="Y112" i="1"/>
  <c r="X112" i="1"/>
  <c r="W112" i="1"/>
  <c r="V112" i="1"/>
  <c r="U112" i="1"/>
  <c r="T112" i="1"/>
  <c r="S112" i="1"/>
  <c r="AG111" i="1"/>
  <c r="AF111" i="1"/>
  <c r="AE111" i="1"/>
  <c r="AD111" i="1"/>
  <c r="AA111" i="1"/>
  <c r="Z111" i="1"/>
  <c r="Y111" i="1"/>
  <c r="X111" i="1"/>
  <c r="W111" i="1"/>
  <c r="V111" i="1"/>
  <c r="U111" i="1"/>
  <c r="T111" i="1"/>
  <c r="S111" i="1"/>
  <c r="AG110" i="1"/>
  <c r="AF110" i="1"/>
  <c r="AE110" i="1"/>
  <c r="AD110" i="1"/>
  <c r="AA110" i="1"/>
  <c r="Z110" i="1"/>
  <c r="Y110" i="1"/>
  <c r="X110" i="1"/>
  <c r="W110" i="1"/>
  <c r="V110" i="1"/>
  <c r="U110" i="1"/>
  <c r="T110" i="1"/>
  <c r="S110" i="1"/>
  <c r="AG109" i="1"/>
  <c r="AF109" i="1"/>
  <c r="AE109" i="1"/>
  <c r="AD109" i="1"/>
  <c r="AA109" i="1"/>
  <c r="Z109" i="1"/>
  <c r="Y109" i="1"/>
  <c r="X109" i="1"/>
  <c r="W109" i="1"/>
  <c r="V109" i="1"/>
  <c r="U109" i="1"/>
  <c r="T109" i="1"/>
  <c r="S109" i="1"/>
  <c r="AG108" i="1"/>
  <c r="AF108" i="1"/>
  <c r="AE108" i="1"/>
  <c r="AD108" i="1"/>
  <c r="AA108" i="1"/>
  <c r="Z108" i="1"/>
  <c r="Y108" i="1"/>
  <c r="X108" i="1"/>
  <c r="W108" i="1"/>
  <c r="V108" i="1"/>
  <c r="U108" i="1"/>
  <c r="T108" i="1"/>
  <c r="S108" i="1"/>
  <c r="AG107" i="1"/>
  <c r="AF107" i="1"/>
  <c r="AE107" i="1"/>
  <c r="AD107" i="1"/>
  <c r="AA107" i="1"/>
  <c r="Z107" i="1"/>
  <c r="Y107" i="1"/>
  <c r="X107" i="1"/>
  <c r="W107" i="1"/>
  <c r="V107" i="1"/>
  <c r="U107" i="1"/>
  <c r="T107" i="1"/>
  <c r="S107" i="1"/>
  <c r="AG106" i="1"/>
  <c r="AF106" i="1"/>
  <c r="AE106" i="1"/>
  <c r="AD106" i="1"/>
  <c r="AA106" i="1"/>
  <c r="Z106" i="1"/>
  <c r="Y106" i="1"/>
  <c r="X106" i="1"/>
  <c r="W106" i="1"/>
  <c r="V106" i="1"/>
  <c r="U106" i="1"/>
  <c r="T106" i="1"/>
  <c r="S106" i="1"/>
  <c r="AG105" i="1"/>
  <c r="AF105" i="1"/>
  <c r="AE105" i="1"/>
  <c r="AD105" i="1"/>
  <c r="AA105" i="1"/>
  <c r="Z105" i="1"/>
  <c r="Y105" i="1"/>
  <c r="X105" i="1"/>
  <c r="W105" i="1"/>
  <c r="V105" i="1"/>
  <c r="U105" i="1"/>
  <c r="T105" i="1"/>
  <c r="S105" i="1"/>
  <c r="AG104" i="1"/>
  <c r="AF104" i="1"/>
  <c r="AE104" i="1"/>
  <c r="AD104" i="1"/>
  <c r="AA104" i="1"/>
  <c r="Z104" i="1"/>
  <c r="Y104" i="1"/>
  <c r="X104" i="1"/>
  <c r="W104" i="1"/>
  <c r="V104" i="1"/>
  <c r="U104" i="1"/>
  <c r="T104" i="1"/>
  <c r="S104" i="1"/>
  <c r="AG103" i="1"/>
  <c r="AF103" i="1"/>
  <c r="AE103" i="1"/>
  <c r="AD103" i="1"/>
  <c r="AA103" i="1"/>
  <c r="Z103" i="1"/>
  <c r="Y103" i="1"/>
  <c r="X103" i="1"/>
  <c r="W103" i="1"/>
  <c r="V103" i="1"/>
  <c r="U103" i="1"/>
  <c r="T103" i="1"/>
  <c r="S103" i="1"/>
  <c r="AG102" i="1"/>
  <c r="AF102" i="1"/>
  <c r="AE102" i="1"/>
  <c r="AD102" i="1"/>
  <c r="AA102" i="1"/>
  <c r="Z102" i="1"/>
  <c r="Y102" i="1"/>
  <c r="X102" i="1"/>
  <c r="W102" i="1"/>
  <c r="V102" i="1"/>
  <c r="U102" i="1"/>
  <c r="T102" i="1"/>
  <c r="S102" i="1"/>
  <c r="AG101" i="1"/>
  <c r="AF101" i="1"/>
  <c r="AE101" i="1"/>
  <c r="AD101" i="1"/>
  <c r="AA101" i="1"/>
  <c r="Z101" i="1"/>
  <c r="Y101" i="1"/>
  <c r="X101" i="1"/>
  <c r="W101" i="1"/>
  <c r="V101" i="1"/>
  <c r="U101" i="1"/>
  <c r="T101" i="1"/>
  <c r="S101" i="1"/>
  <c r="AG100" i="1"/>
  <c r="AF100" i="1"/>
  <c r="AE100" i="1"/>
  <c r="AD100" i="1"/>
  <c r="AA100" i="1"/>
  <c r="Z100" i="1"/>
  <c r="Y100" i="1"/>
  <c r="X100" i="1"/>
  <c r="W100" i="1"/>
  <c r="V100" i="1"/>
  <c r="U100" i="1"/>
  <c r="T100" i="1"/>
  <c r="S100" i="1"/>
  <c r="AG99" i="1"/>
  <c r="AF99" i="1"/>
  <c r="AE99" i="1"/>
  <c r="AD99" i="1"/>
  <c r="AA99" i="1"/>
  <c r="Z99" i="1"/>
  <c r="Y99" i="1"/>
  <c r="X99" i="1"/>
  <c r="W99" i="1"/>
  <c r="V99" i="1"/>
  <c r="U99" i="1"/>
  <c r="T99" i="1"/>
  <c r="S99" i="1"/>
  <c r="AG98" i="1"/>
  <c r="AF98" i="1"/>
  <c r="AE98" i="1"/>
  <c r="AD98" i="1"/>
  <c r="AA98" i="1"/>
  <c r="Z98" i="1"/>
  <c r="Y98" i="1"/>
  <c r="X98" i="1"/>
  <c r="W98" i="1"/>
  <c r="V98" i="1"/>
  <c r="U98" i="1"/>
  <c r="T98" i="1"/>
  <c r="S98" i="1"/>
  <c r="AG97" i="1"/>
  <c r="AF97" i="1"/>
  <c r="AE97" i="1"/>
  <c r="AD97" i="1"/>
  <c r="AA97" i="1"/>
  <c r="Z97" i="1"/>
  <c r="Y97" i="1"/>
  <c r="X97" i="1"/>
  <c r="W97" i="1"/>
  <c r="V97" i="1"/>
  <c r="U97" i="1"/>
  <c r="T97" i="1"/>
  <c r="S97" i="1"/>
  <c r="AG96" i="1"/>
  <c r="AF96" i="1"/>
  <c r="AE96" i="1"/>
  <c r="AD96" i="1"/>
  <c r="AA96" i="1"/>
  <c r="Z96" i="1"/>
  <c r="Y96" i="1"/>
  <c r="X96" i="1"/>
  <c r="W96" i="1"/>
  <c r="V96" i="1"/>
  <c r="U96" i="1"/>
  <c r="T96" i="1"/>
  <c r="S96" i="1"/>
  <c r="AG95" i="1"/>
  <c r="AF95" i="1"/>
  <c r="AE95" i="1"/>
  <c r="AD95" i="1"/>
  <c r="AA95" i="1"/>
  <c r="Z95" i="1"/>
  <c r="Y95" i="1"/>
  <c r="X95" i="1"/>
  <c r="W95" i="1"/>
  <c r="V95" i="1"/>
  <c r="U95" i="1"/>
  <c r="T95" i="1"/>
  <c r="S95" i="1"/>
  <c r="AG94" i="1"/>
  <c r="AF94" i="1"/>
  <c r="AE94" i="1"/>
  <c r="AD94" i="1"/>
  <c r="AA94" i="1"/>
  <c r="Z94" i="1"/>
  <c r="Y94" i="1"/>
  <c r="X94" i="1"/>
  <c r="W94" i="1"/>
  <c r="V94" i="1"/>
  <c r="U94" i="1"/>
  <c r="T94" i="1"/>
  <c r="S94" i="1"/>
  <c r="AG93" i="1"/>
  <c r="AF93" i="1"/>
  <c r="AE93" i="1"/>
  <c r="AD93" i="1"/>
  <c r="AA93" i="1"/>
  <c r="Z93" i="1"/>
  <c r="Y93" i="1"/>
  <c r="X93" i="1"/>
  <c r="W93" i="1"/>
  <c r="V93" i="1"/>
  <c r="U93" i="1"/>
  <c r="T93" i="1"/>
  <c r="S93" i="1"/>
  <c r="AG92" i="1"/>
  <c r="AF92" i="1"/>
  <c r="AE92" i="1"/>
  <c r="AD92" i="1"/>
  <c r="AA92" i="1"/>
  <c r="Z92" i="1"/>
  <c r="Y92" i="1"/>
  <c r="X92" i="1"/>
  <c r="W92" i="1"/>
  <c r="V92" i="1"/>
  <c r="U92" i="1"/>
  <c r="T92" i="1"/>
  <c r="S92" i="1"/>
  <c r="AG91" i="1"/>
  <c r="AF91" i="1"/>
  <c r="AE91" i="1"/>
  <c r="AD91" i="1"/>
  <c r="AA91" i="1"/>
  <c r="Z91" i="1"/>
  <c r="Y91" i="1"/>
  <c r="X91" i="1"/>
  <c r="W91" i="1"/>
  <c r="V91" i="1"/>
  <c r="U91" i="1"/>
  <c r="T91" i="1"/>
  <c r="S91" i="1"/>
  <c r="AG90" i="1"/>
  <c r="AF90" i="1"/>
  <c r="AE90" i="1"/>
  <c r="AD90" i="1"/>
  <c r="AA90" i="1"/>
  <c r="Z90" i="1"/>
  <c r="Y90" i="1"/>
  <c r="X90" i="1"/>
  <c r="W90" i="1"/>
  <c r="V90" i="1"/>
  <c r="U90" i="1"/>
  <c r="T90" i="1"/>
  <c r="S90" i="1"/>
  <c r="AG89" i="1"/>
  <c r="AF89" i="1"/>
  <c r="AE89" i="1"/>
  <c r="AD89" i="1"/>
  <c r="AA89" i="1"/>
  <c r="Z89" i="1"/>
  <c r="Y89" i="1"/>
  <c r="X89" i="1"/>
  <c r="W89" i="1"/>
  <c r="V89" i="1"/>
  <c r="U89" i="1"/>
  <c r="T89" i="1"/>
  <c r="S89" i="1"/>
  <c r="AG88" i="1"/>
  <c r="AF88" i="1"/>
  <c r="AE88" i="1"/>
  <c r="AD88" i="1"/>
  <c r="AA88" i="1"/>
  <c r="Z88" i="1"/>
  <c r="Y88" i="1"/>
  <c r="X88" i="1"/>
  <c r="W88" i="1"/>
  <c r="V88" i="1"/>
  <c r="U88" i="1"/>
  <c r="T88" i="1"/>
  <c r="S88" i="1"/>
  <c r="AG87" i="1"/>
  <c r="AF87" i="1"/>
  <c r="AE87" i="1"/>
  <c r="AD87" i="1"/>
  <c r="AA87" i="1"/>
  <c r="Z87" i="1"/>
  <c r="Y87" i="1"/>
  <c r="X87" i="1"/>
  <c r="W87" i="1"/>
  <c r="V87" i="1"/>
  <c r="U87" i="1"/>
  <c r="T87" i="1"/>
  <c r="S87" i="1"/>
  <c r="AG86" i="1"/>
  <c r="AF86" i="1"/>
  <c r="AE86" i="1"/>
  <c r="AD86" i="1"/>
  <c r="AA86" i="1"/>
  <c r="Z86" i="1"/>
  <c r="Y86" i="1"/>
  <c r="X86" i="1"/>
  <c r="W86" i="1"/>
  <c r="V86" i="1"/>
  <c r="U86" i="1"/>
  <c r="T86" i="1"/>
  <c r="S86" i="1"/>
  <c r="AG85" i="1"/>
  <c r="AF85" i="1"/>
  <c r="AE85" i="1"/>
  <c r="AD85" i="1"/>
  <c r="AA85" i="1"/>
  <c r="Z85" i="1"/>
  <c r="Y85" i="1"/>
  <c r="X85" i="1"/>
  <c r="W85" i="1"/>
  <c r="V85" i="1"/>
  <c r="U85" i="1"/>
  <c r="T85" i="1"/>
  <c r="S85" i="1"/>
  <c r="AG84" i="1"/>
  <c r="AF84" i="1"/>
  <c r="AE84" i="1"/>
  <c r="AD84" i="1"/>
  <c r="AA84" i="1"/>
  <c r="Z84" i="1"/>
  <c r="Y84" i="1"/>
  <c r="X84" i="1"/>
  <c r="W84" i="1"/>
  <c r="V84" i="1"/>
  <c r="U84" i="1"/>
  <c r="T84" i="1"/>
  <c r="S84" i="1"/>
  <c r="AG83" i="1"/>
  <c r="AF83" i="1"/>
  <c r="AE83" i="1"/>
  <c r="AD83" i="1"/>
  <c r="AA83" i="1"/>
  <c r="Z83" i="1"/>
  <c r="Y83" i="1"/>
  <c r="X83" i="1"/>
  <c r="W83" i="1"/>
  <c r="V83" i="1"/>
  <c r="U83" i="1"/>
  <c r="T83" i="1"/>
  <c r="S83" i="1"/>
  <c r="AG82" i="1"/>
  <c r="AF82" i="1"/>
  <c r="AE82" i="1"/>
  <c r="AD82" i="1"/>
  <c r="AA82" i="1"/>
  <c r="Z82" i="1"/>
  <c r="Y82" i="1"/>
  <c r="X82" i="1"/>
  <c r="W82" i="1"/>
  <c r="V82" i="1"/>
  <c r="U82" i="1"/>
  <c r="T82" i="1"/>
  <c r="S82" i="1"/>
  <c r="AG81" i="1"/>
  <c r="AF81" i="1"/>
  <c r="AE81" i="1"/>
  <c r="AD81" i="1"/>
  <c r="AA81" i="1"/>
  <c r="Z81" i="1"/>
  <c r="Y81" i="1"/>
  <c r="X81" i="1"/>
  <c r="W81" i="1"/>
  <c r="V81" i="1"/>
  <c r="U81" i="1"/>
  <c r="T81" i="1"/>
  <c r="S81" i="1"/>
  <c r="AG80" i="1"/>
  <c r="AF80" i="1"/>
  <c r="AE80" i="1"/>
  <c r="AD80" i="1"/>
  <c r="AA80" i="1"/>
  <c r="Z80" i="1"/>
  <c r="Y80" i="1"/>
  <c r="X80" i="1"/>
  <c r="W80" i="1"/>
  <c r="V80" i="1"/>
  <c r="U80" i="1"/>
  <c r="T80" i="1"/>
  <c r="S80" i="1"/>
  <c r="AG79" i="1"/>
  <c r="AF79" i="1"/>
  <c r="AE79" i="1"/>
  <c r="AD79" i="1"/>
  <c r="AA79" i="1"/>
  <c r="Z79" i="1"/>
  <c r="Y79" i="1"/>
  <c r="X79" i="1"/>
  <c r="W79" i="1"/>
  <c r="V79" i="1"/>
  <c r="U79" i="1"/>
  <c r="T79" i="1"/>
  <c r="S79" i="1"/>
  <c r="AG78" i="1"/>
  <c r="AF78" i="1"/>
  <c r="AE78" i="1"/>
  <c r="AD78" i="1"/>
  <c r="AA78" i="1"/>
  <c r="Z78" i="1"/>
  <c r="Y78" i="1"/>
  <c r="X78" i="1"/>
  <c r="W78" i="1"/>
  <c r="V78" i="1"/>
  <c r="U78" i="1"/>
  <c r="T78" i="1"/>
  <c r="S78" i="1"/>
  <c r="AG77" i="1"/>
  <c r="AF77" i="1"/>
  <c r="AE77" i="1"/>
  <c r="AD77" i="1"/>
  <c r="AA77" i="1"/>
  <c r="Z77" i="1"/>
  <c r="Y77" i="1"/>
  <c r="X77" i="1"/>
  <c r="W77" i="1"/>
  <c r="V77" i="1"/>
  <c r="U77" i="1"/>
  <c r="T77" i="1"/>
  <c r="S77" i="1"/>
  <c r="AG76" i="1"/>
  <c r="AF76" i="1"/>
  <c r="AE76" i="1"/>
  <c r="AD76" i="1"/>
  <c r="AA76" i="1"/>
  <c r="Z76" i="1"/>
  <c r="Y76" i="1"/>
  <c r="X76" i="1"/>
  <c r="W76" i="1"/>
  <c r="V76" i="1"/>
  <c r="U76" i="1"/>
  <c r="T76" i="1"/>
  <c r="S76" i="1"/>
  <c r="AG75" i="1"/>
  <c r="AF75" i="1"/>
  <c r="AE75" i="1"/>
  <c r="AD75" i="1"/>
  <c r="AA75" i="1"/>
  <c r="Z75" i="1"/>
  <c r="Y75" i="1"/>
  <c r="X75" i="1"/>
  <c r="W75" i="1"/>
  <c r="V75" i="1"/>
  <c r="U75" i="1"/>
  <c r="T75" i="1"/>
  <c r="S75" i="1"/>
  <c r="AG74" i="1"/>
  <c r="AF74" i="1"/>
  <c r="AE74" i="1"/>
  <c r="AD74" i="1"/>
  <c r="AA74" i="1"/>
  <c r="Z74" i="1"/>
  <c r="Y74" i="1"/>
  <c r="X74" i="1"/>
  <c r="W74" i="1"/>
  <c r="V74" i="1"/>
  <c r="U74" i="1"/>
  <c r="T74" i="1"/>
  <c r="S74" i="1"/>
  <c r="AG73" i="1"/>
  <c r="AF73" i="1"/>
  <c r="AE73" i="1"/>
  <c r="AD73" i="1"/>
  <c r="AA73" i="1"/>
  <c r="Z73" i="1"/>
  <c r="Y73" i="1"/>
  <c r="X73" i="1"/>
  <c r="W73" i="1"/>
  <c r="V73" i="1"/>
  <c r="U73" i="1"/>
  <c r="T73" i="1"/>
  <c r="S73" i="1"/>
  <c r="AG72" i="1"/>
  <c r="AF72" i="1"/>
  <c r="AE72" i="1"/>
  <c r="AD72" i="1"/>
  <c r="AA72" i="1"/>
  <c r="Z72" i="1"/>
  <c r="Y72" i="1"/>
  <c r="X72" i="1"/>
  <c r="W72" i="1"/>
  <c r="V72" i="1"/>
  <c r="U72" i="1"/>
  <c r="T72" i="1"/>
  <c r="S72" i="1"/>
  <c r="AG71" i="1"/>
  <c r="AF71" i="1"/>
  <c r="AE71" i="1"/>
  <c r="AD71" i="1"/>
  <c r="AA71" i="1"/>
  <c r="Z71" i="1"/>
  <c r="Y71" i="1"/>
  <c r="X71" i="1"/>
  <c r="W71" i="1"/>
  <c r="V71" i="1"/>
  <c r="U71" i="1"/>
  <c r="T71" i="1"/>
  <c r="S71" i="1"/>
  <c r="AG70" i="1"/>
  <c r="AF70" i="1"/>
  <c r="AE70" i="1"/>
  <c r="AD70" i="1"/>
  <c r="AA70" i="1"/>
  <c r="Z70" i="1"/>
  <c r="Y70" i="1"/>
  <c r="X70" i="1"/>
  <c r="W70" i="1"/>
  <c r="V70" i="1"/>
  <c r="U70" i="1"/>
  <c r="T70" i="1"/>
  <c r="S70" i="1"/>
  <c r="AG69" i="1"/>
  <c r="AF69" i="1"/>
  <c r="AE69" i="1"/>
  <c r="AD69" i="1"/>
  <c r="AA69" i="1"/>
  <c r="Z69" i="1"/>
  <c r="Y69" i="1"/>
  <c r="X69" i="1"/>
  <c r="W69" i="1"/>
  <c r="V69" i="1"/>
  <c r="U69" i="1"/>
  <c r="T69" i="1"/>
  <c r="S69" i="1"/>
  <c r="AG68" i="1"/>
  <c r="AF68" i="1"/>
  <c r="AE68" i="1"/>
  <c r="AD68" i="1"/>
  <c r="AA68" i="1"/>
  <c r="Z68" i="1"/>
  <c r="Y68" i="1"/>
  <c r="X68" i="1"/>
  <c r="W68" i="1"/>
  <c r="V68" i="1"/>
  <c r="U68" i="1"/>
  <c r="T68" i="1"/>
  <c r="S68" i="1"/>
  <c r="AG67" i="1"/>
  <c r="AF67" i="1"/>
  <c r="AE67" i="1"/>
  <c r="AD67" i="1"/>
  <c r="AA67" i="1"/>
  <c r="Z67" i="1"/>
  <c r="Y67" i="1"/>
  <c r="X67" i="1"/>
  <c r="W67" i="1"/>
  <c r="V67" i="1"/>
  <c r="U67" i="1"/>
  <c r="T67" i="1"/>
  <c r="S67" i="1"/>
  <c r="AG66" i="1"/>
  <c r="AF66" i="1"/>
  <c r="AE66" i="1"/>
  <c r="AD66" i="1"/>
  <c r="AA66" i="1"/>
  <c r="Z66" i="1"/>
  <c r="Y66" i="1"/>
  <c r="X66" i="1"/>
  <c r="W66" i="1"/>
  <c r="V66" i="1"/>
  <c r="U66" i="1"/>
  <c r="T66" i="1"/>
  <c r="S66" i="1"/>
  <c r="AG65" i="1"/>
  <c r="AF65" i="1"/>
  <c r="AE65" i="1"/>
  <c r="AD65" i="1"/>
  <c r="AA65" i="1"/>
  <c r="Z65" i="1"/>
  <c r="Y65" i="1"/>
  <c r="X65" i="1"/>
  <c r="W65" i="1"/>
  <c r="V65" i="1"/>
  <c r="U65" i="1"/>
  <c r="T65" i="1"/>
  <c r="S65" i="1"/>
  <c r="AG64" i="1"/>
  <c r="AF64" i="1"/>
  <c r="AE64" i="1"/>
  <c r="AD64" i="1"/>
  <c r="AA64" i="1"/>
  <c r="Z64" i="1"/>
  <c r="Y64" i="1"/>
  <c r="X64" i="1"/>
  <c r="W64" i="1"/>
  <c r="V64" i="1"/>
  <c r="U64" i="1"/>
  <c r="T64" i="1"/>
  <c r="S64" i="1"/>
  <c r="AG63" i="1"/>
  <c r="AF63" i="1"/>
  <c r="AE63" i="1"/>
  <c r="AD63" i="1"/>
  <c r="AA63" i="1"/>
  <c r="Z63" i="1"/>
  <c r="Y63" i="1"/>
  <c r="X63" i="1"/>
  <c r="W63" i="1"/>
  <c r="V63" i="1"/>
  <c r="U63" i="1"/>
  <c r="T63" i="1"/>
  <c r="S63" i="1"/>
  <c r="AG62" i="1"/>
  <c r="AF62" i="1"/>
  <c r="AE62" i="1"/>
  <c r="AD62" i="1"/>
  <c r="AA62" i="1"/>
  <c r="Z62" i="1"/>
  <c r="Y62" i="1"/>
  <c r="X62" i="1"/>
  <c r="W62" i="1"/>
  <c r="V62" i="1"/>
  <c r="U62" i="1"/>
  <c r="T62" i="1"/>
  <c r="S62" i="1"/>
  <c r="AG61" i="1"/>
  <c r="AF61" i="1"/>
  <c r="AE61" i="1"/>
  <c r="AD61" i="1"/>
  <c r="AA61" i="1"/>
  <c r="Z61" i="1"/>
  <c r="Y61" i="1"/>
  <c r="X61" i="1"/>
  <c r="W61" i="1"/>
  <c r="V61" i="1"/>
  <c r="U61" i="1"/>
  <c r="T61" i="1"/>
  <c r="S61" i="1"/>
  <c r="AG60" i="1"/>
  <c r="AF60" i="1"/>
  <c r="AE60" i="1"/>
  <c r="AD60" i="1"/>
  <c r="AA60" i="1"/>
  <c r="Z60" i="1"/>
  <c r="Y60" i="1"/>
  <c r="X60" i="1"/>
  <c r="W60" i="1"/>
  <c r="V60" i="1"/>
  <c r="U60" i="1"/>
  <c r="T60" i="1"/>
  <c r="S60" i="1"/>
  <c r="AG59" i="1"/>
  <c r="AF59" i="1"/>
  <c r="AE59" i="1"/>
  <c r="AD59" i="1"/>
  <c r="AA59" i="1"/>
  <c r="Z59" i="1"/>
  <c r="Y59" i="1"/>
  <c r="X59" i="1"/>
  <c r="W59" i="1"/>
  <c r="V59" i="1"/>
  <c r="U59" i="1"/>
  <c r="T59" i="1"/>
  <c r="S59" i="1"/>
  <c r="AG58" i="1"/>
  <c r="AF58" i="1"/>
  <c r="AE58" i="1"/>
  <c r="AD58" i="1"/>
  <c r="AA58" i="1"/>
  <c r="Z58" i="1"/>
  <c r="Y58" i="1"/>
  <c r="X58" i="1"/>
  <c r="W58" i="1"/>
  <c r="V58" i="1"/>
  <c r="U58" i="1"/>
  <c r="T58" i="1"/>
  <c r="S58" i="1"/>
  <c r="AG57" i="1"/>
  <c r="AF57" i="1"/>
  <c r="AE57" i="1"/>
  <c r="AD57" i="1"/>
  <c r="AA57" i="1"/>
  <c r="Z57" i="1"/>
  <c r="Y57" i="1"/>
  <c r="X57" i="1"/>
  <c r="W57" i="1"/>
  <c r="V57" i="1"/>
  <c r="U57" i="1"/>
  <c r="T57" i="1"/>
  <c r="S57" i="1"/>
  <c r="AG56" i="1"/>
  <c r="AF56" i="1"/>
  <c r="AE56" i="1"/>
  <c r="AD56" i="1"/>
  <c r="AA56" i="1"/>
  <c r="Z56" i="1"/>
  <c r="Y56" i="1"/>
  <c r="X56" i="1"/>
  <c r="W56" i="1"/>
  <c r="V56" i="1"/>
  <c r="U56" i="1"/>
  <c r="T56" i="1"/>
  <c r="S56" i="1"/>
  <c r="AG55" i="1"/>
  <c r="AF55" i="1"/>
  <c r="AE55" i="1"/>
  <c r="AD55" i="1"/>
  <c r="AA55" i="1"/>
  <c r="Z55" i="1"/>
  <c r="Y55" i="1"/>
  <c r="X55" i="1"/>
  <c r="W55" i="1"/>
  <c r="V55" i="1"/>
  <c r="U55" i="1"/>
  <c r="T55" i="1"/>
  <c r="S55" i="1"/>
  <c r="AG54" i="1"/>
  <c r="AF54" i="1"/>
  <c r="AE54" i="1"/>
  <c r="AD54" i="1"/>
  <c r="AA54" i="1"/>
  <c r="Z54" i="1"/>
  <c r="Y54" i="1"/>
  <c r="X54" i="1"/>
  <c r="W54" i="1"/>
  <c r="V54" i="1"/>
  <c r="U54" i="1"/>
  <c r="T54" i="1"/>
  <c r="S54" i="1"/>
  <c r="AG53" i="1"/>
  <c r="AF53" i="1"/>
  <c r="AE53" i="1"/>
  <c r="AD53" i="1"/>
  <c r="AA53" i="1"/>
  <c r="Z53" i="1"/>
  <c r="Y53" i="1"/>
  <c r="X53" i="1"/>
  <c r="W53" i="1"/>
  <c r="V53" i="1"/>
  <c r="U53" i="1"/>
  <c r="T53" i="1"/>
  <c r="S53" i="1"/>
  <c r="AG52" i="1"/>
  <c r="AF52" i="1"/>
  <c r="AE52" i="1"/>
  <c r="AD52" i="1"/>
  <c r="AA52" i="1"/>
  <c r="Z52" i="1"/>
  <c r="Y52" i="1"/>
  <c r="X52" i="1"/>
  <c r="W52" i="1"/>
  <c r="V52" i="1"/>
  <c r="U52" i="1"/>
  <c r="T52" i="1"/>
  <c r="S52" i="1"/>
  <c r="AG51" i="1"/>
  <c r="AF51" i="1"/>
  <c r="AE51" i="1"/>
  <c r="AD51" i="1"/>
  <c r="AA51" i="1"/>
  <c r="Z51" i="1"/>
  <c r="Y51" i="1"/>
  <c r="X51" i="1"/>
  <c r="W51" i="1"/>
  <c r="V51" i="1"/>
  <c r="U51" i="1"/>
  <c r="T51" i="1"/>
  <c r="S51" i="1"/>
  <c r="AG50" i="1"/>
  <c r="AF50" i="1"/>
  <c r="AE50" i="1"/>
  <c r="AD50" i="1"/>
  <c r="AA50" i="1"/>
  <c r="Z50" i="1"/>
  <c r="Y50" i="1"/>
  <c r="X50" i="1"/>
  <c r="W50" i="1"/>
  <c r="V50" i="1"/>
  <c r="U50" i="1"/>
  <c r="T50" i="1"/>
  <c r="S50" i="1"/>
  <c r="AG49" i="1"/>
  <c r="AF49" i="1"/>
  <c r="AE49" i="1"/>
  <c r="AD49" i="1"/>
  <c r="AA49" i="1"/>
  <c r="Z49" i="1"/>
  <c r="Y49" i="1"/>
  <c r="X49" i="1"/>
  <c r="W49" i="1"/>
  <c r="V49" i="1"/>
  <c r="U49" i="1"/>
  <c r="T49" i="1"/>
  <c r="S49" i="1"/>
  <c r="AG48" i="1"/>
  <c r="AF48" i="1"/>
  <c r="AE48" i="1"/>
  <c r="AD48" i="1"/>
  <c r="AA48" i="1"/>
  <c r="Z48" i="1"/>
  <c r="Y48" i="1"/>
  <c r="X48" i="1"/>
  <c r="W48" i="1"/>
  <c r="V48" i="1"/>
  <c r="U48" i="1"/>
  <c r="T48" i="1"/>
  <c r="S48" i="1"/>
  <c r="AG47" i="1"/>
  <c r="AF47" i="1"/>
  <c r="AE47" i="1"/>
  <c r="AD47" i="1"/>
  <c r="AA47" i="1"/>
  <c r="Z47" i="1"/>
  <c r="Y47" i="1"/>
  <c r="X47" i="1"/>
  <c r="W47" i="1"/>
  <c r="V47" i="1"/>
  <c r="U47" i="1"/>
  <c r="T47" i="1"/>
  <c r="S47" i="1"/>
  <c r="AG46" i="1"/>
  <c r="AF46" i="1"/>
  <c r="AE46" i="1"/>
  <c r="AD46" i="1"/>
  <c r="AA46" i="1"/>
  <c r="Z46" i="1"/>
  <c r="Y46" i="1"/>
  <c r="X46" i="1"/>
  <c r="W46" i="1"/>
  <c r="V46" i="1"/>
  <c r="U46" i="1"/>
  <c r="T46" i="1"/>
  <c r="S46" i="1"/>
  <c r="AG45" i="1"/>
  <c r="AF45" i="1"/>
  <c r="AE45" i="1"/>
  <c r="AD45" i="1"/>
  <c r="AA45" i="1"/>
  <c r="Z45" i="1"/>
  <c r="Y45" i="1"/>
  <c r="X45" i="1"/>
  <c r="W45" i="1"/>
  <c r="V45" i="1"/>
  <c r="U45" i="1"/>
  <c r="T45" i="1"/>
  <c r="S45" i="1"/>
  <c r="AG44" i="1"/>
  <c r="AF44" i="1"/>
  <c r="AE44" i="1"/>
  <c r="AD44" i="1"/>
  <c r="AA44" i="1"/>
  <c r="Z44" i="1"/>
  <c r="Y44" i="1"/>
  <c r="X44" i="1"/>
  <c r="W44" i="1"/>
  <c r="V44" i="1"/>
  <c r="U44" i="1"/>
  <c r="T44" i="1"/>
  <c r="S44" i="1"/>
  <c r="AG43" i="1"/>
  <c r="AF43" i="1"/>
  <c r="AE43" i="1"/>
  <c r="AD43" i="1"/>
  <c r="AA43" i="1"/>
  <c r="Z43" i="1"/>
  <c r="Y43" i="1"/>
  <c r="X43" i="1"/>
  <c r="W43" i="1"/>
  <c r="V43" i="1"/>
  <c r="U43" i="1"/>
  <c r="T43" i="1"/>
  <c r="S43" i="1"/>
  <c r="AG42" i="1"/>
  <c r="AF42" i="1"/>
  <c r="AE42" i="1"/>
  <c r="AD42" i="1"/>
  <c r="AA42" i="1"/>
  <c r="Z42" i="1"/>
  <c r="Y42" i="1"/>
  <c r="X42" i="1"/>
  <c r="W42" i="1"/>
  <c r="V42" i="1"/>
  <c r="U42" i="1"/>
  <c r="T42" i="1"/>
  <c r="S42" i="1"/>
  <c r="AG41" i="1"/>
  <c r="AF41" i="1"/>
  <c r="AE41" i="1"/>
  <c r="AD41" i="1"/>
  <c r="AA41" i="1"/>
  <c r="Z41" i="1"/>
  <c r="Y41" i="1"/>
  <c r="X41" i="1"/>
  <c r="W41" i="1"/>
  <c r="V41" i="1"/>
  <c r="U41" i="1"/>
  <c r="T41" i="1"/>
  <c r="S41" i="1"/>
  <c r="AG40" i="1"/>
  <c r="AF40" i="1"/>
  <c r="AE40" i="1"/>
  <c r="AD40" i="1"/>
  <c r="AA40" i="1"/>
  <c r="Z40" i="1"/>
  <c r="Y40" i="1"/>
  <c r="X40" i="1"/>
  <c r="W40" i="1"/>
  <c r="V40" i="1"/>
  <c r="U40" i="1"/>
  <c r="T40" i="1"/>
  <c r="S40" i="1"/>
  <c r="AG39" i="1"/>
  <c r="AF39" i="1"/>
  <c r="AE39" i="1"/>
  <c r="AD39" i="1"/>
  <c r="AA39" i="1"/>
  <c r="Z39" i="1"/>
  <c r="Y39" i="1"/>
  <c r="X39" i="1"/>
  <c r="W39" i="1"/>
  <c r="V39" i="1"/>
  <c r="U39" i="1"/>
  <c r="T39" i="1"/>
  <c r="S39" i="1"/>
  <c r="AG38" i="1"/>
  <c r="AF38" i="1"/>
  <c r="AE38" i="1"/>
  <c r="AD38" i="1"/>
  <c r="AA38" i="1"/>
  <c r="Z38" i="1"/>
  <c r="Y38" i="1"/>
  <c r="X38" i="1"/>
  <c r="W38" i="1"/>
  <c r="V38" i="1"/>
  <c r="U38" i="1"/>
  <c r="T38" i="1"/>
  <c r="S38" i="1"/>
  <c r="AG37" i="1"/>
  <c r="AF37" i="1"/>
  <c r="AE37" i="1"/>
  <c r="AD37" i="1"/>
  <c r="AA37" i="1"/>
  <c r="Z37" i="1"/>
  <c r="Y37" i="1"/>
  <c r="X37" i="1"/>
  <c r="W37" i="1"/>
  <c r="V37" i="1"/>
  <c r="U37" i="1"/>
  <c r="T37" i="1"/>
  <c r="S37" i="1"/>
  <c r="AG36" i="1"/>
  <c r="AF36" i="1"/>
  <c r="AE36" i="1"/>
  <c r="AD36" i="1"/>
  <c r="AA36" i="1"/>
  <c r="Z36" i="1"/>
  <c r="Y36" i="1"/>
  <c r="X36" i="1"/>
  <c r="W36" i="1"/>
  <c r="V36" i="1"/>
  <c r="U36" i="1"/>
  <c r="T36" i="1"/>
  <c r="S36" i="1"/>
  <c r="AG35" i="1"/>
  <c r="AF35" i="1"/>
  <c r="AE35" i="1"/>
  <c r="AD35" i="1"/>
  <c r="AA35" i="1"/>
  <c r="Z35" i="1"/>
  <c r="Y35" i="1"/>
  <c r="X35" i="1"/>
  <c r="W35" i="1"/>
  <c r="V35" i="1"/>
  <c r="U35" i="1"/>
  <c r="T35" i="1"/>
  <c r="S35" i="1"/>
  <c r="AG34" i="1"/>
  <c r="AF34" i="1"/>
  <c r="AE34" i="1"/>
  <c r="AD34" i="1"/>
  <c r="AA34" i="1"/>
  <c r="Z34" i="1"/>
  <c r="Y34" i="1"/>
  <c r="X34" i="1"/>
  <c r="W34" i="1"/>
  <c r="V34" i="1"/>
  <c r="U34" i="1"/>
  <c r="T34" i="1"/>
  <c r="S34" i="1"/>
  <c r="AG33" i="1"/>
  <c r="AF33" i="1"/>
  <c r="AE33" i="1"/>
  <c r="AD33" i="1"/>
  <c r="AA33" i="1"/>
  <c r="Z33" i="1"/>
  <c r="Y33" i="1"/>
  <c r="X33" i="1"/>
  <c r="W33" i="1"/>
  <c r="V33" i="1"/>
  <c r="U33" i="1"/>
  <c r="T33" i="1"/>
  <c r="S33" i="1"/>
  <c r="AG32" i="1"/>
  <c r="AF32" i="1"/>
  <c r="AE32" i="1"/>
  <c r="AD32" i="1"/>
  <c r="AA32" i="1"/>
  <c r="Z32" i="1"/>
  <c r="Y32" i="1"/>
  <c r="X32" i="1"/>
  <c r="W32" i="1"/>
  <c r="V32" i="1"/>
  <c r="U32" i="1"/>
  <c r="T32" i="1"/>
  <c r="S32" i="1"/>
  <c r="AG31" i="1"/>
  <c r="AF31" i="1"/>
  <c r="AE31" i="1"/>
  <c r="AD31" i="1"/>
  <c r="AA31" i="1"/>
  <c r="Z31" i="1"/>
  <c r="Y31" i="1"/>
  <c r="X31" i="1"/>
  <c r="W31" i="1"/>
  <c r="V31" i="1"/>
  <c r="U31" i="1"/>
  <c r="T31" i="1"/>
  <c r="S31" i="1"/>
  <c r="AG30" i="1"/>
  <c r="AF30" i="1"/>
  <c r="AE30" i="1"/>
  <c r="AD30" i="1"/>
  <c r="AA30" i="1"/>
  <c r="Z30" i="1"/>
  <c r="Y30" i="1"/>
  <c r="X30" i="1"/>
  <c r="W30" i="1"/>
  <c r="V30" i="1"/>
  <c r="U30" i="1"/>
  <c r="T30" i="1"/>
  <c r="S30" i="1"/>
  <c r="AG29" i="1"/>
  <c r="AF29" i="1"/>
  <c r="AE29" i="1"/>
  <c r="AD29" i="1"/>
  <c r="AA29" i="1"/>
  <c r="Z29" i="1"/>
  <c r="Y29" i="1"/>
  <c r="X29" i="1"/>
  <c r="W29" i="1"/>
  <c r="V29" i="1"/>
  <c r="U29" i="1"/>
  <c r="T29" i="1"/>
  <c r="S29" i="1"/>
  <c r="AG28" i="1"/>
  <c r="AF28" i="1"/>
  <c r="AE28" i="1"/>
  <c r="AD28" i="1"/>
  <c r="AA28" i="1"/>
  <c r="Z28" i="1"/>
  <c r="Y28" i="1"/>
  <c r="X28" i="1"/>
  <c r="W28" i="1"/>
  <c r="V28" i="1"/>
  <c r="U28" i="1"/>
  <c r="T28" i="1"/>
  <c r="S28" i="1"/>
  <c r="AG27" i="1"/>
  <c r="AF27" i="1"/>
  <c r="AE27" i="1"/>
  <c r="AD27" i="1"/>
  <c r="AA27" i="1"/>
  <c r="Z27" i="1"/>
  <c r="Y27" i="1"/>
  <c r="X27" i="1"/>
  <c r="W27" i="1"/>
  <c r="V27" i="1"/>
  <c r="U27" i="1"/>
  <c r="T27" i="1"/>
  <c r="S27" i="1"/>
  <c r="AG26" i="1"/>
  <c r="AF26" i="1"/>
  <c r="AE26" i="1"/>
  <c r="AD26" i="1"/>
  <c r="AA26" i="1"/>
  <c r="Z26" i="1"/>
  <c r="Y26" i="1"/>
  <c r="X26" i="1"/>
  <c r="W26" i="1"/>
  <c r="V26" i="1"/>
  <c r="U26" i="1"/>
  <c r="T26" i="1"/>
  <c r="S26" i="1"/>
  <c r="AG25" i="1"/>
  <c r="AF25" i="1"/>
  <c r="AE25" i="1"/>
  <c r="AD25" i="1"/>
  <c r="AA25" i="1"/>
  <c r="Z25" i="1"/>
  <c r="Y25" i="1"/>
  <c r="X25" i="1"/>
  <c r="W25" i="1"/>
  <c r="V25" i="1"/>
  <c r="U25" i="1"/>
  <c r="T25" i="1"/>
  <c r="S25" i="1"/>
  <c r="AG24" i="1"/>
  <c r="AF24" i="1"/>
  <c r="AE24" i="1"/>
  <c r="AD24" i="1"/>
  <c r="AA24" i="1"/>
  <c r="Z24" i="1"/>
  <c r="Y24" i="1"/>
  <c r="X24" i="1"/>
  <c r="W24" i="1"/>
  <c r="V24" i="1"/>
  <c r="U24" i="1"/>
  <c r="T24" i="1"/>
  <c r="S24" i="1"/>
  <c r="AG23" i="1"/>
  <c r="AF23" i="1"/>
  <c r="AE23" i="1"/>
  <c r="AD23" i="1"/>
  <c r="AA23" i="1"/>
  <c r="Z23" i="1"/>
  <c r="Y23" i="1"/>
  <c r="X23" i="1"/>
  <c r="W23" i="1"/>
  <c r="V23" i="1"/>
  <c r="U23" i="1"/>
  <c r="T23" i="1"/>
  <c r="S23" i="1"/>
  <c r="AG22" i="1"/>
  <c r="AF22" i="1"/>
  <c r="AE22" i="1"/>
  <c r="AD22" i="1"/>
  <c r="AA22" i="1"/>
  <c r="Z22" i="1"/>
  <c r="Y22" i="1"/>
  <c r="X22" i="1"/>
  <c r="W22" i="1"/>
  <c r="V22" i="1"/>
  <c r="U22" i="1"/>
  <c r="T22" i="1"/>
  <c r="S22" i="1"/>
  <c r="AG21" i="1"/>
  <c r="AF21" i="1"/>
  <c r="AE21" i="1"/>
  <c r="AD21" i="1"/>
  <c r="AA21" i="1"/>
  <c r="Z21" i="1"/>
  <c r="Y21" i="1"/>
  <c r="X21" i="1"/>
  <c r="W21" i="1"/>
  <c r="V21" i="1"/>
  <c r="U21" i="1"/>
  <c r="T21" i="1"/>
  <c r="S21" i="1"/>
  <c r="AG20" i="1"/>
  <c r="AF20" i="1"/>
  <c r="AE20" i="1"/>
  <c r="AD20" i="1"/>
  <c r="AA20" i="1"/>
  <c r="Z20" i="1"/>
  <c r="Y20" i="1"/>
  <c r="X20" i="1"/>
  <c r="W20" i="1"/>
  <c r="V20" i="1"/>
  <c r="U20" i="1"/>
  <c r="T20" i="1"/>
  <c r="S20" i="1"/>
  <c r="AG19" i="1"/>
  <c r="AF19" i="1"/>
  <c r="AE19" i="1"/>
  <c r="AD19" i="1"/>
  <c r="AA19" i="1"/>
  <c r="Z19" i="1"/>
  <c r="Y19" i="1"/>
  <c r="X19" i="1"/>
  <c r="W19" i="1"/>
  <c r="V19" i="1"/>
  <c r="U19" i="1"/>
  <c r="T19" i="1"/>
  <c r="S19" i="1"/>
  <c r="AG18" i="1"/>
  <c r="AF18" i="1"/>
  <c r="AE18" i="1"/>
  <c r="AD18" i="1"/>
  <c r="AA18" i="1"/>
  <c r="Z18" i="1"/>
  <c r="Y18" i="1"/>
  <c r="X18" i="1"/>
  <c r="W18" i="1"/>
  <c r="V18" i="1"/>
  <c r="U18" i="1"/>
  <c r="T18" i="1"/>
  <c r="S18" i="1"/>
  <c r="AG17" i="1"/>
  <c r="AF17" i="1"/>
  <c r="AE17" i="1"/>
  <c r="AD17" i="1"/>
  <c r="AA17" i="1"/>
  <c r="Z17" i="1"/>
  <c r="Y17" i="1"/>
  <c r="X17" i="1"/>
  <c r="W17" i="1"/>
  <c r="V17" i="1"/>
  <c r="U17" i="1"/>
  <c r="T17" i="1"/>
  <c r="S17" i="1"/>
  <c r="AG16" i="1"/>
  <c r="AF16" i="1"/>
  <c r="AE16" i="1"/>
  <c r="AD16" i="1"/>
  <c r="AA16" i="1"/>
  <c r="Z16" i="1"/>
  <c r="Y16" i="1"/>
  <c r="X16" i="1"/>
  <c r="W16" i="1"/>
  <c r="V16" i="1"/>
  <c r="U16" i="1"/>
  <c r="T16" i="1"/>
  <c r="S16" i="1"/>
  <c r="AG15" i="1"/>
  <c r="AF15" i="1"/>
  <c r="AE15" i="1"/>
  <c r="AD15" i="1"/>
  <c r="AA15" i="1"/>
  <c r="Z15" i="1"/>
  <c r="Y15" i="1"/>
  <c r="X15" i="1"/>
  <c r="W15" i="1"/>
  <c r="V15" i="1"/>
  <c r="U15" i="1"/>
  <c r="T15" i="1"/>
  <c r="S15" i="1"/>
  <c r="AG14" i="1"/>
  <c r="AF14" i="1"/>
  <c r="AE14" i="1"/>
  <c r="AD14" i="1"/>
  <c r="AA14" i="1"/>
  <c r="Z14" i="1"/>
  <c r="Y14" i="1"/>
  <c r="X14" i="1"/>
  <c r="W14" i="1"/>
  <c r="V14" i="1"/>
  <c r="U14" i="1"/>
  <c r="T14" i="1"/>
  <c r="S14" i="1"/>
  <c r="AG13" i="1"/>
  <c r="AF13" i="1"/>
  <c r="AE13" i="1"/>
  <c r="AD13" i="1"/>
  <c r="AA13" i="1"/>
  <c r="Z13" i="1"/>
  <c r="Y13" i="1"/>
  <c r="X13" i="1"/>
  <c r="W13" i="1"/>
  <c r="V13" i="1"/>
  <c r="U13" i="1"/>
  <c r="T13" i="1"/>
  <c r="S13" i="1"/>
  <c r="AG12" i="1"/>
  <c r="AF12" i="1"/>
  <c r="AE12" i="1"/>
  <c r="AD12" i="1"/>
  <c r="AA12" i="1"/>
  <c r="Z12" i="1"/>
  <c r="Y12" i="1"/>
  <c r="X12" i="1"/>
  <c r="W12" i="1"/>
  <c r="V12" i="1"/>
  <c r="U12" i="1"/>
  <c r="T12" i="1"/>
  <c r="S12" i="1"/>
  <c r="AG11" i="1"/>
  <c r="AF11" i="1"/>
  <c r="AE11" i="1"/>
  <c r="AD11" i="1"/>
  <c r="AA11" i="1"/>
  <c r="Z11" i="1"/>
  <c r="Y11" i="1"/>
  <c r="X11" i="1"/>
  <c r="W11" i="1"/>
  <c r="V11" i="1"/>
  <c r="U11" i="1"/>
  <c r="T11" i="1"/>
  <c r="S11" i="1"/>
  <c r="AG10" i="1"/>
  <c r="AF10" i="1"/>
  <c r="AE10" i="1"/>
  <c r="AD10" i="1"/>
  <c r="AA10" i="1"/>
  <c r="Z10" i="1"/>
  <c r="Y10" i="1"/>
  <c r="X10" i="1"/>
  <c r="W10" i="1"/>
  <c r="V10" i="1"/>
  <c r="U10" i="1"/>
  <c r="T10" i="1"/>
  <c r="S10" i="1"/>
  <c r="AG9" i="1"/>
  <c r="AF9" i="1"/>
  <c r="AE9" i="1"/>
  <c r="AD9" i="1"/>
  <c r="AA9" i="1"/>
  <c r="Z9" i="1"/>
  <c r="Y9" i="1"/>
  <c r="X9" i="1"/>
  <c r="W9" i="1"/>
  <c r="V9" i="1"/>
  <c r="U9" i="1"/>
  <c r="T9" i="1"/>
  <c r="S9" i="1"/>
  <c r="AG8" i="1"/>
  <c r="AF8" i="1"/>
  <c r="AE8" i="1"/>
  <c r="AD8" i="1"/>
  <c r="AA8" i="1"/>
  <c r="Z8" i="1"/>
  <c r="Y8" i="1"/>
  <c r="X8" i="1"/>
  <c r="W8" i="1"/>
  <c r="V8" i="1"/>
  <c r="U8" i="1"/>
  <c r="T8" i="1"/>
  <c r="S8" i="1"/>
  <c r="AG7" i="1"/>
  <c r="AF7" i="1"/>
  <c r="AE7" i="1"/>
  <c r="AD7" i="1"/>
  <c r="AA7" i="1"/>
  <c r="Z7" i="1"/>
  <c r="Y7" i="1"/>
  <c r="X7" i="1"/>
  <c r="W7" i="1"/>
  <c r="V7" i="1"/>
  <c r="U7" i="1"/>
  <c r="T7" i="1"/>
  <c r="S7" i="1"/>
  <c r="AG6" i="1"/>
  <c r="AF6" i="1"/>
  <c r="AE6" i="1"/>
  <c r="AD6" i="1"/>
  <c r="AA6" i="1"/>
  <c r="Z6" i="1"/>
  <c r="Y6" i="1"/>
  <c r="X6" i="1"/>
  <c r="W6" i="1"/>
  <c r="V6" i="1"/>
  <c r="U6" i="1"/>
  <c r="T6" i="1"/>
  <c r="S6" i="1"/>
  <c r="AG5" i="1"/>
  <c r="AF5" i="1"/>
  <c r="AE5" i="1"/>
  <c r="AD5" i="1"/>
  <c r="AA5" i="1"/>
  <c r="Z5" i="1"/>
  <c r="Y5" i="1"/>
  <c r="X5" i="1"/>
  <c r="W5" i="1"/>
  <c r="V5" i="1"/>
  <c r="U5" i="1"/>
  <c r="T5" i="1"/>
  <c r="S5" i="1"/>
</calcChain>
</file>

<file path=xl/sharedStrings.xml><?xml version="1.0" encoding="utf-8"?>
<sst xmlns="http://schemas.openxmlformats.org/spreadsheetml/2006/main" count="3871" uniqueCount="774">
  <si>
    <t>Breite</t>
  </si>
  <si>
    <t>Serie</t>
  </si>
  <si>
    <t>Größe</t>
  </si>
  <si>
    <t>EL</t>
  </si>
  <si>
    <t>SSY</t>
  </si>
  <si>
    <t>Segment</t>
  </si>
  <si>
    <t>Dimension</t>
  </si>
  <si>
    <t>Profil</t>
  </si>
  <si>
    <t>EAN</t>
  </si>
  <si>
    <t>Bemerkung</t>
  </si>
  <si>
    <t/>
  </si>
  <si>
    <t>T</t>
  </si>
  <si>
    <t>PKW - Sommer</t>
  </si>
  <si>
    <t>79 T</t>
  </si>
  <si>
    <t>E</t>
  </si>
  <si>
    <t>B</t>
  </si>
  <si>
    <t>Reinf</t>
  </si>
  <si>
    <t>87 T</t>
  </si>
  <si>
    <t>71 T</t>
  </si>
  <si>
    <t>75 T</t>
  </si>
  <si>
    <t>82 T</t>
  </si>
  <si>
    <t>81 T</t>
  </si>
  <si>
    <t>C</t>
  </si>
  <si>
    <t>84 T</t>
  </si>
  <si>
    <t>88 T</t>
  </si>
  <si>
    <t>H</t>
  </si>
  <si>
    <t>88 H</t>
  </si>
  <si>
    <t>91 T</t>
  </si>
  <si>
    <t>77 T</t>
  </si>
  <si>
    <t>S</t>
  </si>
  <si>
    <t>82 H</t>
  </si>
  <si>
    <t>86 T</t>
  </si>
  <si>
    <t>86 H</t>
  </si>
  <si>
    <t>84 H</t>
  </si>
  <si>
    <t>95 T</t>
  </si>
  <si>
    <t>91 H</t>
  </si>
  <si>
    <t>V</t>
  </si>
  <si>
    <t>91 V</t>
  </si>
  <si>
    <t>94 T</t>
  </si>
  <si>
    <t>94 H</t>
  </si>
  <si>
    <t>94 V</t>
  </si>
  <si>
    <t>96 H</t>
  </si>
  <si>
    <t>92 V</t>
  </si>
  <si>
    <t>98 V</t>
  </si>
  <si>
    <t>88 V</t>
  </si>
  <si>
    <t>89 V</t>
  </si>
  <si>
    <t>92 H</t>
  </si>
  <si>
    <t>W</t>
  </si>
  <si>
    <t>96 W</t>
  </si>
  <si>
    <t>95 H</t>
  </si>
  <si>
    <t>99 H</t>
  </si>
  <si>
    <t>95 V</t>
  </si>
  <si>
    <t>99 V</t>
  </si>
  <si>
    <t>98 W</t>
  </si>
  <si>
    <t>80 H</t>
  </si>
  <si>
    <t>85 H</t>
  </si>
  <si>
    <t>85 V</t>
  </si>
  <si>
    <t>87 H</t>
  </si>
  <si>
    <t>83 V</t>
  </si>
  <si>
    <t>87 V</t>
  </si>
  <si>
    <t>87 W</t>
  </si>
  <si>
    <t>91 W</t>
  </si>
  <si>
    <t>Y</t>
  </si>
  <si>
    <t>F</t>
  </si>
  <si>
    <t>97 H</t>
  </si>
  <si>
    <t>93 H</t>
  </si>
  <si>
    <t>93 V</t>
  </si>
  <si>
    <t>97 V</t>
  </si>
  <si>
    <t>97 W</t>
  </si>
  <si>
    <t>93 W</t>
  </si>
  <si>
    <t>93 Y</t>
  </si>
  <si>
    <t>95 W</t>
  </si>
  <si>
    <t>99 W</t>
  </si>
  <si>
    <t>99 Y</t>
  </si>
  <si>
    <t>94 W</t>
  </si>
  <si>
    <t>101 W</t>
  </si>
  <si>
    <t>97 Y</t>
  </si>
  <si>
    <t>82 V</t>
  </si>
  <si>
    <t>98 Y</t>
  </si>
  <si>
    <t>94 Y</t>
  </si>
  <si>
    <t>100 W</t>
  </si>
  <si>
    <t>84 V</t>
  </si>
  <si>
    <t>88 W</t>
  </si>
  <si>
    <t>84 W</t>
  </si>
  <si>
    <t>91 Y</t>
  </si>
  <si>
    <t>95 Y</t>
  </si>
  <si>
    <t>100 Y</t>
  </si>
  <si>
    <t>96 Y</t>
  </si>
  <si>
    <t>112/110 S</t>
  </si>
  <si>
    <t>102 H</t>
  </si>
  <si>
    <t>98 H</t>
  </si>
  <si>
    <t>100 V</t>
  </si>
  <si>
    <t>101 H</t>
  </si>
  <si>
    <t>101 V</t>
  </si>
  <si>
    <t>R</t>
  </si>
  <si>
    <t>LLKW - Sommer</t>
  </si>
  <si>
    <t>102/100 R</t>
  </si>
  <si>
    <t>106/104 R</t>
  </si>
  <si>
    <t>104/102 R</t>
  </si>
  <si>
    <t>110/108 R</t>
  </si>
  <si>
    <t>107/105 R</t>
  </si>
  <si>
    <t>113/111 R</t>
  </si>
  <si>
    <t>116/114 R</t>
  </si>
  <si>
    <t>118/116 R</t>
  </si>
  <si>
    <t>89/87 R</t>
  </si>
  <si>
    <t>109/107 S</t>
  </si>
  <si>
    <t>90/88 T</t>
  </si>
  <si>
    <t>102/100 T</t>
  </si>
  <si>
    <t>107/105 T</t>
  </si>
  <si>
    <t>109/107 T</t>
  </si>
  <si>
    <t>112/110 R</t>
  </si>
  <si>
    <t>115/113 R</t>
  </si>
  <si>
    <t>99/97 H</t>
  </si>
  <si>
    <t>103/101 T</t>
  </si>
  <si>
    <t>PKW - Winter</t>
  </si>
  <si>
    <t>83 T</t>
  </si>
  <si>
    <t>89 T</t>
  </si>
  <si>
    <t>85 T</t>
  </si>
  <si>
    <t>LLKW - Winter</t>
  </si>
  <si>
    <t>109/107 R</t>
  </si>
  <si>
    <t>104/102 T</t>
  </si>
  <si>
    <t>99/97 T</t>
  </si>
  <si>
    <t>KE</t>
  </si>
  <si>
    <t>NH</t>
  </si>
  <si>
    <t>ER Nr</t>
  </si>
  <si>
    <t>ER dB</t>
  </si>
  <si>
    <t>70 T</t>
  </si>
  <si>
    <t>VIAXER</t>
  </si>
  <si>
    <t>DYNAXER HP3</t>
  </si>
  <si>
    <t>DYNAXER HP3 SUV</t>
  </si>
  <si>
    <t>73 T</t>
  </si>
  <si>
    <t>80 T</t>
  </si>
  <si>
    <t>89 Y</t>
  </si>
  <si>
    <t>78 V</t>
  </si>
  <si>
    <t>83 W</t>
  </si>
  <si>
    <t>92 Y</t>
  </si>
  <si>
    <t>TRANSPRO</t>
  </si>
  <si>
    <t>PKW - All-Season</t>
  </si>
  <si>
    <t>QUADRAXER</t>
  </si>
  <si>
    <t>KRISALP HP2</t>
  </si>
  <si>
    <t>TRANSALP 2</t>
  </si>
  <si>
    <t>72 dB</t>
  </si>
  <si>
    <t>70 dB</t>
  </si>
  <si>
    <t>71 dB</t>
  </si>
  <si>
    <t>68 dB</t>
  </si>
  <si>
    <t>69 dB</t>
  </si>
  <si>
    <t>Offroad/SUV - Sommer</t>
  </si>
  <si>
    <t>89 H</t>
  </si>
  <si>
    <t>103 W</t>
  </si>
  <si>
    <t>Offroad/SUV - All-Season</t>
  </si>
  <si>
    <t>109 H</t>
  </si>
  <si>
    <t>CITILANDER</t>
  </si>
  <si>
    <t>100 H</t>
  </si>
  <si>
    <t>103 H</t>
  </si>
  <si>
    <t>106 H</t>
  </si>
  <si>
    <t>111 H</t>
  </si>
  <si>
    <t>112 H</t>
  </si>
  <si>
    <t>113 H</t>
  </si>
  <si>
    <t>108 V</t>
  </si>
  <si>
    <t>104 H</t>
  </si>
  <si>
    <t>107 V</t>
  </si>
  <si>
    <t>109 V</t>
  </si>
  <si>
    <t>FSL</t>
  </si>
  <si>
    <t>109/107 R (106 T)</t>
  </si>
  <si>
    <t>Reifenlabel</t>
  </si>
  <si>
    <t>KB-Preis</t>
  </si>
  <si>
    <t>QUADRAXER 2</t>
  </si>
  <si>
    <t>92 T</t>
  </si>
  <si>
    <t>QUADRAXER 2 SUV</t>
  </si>
  <si>
    <t>KRISALP HP3</t>
  </si>
  <si>
    <t>Offroad/SUV - Winter</t>
  </si>
  <si>
    <t>KRISALP HP3 SUV</t>
  </si>
  <si>
    <t>DYNAXER HP3 DT1</t>
  </si>
  <si>
    <t>102 W</t>
  </si>
  <si>
    <t>90 V</t>
  </si>
  <si>
    <t>LLKW - All-Season</t>
  </si>
  <si>
    <t>TRANSPRO 4S</t>
  </si>
  <si>
    <t>77 H</t>
  </si>
  <si>
    <t>81 H</t>
  </si>
  <si>
    <t>Kalkulationsbasis 01.01.2018</t>
  </si>
  <si>
    <t>Betriebskennung</t>
  </si>
  <si>
    <t>Art.-Nr.</t>
  </si>
  <si>
    <t>135/80 R 13</t>
  </si>
  <si>
    <t>3528703622789</t>
  </si>
  <si>
    <t>145/80 R 13</t>
  </si>
  <si>
    <t>3528707941282</t>
  </si>
  <si>
    <t>155/80 R 13</t>
  </si>
  <si>
    <t>3528709634090</t>
  </si>
  <si>
    <t>145/70 R 13</t>
  </si>
  <si>
    <t>3528707939524</t>
  </si>
  <si>
    <t>155/70 R 13</t>
  </si>
  <si>
    <t>3528706042409</t>
  </si>
  <si>
    <t>165/70 R 13</t>
  </si>
  <si>
    <t>3528703571384</t>
  </si>
  <si>
    <t>3528707678652</t>
  </si>
  <si>
    <t>175/70 R 13</t>
  </si>
  <si>
    <t>3528708608177</t>
  </si>
  <si>
    <t>165/70 R 14</t>
  </si>
  <si>
    <t>3528706653650</t>
  </si>
  <si>
    <t>3528707855947</t>
  </si>
  <si>
    <t>175/70 R 14</t>
  </si>
  <si>
    <t>3528704948123</t>
  </si>
  <si>
    <t>185/70 R 14</t>
  </si>
  <si>
    <t>3528701202211</t>
  </si>
  <si>
    <t>3528703251729</t>
  </si>
  <si>
    <t>155/65 R 13</t>
  </si>
  <si>
    <t>3528709915502</t>
  </si>
  <si>
    <t>165/65 R 13</t>
  </si>
  <si>
    <t>3528709570657</t>
  </si>
  <si>
    <t>175/65 R 13</t>
  </si>
  <si>
    <t>3528709894074</t>
  </si>
  <si>
    <t>155/65 R 14</t>
  </si>
  <si>
    <t>3528706520037</t>
  </si>
  <si>
    <t>165/65 R 14</t>
  </si>
  <si>
    <t>3528703521303</t>
  </si>
  <si>
    <t>175/65 R 14</t>
  </si>
  <si>
    <t>3528705639273</t>
  </si>
  <si>
    <t>3528703053873</t>
  </si>
  <si>
    <t>3528706565021</t>
  </si>
  <si>
    <t>185/65 R 14</t>
  </si>
  <si>
    <t>3528705416324</t>
  </si>
  <si>
    <t>3528705416201</t>
  </si>
  <si>
    <t>175/65 R 15</t>
  </si>
  <si>
    <t>3528708420724</t>
  </si>
  <si>
    <t>185/65 R 15</t>
  </si>
  <si>
    <t>3528705369620</t>
  </si>
  <si>
    <t>3528706648809</t>
  </si>
  <si>
    <t>195/65 R 15</t>
  </si>
  <si>
    <t>3528708454439</t>
  </si>
  <si>
    <t>3528700949247</t>
  </si>
  <si>
    <t>3528707186409</t>
  </si>
  <si>
    <t>3528703142799</t>
  </si>
  <si>
    <t>205/65 R 15</t>
  </si>
  <si>
    <t>3528704305834</t>
  </si>
  <si>
    <t>3528702681756</t>
  </si>
  <si>
    <t>165/60 R 14</t>
  </si>
  <si>
    <t>3528708122215</t>
  </si>
  <si>
    <t>185/60 R 14</t>
  </si>
  <si>
    <t>3528703764809</t>
  </si>
  <si>
    <t>185/60 R 15</t>
  </si>
  <si>
    <t>3528709484879</t>
  </si>
  <si>
    <t>3528705591939</t>
  </si>
  <si>
    <t>195/60 R 15</t>
  </si>
  <si>
    <t>3528708680647</t>
  </si>
  <si>
    <t>3528708175419</t>
  </si>
  <si>
    <t>205/60 R 15</t>
  </si>
  <si>
    <t>3528704458035</t>
  </si>
  <si>
    <t>3528709519885</t>
  </si>
  <si>
    <t>195/60 R 16</t>
  </si>
  <si>
    <t>3528706530135</t>
  </si>
  <si>
    <t>205/60 R 16</t>
  </si>
  <si>
    <t>3528706252761</t>
  </si>
  <si>
    <t>3528706369780</t>
  </si>
  <si>
    <t>3528701732640</t>
  </si>
  <si>
    <t>215/60 R 16</t>
  </si>
  <si>
    <t>3528709911986</t>
  </si>
  <si>
    <t>3528700314663</t>
  </si>
  <si>
    <t>3528704287833</t>
  </si>
  <si>
    <t>3528703659815</t>
  </si>
  <si>
    <t>225/60 R 16</t>
  </si>
  <si>
    <t>3528704526321</t>
  </si>
  <si>
    <t>185/55 R 14</t>
  </si>
  <si>
    <t>3528705949532</t>
  </si>
  <si>
    <t>185/55 R 15</t>
  </si>
  <si>
    <t>3528708317253</t>
  </si>
  <si>
    <t>3528709065931</t>
  </si>
  <si>
    <t>195/55 R 15</t>
  </si>
  <si>
    <t>3528701125336</t>
  </si>
  <si>
    <t>3528707421227</t>
  </si>
  <si>
    <t>185/55 R 16</t>
  </si>
  <si>
    <t>3528702094150</t>
  </si>
  <si>
    <t>195/55 R 16</t>
  </si>
  <si>
    <t>3528700976199</t>
  </si>
  <si>
    <t>3528709810715</t>
  </si>
  <si>
    <t>3528707103253</t>
  </si>
  <si>
    <t>205/55 R 16</t>
  </si>
  <si>
    <t>3528706861772</t>
  </si>
  <si>
    <t>3528708847644</t>
  </si>
  <si>
    <t>3528709549288</t>
  </si>
  <si>
    <t>3528705014780</t>
  </si>
  <si>
    <t>3528700082937</t>
  </si>
  <si>
    <t>215/55 R 16</t>
  </si>
  <si>
    <t>3528707174925</t>
  </si>
  <si>
    <t>3528700494600</t>
  </si>
  <si>
    <t>3528701311708</t>
  </si>
  <si>
    <t>3528705305659</t>
  </si>
  <si>
    <t>3528700795288</t>
  </si>
  <si>
    <t>3528702234464</t>
  </si>
  <si>
    <t>225/55 R 16</t>
  </si>
  <si>
    <t>3528703295716</t>
  </si>
  <si>
    <t>3528707724748</t>
  </si>
  <si>
    <t>3528709976725</t>
  </si>
  <si>
    <t>205/55 R 17</t>
  </si>
  <si>
    <t>3528702397831</t>
  </si>
  <si>
    <t>215/55 R 17</t>
  </si>
  <si>
    <t>3528701829470</t>
  </si>
  <si>
    <t>3528708172159</t>
  </si>
  <si>
    <t>225/55 R 17</t>
  </si>
  <si>
    <t>3528709924122</t>
  </si>
  <si>
    <t>3528706217159</t>
  </si>
  <si>
    <t>235/55 R 17</t>
  </si>
  <si>
    <t>3528702705568</t>
  </si>
  <si>
    <t>195/50 R 15</t>
  </si>
  <si>
    <t>3528700851977</t>
  </si>
  <si>
    <t>3528705929855</t>
  </si>
  <si>
    <t>195/50 R 16</t>
  </si>
  <si>
    <t>3528703007906</t>
  </si>
  <si>
    <t>205/50 R 16</t>
  </si>
  <si>
    <t>3528707804082</t>
  </si>
  <si>
    <t>3528705444884</t>
  </si>
  <si>
    <t>225/50 R 16</t>
  </si>
  <si>
    <t>3528705156756</t>
  </si>
  <si>
    <t>205/50 R 17</t>
  </si>
  <si>
    <t>3528703350354</t>
  </si>
  <si>
    <t>3528709293785</t>
  </si>
  <si>
    <t>3528708745445</t>
  </si>
  <si>
    <t>3528706302589</t>
  </si>
  <si>
    <t>215/50 R 17</t>
  </si>
  <si>
    <t>3528701988436</t>
  </si>
  <si>
    <t>3528703563235</t>
  </si>
  <si>
    <t>225/50 R 17</t>
  </si>
  <si>
    <t>3528700413397</t>
  </si>
  <si>
    <t>3528700299373</t>
  </si>
  <si>
    <t>3528703649991</t>
  </si>
  <si>
    <t>235/50 R 18</t>
  </si>
  <si>
    <t>3528706567643</t>
  </si>
  <si>
    <t>195/45 R 15</t>
  </si>
  <si>
    <t>3528702212509</t>
  </si>
  <si>
    <t>195/45 R 16</t>
  </si>
  <si>
    <t>3528704339099</t>
  </si>
  <si>
    <t>205/45 R 16</t>
  </si>
  <si>
    <t>3528704143276</t>
  </si>
  <si>
    <t>3528708821187</t>
  </si>
  <si>
    <t>215/45 R 16</t>
  </si>
  <si>
    <t>3528708191372</t>
  </si>
  <si>
    <t>205/45 R 17</t>
  </si>
  <si>
    <t>3528706563843</t>
  </si>
  <si>
    <t>3528707905628</t>
  </si>
  <si>
    <t>215/45 R 17</t>
  </si>
  <si>
    <t>3528702990742</t>
  </si>
  <si>
    <t>3528701067124</t>
  </si>
  <si>
    <t>225/45 R 17</t>
  </si>
  <si>
    <t>3528706832628</t>
  </si>
  <si>
    <t>3528701322377</t>
  </si>
  <si>
    <t>3528701510675</t>
  </si>
  <si>
    <t>3528705815493</t>
  </si>
  <si>
    <t>235/45 R 17</t>
  </si>
  <si>
    <t>3528709960342</t>
  </si>
  <si>
    <t>3528708478404</t>
  </si>
  <si>
    <t>245/45 R 17</t>
  </si>
  <si>
    <t>3528703370963</t>
  </si>
  <si>
    <t>3528702711064</t>
  </si>
  <si>
    <t>225/45 R 18</t>
  </si>
  <si>
    <t>3528705144746</t>
  </si>
  <si>
    <t>235/45 R 18</t>
  </si>
  <si>
    <t>3528703902546</t>
  </si>
  <si>
    <t>245/45 R 18</t>
  </si>
  <si>
    <t>3528701149448</t>
  </si>
  <si>
    <t>205/40 R 17</t>
  </si>
  <si>
    <t>3528700788211</t>
  </si>
  <si>
    <t>215/40 R 17</t>
  </si>
  <si>
    <t>3528701960890</t>
  </si>
  <si>
    <t>245/40 R 17</t>
  </si>
  <si>
    <t>3528705796181</t>
  </si>
  <si>
    <t>225/40 R 18</t>
  </si>
  <si>
    <t>3528702368008</t>
  </si>
  <si>
    <t>235/40 R 18</t>
  </si>
  <si>
    <t>3528704963713</t>
  </si>
  <si>
    <t>245/40 R 18</t>
  </si>
  <si>
    <t>3528707550910</t>
  </si>
  <si>
    <t>235/40 R 19</t>
  </si>
  <si>
    <t>3528700644616</t>
  </si>
  <si>
    <t>245/40 R 19</t>
  </si>
  <si>
    <t>3528706193552</t>
  </si>
  <si>
    <t>255/40 R 19</t>
  </si>
  <si>
    <t>3528706431845</t>
  </si>
  <si>
    <t>255/35 R 18</t>
  </si>
  <si>
    <t>3528703447887</t>
  </si>
  <si>
    <t>235/35 R 19</t>
  </si>
  <si>
    <t>3528705699079</t>
  </si>
  <si>
    <t>255/35 R 19</t>
  </si>
  <si>
    <t>3528702721278</t>
  </si>
  <si>
    <t>205/70 R 16</t>
  </si>
  <si>
    <t>3528705058197</t>
  </si>
  <si>
    <t>215/65 R 16</t>
  </si>
  <si>
    <t>3528701548173</t>
  </si>
  <si>
    <t>215/65 R 17</t>
  </si>
  <si>
    <t>3528705378592</t>
  </si>
  <si>
    <t>215/60 R 17</t>
  </si>
  <si>
    <t>3528708879140</t>
  </si>
  <si>
    <t>225/60 R 17</t>
  </si>
  <si>
    <t>3528708333376</t>
  </si>
  <si>
    <t>215/55 R 18</t>
  </si>
  <si>
    <t>3528700264265</t>
  </si>
  <si>
    <t>185/80 R 14 C</t>
  </si>
  <si>
    <t>3528702557556</t>
  </si>
  <si>
    <t>165/70 R 14 C</t>
  </si>
  <si>
    <t>3528702186329</t>
  </si>
  <si>
    <t>175/65 R 14 C</t>
  </si>
  <si>
    <t>3528708218031</t>
  </si>
  <si>
    <t>195/70 R 15 C</t>
  </si>
  <si>
    <t>3528703504597</t>
  </si>
  <si>
    <t>205/70 R 15 C</t>
  </si>
  <si>
    <t>3528700520033</t>
  </si>
  <si>
    <t>215/70 R 15 C</t>
  </si>
  <si>
    <t>3528707165855</t>
  </si>
  <si>
    <t>225/70 R 15 C</t>
  </si>
  <si>
    <t>3528706631740</t>
  </si>
  <si>
    <t>205/65 R 15 C</t>
  </si>
  <si>
    <t>3528705719913</t>
  </si>
  <si>
    <t>215/65 R 15 C</t>
  </si>
  <si>
    <t>3528705059439</t>
  </si>
  <si>
    <t>185/75 R 16 C</t>
  </si>
  <si>
    <t>3528704144426</t>
  </si>
  <si>
    <t>195/75 R 16 C</t>
  </si>
  <si>
    <t>3528701305110</t>
  </si>
  <si>
    <t>205/75 R 16 C</t>
  </si>
  <si>
    <t>3528706341656</t>
  </si>
  <si>
    <t>215/75 R 16 C</t>
  </si>
  <si>
    <t>3528702359945</t>
  </si>
  <si>
    <t>3528704388448</t>
  </si>
  <si>
    <t>225/75 R 16 C</t>
  </si>
  <si>
    <t>3528705700492</t>
  </si>
  <si>
    <t>195/65 R 16 C</t>
  </si>
  <si>
    <t>3528705730420</t>
  </si>
  <si>
    <t>205/65 R 16 C</t>
  </si>
  <si>
    <t>3528703119968</t>
  </si>
  <si>
    <t>215/65 R 16 C</t>
  </si>
  <si>
    <t>3528707558084</t>
  </si>
  <si>
    <t>225/65 R 16 C</t>
  </si>
  <si>
    <t>3528709558358</t>
  </si>
  <si>
    <t>235/65 R 16 C</t>
  </si>
  <si>
    <t>3528700153941</t>
  </si>
  <si>
    <t>195/60 R 16 C</t>
  </si>
  <si>
    <t>3528705975159</t>
  </si>
  <si>
    <t>215/60 R 16 C</t>
  </si>
  <si>
    <t>3528703009771</t>
  </si>
  <si>
    <t>3528709890724</t>
  </si>
  <si>
    <t>3528707026378</t>
  </si>
  <si>
    <t>3528708809666</t>
  </si>
  <si>
    <t>3528707165107</t>
  </si>
  <si>
    <t>3528706804991</t>
  </si>
  <si>
    <t>3528701835679</t>
  </si>
  <si>
    <t>165/65 R 15</t>
  </si>
  <si>
    <t>3528707363718</t>
  </si>
  <si>
    <t>3528706682667</t>
  </si>
  <si>
    <t>3528703732716</t>
  </si>
  <si>
    <t>3528709199841</t>
  </si>
  <si>
    <t>3528704935536</t>
  </si>
  <si>
    <t>3528708977464</t>
  </si>
  <si>
    <t>3528709352765</t>
  </si>
  <si>
    <t>3528706071126</t>
  </si>
  <si>
    <t>3528702588338</t>
  </si>
  <si>
    <t>165/60 R 15</t>
  </si>
  <si>
    <t>3528707455475</t>
  </si>
  <si>
    <t>175/60 R 15</t>
  </si>
  <si>
    <t>3528705527372</t>
  </si>
  <si>
    <t>3528709537650</t>
  </si>
  <si>
    <t>3528707126535</t>
  </si>
  <si>
    <t>3528703373025</t>
  </si>
  <si>
    <t>3528709428279</t>
  </si>
  <si>
    <t>3528702192641</t>
  </si>
  <si>
    <t>3528701977089</t>
  </si>
  <si>
    <t>3528707911674</t>
  </si>
  <si>
    <t>175/55 R 15</t>
  </si>
  <si>
    <t>3528704408672</t>
  </si>
  <si>
    <t>3528704196364</t>
  </si>
  <si>
    <t>3528700449327</t>
  </si>
  <si>
    <t>3528700064285</t>
  </si>
  <si>
    <t>3528705456917</t>
  </si>
  <si>
    <t>3528701393599</t>
  </si>
  <si>
    <t>3528708981348</t>
  </si>
  <si>
    <t>3528709492140</t>
  </si>
  <si>
    <t>3528708908185</t>
  </si>
  <si>
    <t>3528702933961</t>
  </si>
  <si>
    <t>3528700609035</t>
  </si>
  <si>
    <t>3528701201313</t>
  </si>
  <si>
    <t>3528708541948</t>
  </si>
  <si>
    <t>FSL, LF, ▲02/2018</t>
  </si>
  <si>
    <t>205/55 R 19</t>
  </si>
  <si>
    <t>3528706189975</t>
  </si>
  <si>
    <t>3528706207457</t>
  </si>
  <si>
    <t>3528701837147</t>
  </si>
  <si>
    <t>3528709292177</t>
  </si>
  <si>
    <t>3528704162758</t>
  </si>
  <si>
    <t>3528704030057</t>
  </si>
  <si>
    <t>3528701201597</t>
  </si>
  <si>
    <t>3528707805201</t>
  </si>
  <si>
    <t>3528706498701</t>
  </si>
  <si>
    <t>3528709890977</t>
  </si>
  <si>
    <t>3528703522683</t>
  </si>
  <si>
    <t>3528709499828</t>
  </si>
  <si>
    <t>3528706904844</t>
  </si>
  <si>
    <t>3528705404918</t>
  </si>
  <si>
    <t>3528701120447</t>
  </si>
  <si>
    <t>3528703682905</t>
  </si>
  <si>
    <t>3528702551073</t>
  </si>
  <si>
    <t>3528700014259</t>
  </si>
  <si>
    <t>3528705143213</t>
  </si>
  <si>
    <t>235/75 R 15</t>
  </si>
  <si>
    <t>3528702262160</t>
  </si>
  <si>
    <t>205/70 R 15</t>
  </si>
  <si>
    <t>3528703044444</t>
  </si>
  <si>
    <t>3528703261582</t>
  </si>
  <si>
    <t>215/70 R 16</t>
  </si>
  <si>
    <t>3528706357565</t>
  </si>
  <si>
    <t>225/70 R 16</t>
  </si>
  <si>
    <t>3528700027471</t>
  </si>
  <si>
    <t>235/70 R 16</t>
  </si>
  <si>
    <t>3528705886127</t>
  </si>
  <si>
    <t>245/70 R 16</t>
  </si>
  <si>
    <t>3528701676067</t>
  </si>
  <si>
    <t>265/70 R 16</t>
  </si>
  <si>
    <t>3528701864112</t>
  </si>
  <si>
    <t>3528700242102</t>
  </si>
  <si>
    <t>255/65 R 16</t>
  </si>
  <si>
    <t>3528708893580</t>
  </si>
  <si>
    <t>225/65 R 17</t>
  </si>
  <si>
    <t>3528709890632</t>
  </si>
  <si>
    <t>235/65 R 17</t>
  </si>
  <si>
    <t>3528706831119</t>
  </si>
  <si>
    <t>235/60 R 16</t>
  </si>
  <si>
    <t>3528707017048</t>
  </si>
  <si>
    <t>3528708867437</t>
  </si>
  <si>
    <t>235/60 R 18</t>
  </si>
  <si>
    <t>3528705905682</t>
  </si>
  <si>
    <t>3528708249493</t>
  </si>
  <si>
    <t>3528703522966</t>
  </si>
  <si>
    <t>235/55 R 18</t>
  </si>
  <si>
    <t>3528703449522</t>
  </si>
  <si>
    <t>255/55 R 18</t>
  </si>
  <si>
    <t>3528709060912</t>
  </si>
  <si>
    <t>3528700499056</t>
  </si>
  <si>
    <t>3528708463523</t>
  </si>
  <si>
    <t>3528708863408</t>
  </si>
  <si>
    <t>LF, ▲03/2018</t>
  </si>
  <si>
    <t>3528708140905</t>
  </si>
  <si>
    <t>3528700931983</t>
  </si>
  <si>
    <t>3528700905908</t>
  </si>
  <si>
    <t>3528703345725</t>
  </si>
  <si>
    <t>LF, ▲02/2018</t>
  </si>
  <si>
    <t>3528703688686</t>
  </si>
  <si>
    <t>3528708562097</t>
  </si>
  <si>
    <t>3528706117558</t>
  </si>
  <si>
    <t>3528704087389</t>
  </si>
  <si>
    <t>3528708147935</t>
  </si>
  <si>
    <t>3528708476721</t>
  </si>
  <si>
    <t>3528709199865</t>
  </si>
  <si>
    <t>3528703055181</t>
  </si>
  <si>
    <t>3528705838669</t>
  </si>
  <si>
    <t>3528706052828</t>
  </si>
  <si>
    <t>3528705694838</t>
  </si>
  <si>
    <t>3528703003946</t>
  </si>
  <si>
    <t>3528709859448</t>
  </si>
  <si>
    <t>3528709829915</t>
  </si>
  <si>
    <t>3528708552050</t>
  </si>
  <si>
    <t>3528707518606</t>
  </si>
  <si>
    <t>3528706669972</t>
  </si>
  <si>
    <t>3528709428705</t>
  </si>
  <si>
    <t>195/65 R 14</t>
  </si>
  <si>
    <t>3528708338845</t>
  </si>
  <si>
    <t>3528704763238</t>
  </si>
  <si>
    <t>3528702184905</t>
  </si>
  <si>
    <t>3528700763942</t>
  </si>
  <si>
    <t>3528703928706</t>
  </si>
  <si>
    <t>3528704375585</t>
  </si>
  <si>
    <t>3528701201306</t>
  </si>
  <si>
    <t>3528702146118</t>
  </si>
  <si>
    <t>3528703200666</t>
  </si>
  <si>
    <t>3528706503054</t>
  </si>
  <si>
    <t>3528707646774</t>
  </si>
  <si>
    <t>3528700034844</t>
  </si>
  <si>
    <t>3528700370515</t>
  </si>
  <si>
    <t>3528708176355</t>
  </si>
  <si>
    <t>3528706772252</t>
  </si>
  <si>
    <t>3528705014230</t>
  </si>
  <si>
    <t>3528700971774</t>
  </si>
  <si>
    <t>3528709022194</t>
  </si>
  <si>
    <t>3528704134960</t>
  </si>
  <si>
    <t>3528704959549</t>
  </si>
  <si>
    <t>3528705170486</t>
  </si>
  <si>
    <t>3528708969841</t>
  </si>
  <si>
    <t>3528701121079</t>
  </si>
  <si>
    <t>3528708181984</t>
  </si>
  <si>
    <t>3528705039066</t>
  </si>
  <si>
    <t>3528704262380</t>
  </si>
  <si>
    <t>3528706935459</t>
  </si>
  <si>
    <t>3528703193258</t>
  </si>
  <si>
    <t>3528702584705</t>
  </si>
  <si>
    <t>3528704411597</t>
  </si>
  <si>
    <t>3528705930394</t>
  </si>
  <si>
    <t>3528709061018</t>
  </si>
  <si>
    <t>3528701201603</t>
  </si>
  <si>
    <t>3528707525963</t>
  </si>
  <si>
    <t>3528704252589</t>
  </si>
  <si>
    <t>3528701855271</t>
  </si>
  <si>
    <t>3528706829024</t>
  </si>
  <si>
    <t>3528700533187</t>
  </si>
  <si>
    <t>3528705683221</t>
  </si>
  <si>
    <t>3528708434127</t>
  </si>
  <si>
    <t>3528701307015</t>
  </si>
  <si>
    <t>3528702372418</t>
  </si>
  <si>
    <t>3528706049552</t>
  </si>
  <si>
    <t>3528709199834</t>
  </si>
  <si>
    <t>3528701121086</t>
  </si>
  <si>
    <t>3528703983156</t>
  </si>
  <si>
    <t>3528704576784</t>
  </si>
  <si>
    <t>3528702882948</t>
  </si>
  <si>
    <t>3528700542158</t>
  </si>
  <si>
    <t>3528708146624</t>
  </si>
  <si>
    <t>3528708387812</t>
  </si>
  <si>
    <t>3528704087976</t>
  </si>
  <si>
    <t>3528709940146</t>
  </si>
  <si>
    <t>3528701624693</t>
  </si>
  <si>
    <t>3528705624194</t>
  </si>
  <si>
    <t>3528700532470</t>
  </si>
  <si>
    <t>3528707979643</t>
  </si>
  <si>
    <t>3528705183936</t>
  </si>
  <si>
    <t>3528702125861</t>
  </si>
  <si>
    <t>3528709672542</t>
  </si>
  <si>
    <t>3528708816503</t>
  </si>
  <si>
    <t>3528702405390</t>
  </si>
  <si>
    <t>3528706911644</t>
  </si>
  <si>
    <t>3528702829189</t>
  </si>
  <si>
    <t>3528701202198</t>
  </si>
  <si>
    <t>3528701228419</t>
  </si>
  <si>
    <t>3528707221810</t>
  </si>
  <si>
    <t>3528705706883</t>
  </si>
  <si>
    <t>3528707634757</t>
  </si>
  <si>
    <t>3528704450442</t>
  </si>
  <si>
    <t>3528705046187</t>
  </si>
  <si>
    <t>3528707422408</t>
  </si>
  <si>
    <t>3528707892836</t>
  </si>
  <si>
    <t>3528707174598</t>
  </si>
  <si>
    <t>3528703879428</t>
  </si>
  <si>
    <t>3528701417837</t>
  </si>
  <si>
    <t>3528708715646</t>
  </si>
  <si>
    <t>3528703595557</t>
  </si>
  <si>
    <t>3528708180352</t>
  </si>
  <si>
    <t>3528701920313</t>
  </si>
  <si>
    <t>3528706827754</t>
  </si>
  <si>
    <t>3528707613233</t>
  </si>
  <si>
    <t>CONDITIONS DE VENTE / VERKAUFSBEDINGUNGEN / CONDIZIONI DI VENDITA</t>
  </si>
  <si>
    <t>Allgemeine Geschäftsbedingungen</t>
  </si>
  <si>
    <t>der MICHELIN SUISSE S.A.</t>
  </si>
  <si>
    <t>für das Ersatzgeschäft (Neureifen, Runderneuerung und Ankauf von Karkassen)</t>
  </si>
  <si>
    <t>(Stand: November 2016)</t>
  </si>
  <si>
    <t>I. Allgemeines</t>
  </si>
  <si>
    <t>Unsere Geschäftsbedingungen, die allen Angeboten und Vereinbarungen zugrunde liegen, gelten durch Auftragserteilung, Inanspruchnah-me des Karkassmanagementservice jeglicher Art, Verwendung des entsprechenden elektronischen Verfahrens oder Annahme der Liefe-rung als anerkannt. Ergänzende, entgegenstehende oder anderslautende Bedingungen des Käufers (mit uns in laufender Geschäftsbezie-hung stehende Händler) gelten nicht, auch wenn wir ihnen nicht ausdrücklich widersprechen; sie gelten nur, wenn und soweit sie im Einzelfall von uns schriftlich anerkannt werden.</t>
  </si>
  <si>
    <t>II. Produkte</t>
  </si>
  <si>
    <t>Die allgemeinen Geschäftsbedingungen für das Ersatzgeschäft der MICHELIN SUISSE S.A. gelten für alle zur Michelin-Gruppe gehörenden Marken von:</t>
  </si>
  <si>
    <t>- Neureifen, insbesondere MICHELIN, BFGoodrich®, KLEBER, KORMORAN, RIKEN, TAURUS, ORIUM, TIGAR und</t>
  </si>
  <si>
    <t>- runderneuerten Reifen, insbesondere MICHELIN Remix und LAURENT® retread.</t>
  </si>
  <si>
    <t>III. Runderneuerung</t>
  </si>
  <si>
    <t>Folgende Arten werden unterschieden</t>
  </si>
  <si>
    <t>1. Kundeneigen (Nomi): Der Käufer reicht eine runderneuerungsfähige Karkasse zur Durchführung einer Runderneuerung in den in der jeweils aktuellen KB-Liste genannten Möglichkeiten ein. Die zur Wahl stehenden Produktmöglichkeiten und Marken richten sich nach Dimension und Profil der eingeschickten Karkasse. Das tagesaktuelle Runderneuerungsprogramm ist über das Michelin Service Center abrufbar. Nach Durchführung der Runderneuerung erhält der Käufer den runderneuerten Reifen auf der von ihm eingeschickten Kar-kasse.</t>
  </si>
  <si>
    <t>2. Karkassbank: Der Käufer kann Karkassen auf ein Karkassbankkonto einzahlen und bei Bedarf einen runderneuerten Reifen hiervon abrufen. Zur Kontoeröffnung und der Abwicklung schliesst der Käufer einen separaten Karkassbankvertrag mit uns ab.</t>
  </si>
  <si>
    <t>3. Umtausch: Der Käufer reicht eine runderneuerungsfähige Karkasse zur Verwendung für die Runderneuerung ein und bestellt hierfür im Gegenzug einen runderneuerten Reifen. Diesen erhält er nach Prüfung und Feststellen der Tauglichkeit der eingereichten Karkas-se. Das Profil des runderneuerten Reifens wählt der Käufer unter Berücksichtigung der Dimension und des Profils der eingeschickten Karkasse auf Basis der jeweils aktuellen KB-Liste. Die zur Wahl stehenden Produktmöglichkeiten und Marken richten sich nach Di-mension und Profil der eingeschickten Karkasse. Das tagesaktuelle Runderneuerungsprogramm ist über das Michelin Service Center abrufbar.</t>
  </si>
  <si>
    <t>4. Runderneuerung inklusive Karkasse: Wir bieten dem Käufer einen runderneuerten Reifen inklusive Karkasse auf Basis der jeweils aktuellen KB-Liste zum Kauf an.</t>
  </si>
  <si>
    <t>5. Ankauf von Karkassen: Der Händler bietet uns runderneuerungsfähige Karkassen zu den Preisen und Bedingungen unserer jeweils aktuellen Ankaufspreislisten zum Ankauf an. Für den Fall vereinbarter grenzüberschreitender Verbringung verpflichten sich der Händler und wir uns zur Rücknahme der Abfälle, falls die Verbringung oder die Verwertung oder die Beseitigung nicht in der vorgesehenen Weise abgeschlossen wurde oder illegal erfolgt ist. Die Verwertung oder Beseitigung durch den Händler hat innerhalb von 30 Tagen bzw. eines von den zuständigen Behörden festgelegten Zeitraums zu erfolgen. Zudem verpflichtet sich der Händler schnellstmöglich, spätestens jedoch 30 Tage nach Abschluss der Verwertung oder Beseitigung und nicht später als 1 Kalenderjahr nach Erhalt der Abfäl-le, zur Vorlage einer Bescheinigung bei der zuständigen Behörde darüber, dass die verbrachten Abfälle gemäß Notifizierung, den darin festgelegten Bedingungen und nach geltendem Recht verwertet oder beseitigt worden sind.</t>
  </si>
  <si>
    <t>Nehmen wir die Bestellung an, werden Karkassen durch uns oder durch einen von uns beauftragten Spediteur beim Käufer bzw. Händler abgeholt. Das Verladen der Lieferfahrzeuge obliegt uns. Kosten und Gefahr des Transportes tragen wir. Mit Abholung bei unserem Käufer bzw. Händler oder dessen Kunden geht das Eigentum an den Karkassen auf uns über. Sollte der Käufer bzw. Händler nicht Eigentümer der Karkassen sein, so stellt er sicher, dass der Eigentümer mit dem Eigentumsübergang auf Michelin durch Abholen der Karkassen einver-standen ist.</t>
  </si>
  <si>
    <t>Die Karkassen werden bei Eingang bei uns geprüft. Karkassen, die bei der Eingangsprüfung die Klassifizierung „nicht runderneuerungsfä-hig“ erhalten und nicht auf Wunsch des Käufer bzw. Händler an ihn auf eigene Kosten zurückgehen oder die bei der Runderneuerung zer-stört werden und die Zerstörung lag in der Beschaffenheit der Karkasse begründet, werden direkt einer geeigneten Entsorgung zugeführt. Die Auswahl eines rechtskonformen und geeigneten Entsorgungsverfahrens obliegt uns. Die uns durch die betroffenen Karkassen entstan-denen Kosten für Eingangsprüfung, Transport und Entsorgung, welche im Regelfall kostenpflichtig ist, trägt der Käufer bzw. Händler im Rahmen einer Pauschale gemäss der jeweils aktuellen Preisliste. Werden die Karkassen bei der Werksrunderneuerung zerstört und war die Zerstörung nicht in der Beschaffenheit der Karkasse begründet, erhält der Käufer nach unserer Wahl eine Ersatzkarkasse. Der Käufer wird über die Schadensbeschreibung durch einen Karkassen-Prüfbericht entsprechend informiert.</t>
  </si>
  <si>
    <t>Aufbewahrung: WA Es werden keine Papierversionen des vorliegenden Dokuments verwaltet. REF 25 EUR_D_ASA_De</t>
  </si>
  <si>
    <t>IV. Preise und Lieferung der Produkte</t>
  </si>
  <si>
    <t>1. Lieferung und Berechnung bzw. die Gutschrift im Falle der Annahme des Ankaufs von Karkassen erfolgen zu den am Tage des Ver-sandes oder der Abholung gültigen Gesamtpreisen (Listenpreis und Mehrwertsteuer) und Bedingungen.</t>
  </si>
  <si>
    <t>2. Wir behalten uns die Anpassung unserer Preise vor. Beträgt die Lieferzeit ab Bestellung weniger als vier Monate und tritt in dieser Zeit eine Preiserhöhung ein, ist der Käufer zum Rücktritt von seiner Bestellung berechtigt. Der Rücktritt ist uns unverzüglich nach Bekannt-gabe der Preiserhöhung und vor Lieferung schriftlich mitzuteilen.</t>
  </si>
  <si>
    <t>3. In unserem Michelin-Service-Center eingehende Bestellungen des Käufers werden nur hinsichtlich Typ und Menge der bestellten Ware geprüft und bearbeitet. Preis- und Konditionsangaben sowie Lieferzeitpunkt und -menge in der Bestellung sind nicht Gegenstand unse-rer Bestätigung.</t>
  </si>
  <si>
    <t>4. Wir liefern frei Haus an den Käufer. Das Entladen der Lieferfahrzeuge obliegt dem Käufer; die Entladung hat zu dem mit ihm vereinbar-ten Entladungstermin zu erfolgen. Ist ein solcher Termin nicht vereinbart, hat der Käufer das Fahrzeug umgehend zu entladen. Wird im Einzelfall beschleunigte Versendung verlangt, trägt der Käufer die Mehrkosten. Eine Vergütung für Selbstabholung wird nicht gewährt.</t>
  </si>
  <si>
    <t>Die Gefahr geht bei Übergabe auf den Käufer über.</t>
  </si>
  <si>
    <t>Ist eine Holschuld vereinbart, geht die Gefahr in jenem Zeitpunkt auf den Käufer über, in dem der Lieferant den Liefergegenstand dem Käufer zur Abnahme bereitstellt.</t>
  </si>
  <si>
    <t>Ist ein Versendungskauf vereinbart, geht die Gefahr mit der Übergabe der Ware an die mit der Versendung beauftragte Person auf den Käufer über. Verzögert sich der Versand aufgrund von Umständen, die aus der Sphäre des Käufers stammen, geht die Gefahr vom Ta-ge der Versandbereitschaft auf den Käufer über.</t>
  </si>
  <si>
    <t>Prüfungs- und Rügepflicht des Käufers (Art. 201 OR): Der Käufer hat die gelieferte Ware bei Ablieferung auf etwaige Mängel (als solche gelten nebst Mängeln im eigentlichen Sinne auch Transportschäden, Abweichungen von der bestellten Menge o-der dem bestellten Typ sowie Verschmutzungen) zu prüfen. Offene Mängel in diesem Sinne sind zur Wahrung der Rechte des Käufers unverzüglich gegenüber dem Fahrer anzuzeigen (schriftlicher Vermerk auf dem Transportdokument) und uns inner-halb von drei Werktagen ab Ablieferung mitzuteilen. Kann ein Mangel trotz ordnungsgemässer Untersuchung nicht festge-stellt werden (so genannter versteckter Mangel), so ist er innerhalb von drei Werktagen nach Entdeckung geltend zu machen. Anderenfalls gilt die gelieferte Ware als genehmigt.</t>
  </si>
  <si>
    <t>5. Liefertermine sind grundsätzlich nicht vereinbart, sondern stellen lediglich unverbindliche Richtwerte dar. Wird im Einzelfall eine Verpflichtung zur Einhaltung vereinbarter Lieferfristen übernommen, so bedarf dies zur Wirksamkeit der Schriftform. Auch dann wird diese nur unter der Voraussetzung ungestörten Fabrikationsganges und ungestörter normaler Transportmöglichkeiten übernommen. Die Folgen höherer Gewalt (z. B. Feuer, Explosion, Überschwemmungen), behördliche Massnahmen und andere unvorhergesehene Umstände (z. B. Streiks, Aussperrungen) bei uns und bei den Lieferanten der für unsere Erzeugnisse erforderlichen Materialien entbin-den uns von der Pflicht zur rechtzeitigen Lieferung und geben uns ausserdem das Recht, weitere Lieferungen ohne Nachliefe-rungsverpflichtung einzustellen.</t>
  </si>
  <si>
    <t>6. Die Rückgabe verkaufter Ware ist grundsätzlich ausgeschlossen. Sofern wir ausnahmsweise Ware zurücknehmen, wird der am Tage der Rücknahme für den Käufer gültige Nettoeinstandspreis gutgeschrieben. Liegt der Nettopreis des Tages der Lieferung unter dem Nettopreis am Tage der Rücknahme, so wird der am Liefertag gültige Nettopreis gutgeschrieben.</t>
  </si>
  <si>
    <t>7. Wesentliche Verschlechterungen in den Vermögensverhältnissen des Käufers, eintretende Zahlungsschwierigkeiten (z. B. Betreibun-gen, Konkursandrohung) oder ein im Zusammenhang mit Zahlungsschwierigkeiten etwa eintretender Wechsel der Firmeninhaber ent-binden uns von der Erfüllung etwa laufender Lieferaufträge und berechtigen uns zur sofortigen Liefereinstellung, es sei denn, der Käufer leistet Zug-um-Zug-Zahlung. Selbiges gilt sofern es sich nicht um eine Vereinbarung über fortlaufende Lieferung von Ware han-delt auch bei der Eröffnung eines Nachlass- oder Konkursverfahrens.</t>
  </si>
  <si>
    <t>8. Wir behalten uns das Recht vor, Produkte mit der Möglichkeit einer militärischen Nutzung nicht an Abnehmer zu verkaufen, die ihren Sitz in Ländern haben, über die von der UNO (Vereinte Nationen), dem Europäischen Rat oder der OSZE (Organisation für Sicherheit und Zusammenarbeit in Europa) ein Handelsembargo verhängt worden ist, oder die diese Produkte möglicherweise an Dritte (insbe-sondere an Endnutzer / Händler) weiterverkaufen, die in solchen Ländern tätig sind.</t>
  </si>
  <si>
    <t>In den Fällen, in denen wir den dringenden Verdacht haben, dass das Risiko des Weiterverkaufs dieser Produkte an die genannten Dritte besteht, behalten wir uns das Recht vor, von dem Abnehmer einen Identitätsnachweis über dessen Kunden oder die Vorlage ei-ner Rechnung zu verlangen, um uns vom Bestimmungsort der genannten Produkte zu überzeugen. Listen der Produkte mit der Mög-lichkeit einer militärischen Nutzung sowie der Länder, über die ein Handelsembargo verhängt worden ist, sind einsehbar unter https://www.seco.admin.ch/seco/de/home/Aussenwirtschaftspolitik_Wirtschaftliche_Zusammenarbeit/Wirtschaftsbeziehungen/exportkontrollen-und-sanktionen/sanktionen-embargos/sanktionsmassnahmen.html..</t>
  </si>
  <si>
    <t>V. Zahlung</t>
  </si>
  <si>
    <t>1. Unsere Rechnungen und Gutschriften sind innerhalb von 30 Tagen nach Rechnungsdatum fällig, sofern auf der Rechnung bzw. Gut-schrift oder im Vertrag nichts Abweichendes dazu angegeben ist. Bei Verzug des Käufers werden sämtliche offenen Forderungen, un-abhängig von Zahlungszielen, zur sofortigen Zahlung fällig.</t>
  </si>
  <si>
    <t>Eine Verzinsung von Voraus- und Akontozahlungen findet nicht statt.</t>
  </si>
  <si>
    <t>2. Ist Zahlung per Lastschrift vereinbart, wird entsprechend dem erteilten Mandat im Lastschriftverfahren der in der Rechnung ausgewie-sene Endbetrag von dem Bank- bzw. Postkonto des Käufers abgebucht. Der Käufer nimmt zur Kenntnis, dass wir ihn spätestens 5 Werktage vor Abbuchung durch eine Vorankündigung über den Zahlbetrag sowie über das Abbuchungsdatum informieren. Durch die Vorankündigung ist es dem Käufer möglich, für die entsprechende Deckung auf seinem zuvor angegebenen Konto zu sorgen.</t>
  </si>
  <si>
    <t>3. Einwendungen des Käufers gegen die Rechnung oder den Rechnungsbetrag (z. B. wegen ausgebliebener oder unvollständiger Liefe-rung) sind innerhalb einer Frist von 30 Tagen nach Rechnungsdatum schriftlich bei der MICHELIN SUISSE S.A., Route Jo Siffert 36, Z.I. 3, Postfach 144, CH-1762 Givisiez, anzuzeigen (Eingang der Reklamation). Nach vorbehaltsloser Zahlung oder Fristablauf ohne schriftliche Anzeige ist der Käufer mit Einwendungen gegen die Rechnung ausgeschlossen.</t>
  </si>
  <si>
    <t>4. Sobald unsere Rechnungen fällig sind, wird der Käufer durch Mahnung in Verzug gesetzt. Befindet sich der Käufer im Verzuge, so hat er Verzugszinsen zu 5 Prozentpunkten pro Jahr aus dem Bruttoendbetrag der fälligen Rechnung zu bezahlen. Unberührt davon bleibt unser Recht, Schadensersatz wegen Verzugs geltend zu machen.</t>
  </si>
  <si>
    <t>5. Die Annahme von Schecks behalten wir uns grundsätzlich vor, vordatierte Schecks nehmen wir nicht an. Schecks gelten nur dann als Barzahlung, wenn sie uns innerhalb der Zahlungsfristen vorliegen. Schecks werden nur unter Vorbehalt des richtigen Eingangs des vol-len Betrages gutgebracht. Entstandene Kosten zuzüglich der entsprechenden Mehrwertsteuer gehen zu Lasten des Käufers. Für richti-ges Vorzeigen und Beibringen von Protesten übernehmen wir keine Gewähr.</t>
  </si>
  <si>
    <t>6. Wir behalten uns vor, von Fall zu Fall für unsere Lieferungen die Erteilung einer Einzugsermächtigung (Ziff. 2), Vorauszahlung, Nach-nahme oder Barzahlung zu verlangen.</t>
  </si>
  <si>
    <t>7. Wir behalten uns vor, nur innerhalb eines von uns definierten Kreditlimits zu liefern. Die Aufhebung der Kreditgewährung – auch inner-halb der Zahlungsfristen – bleibt uns dann vorbehalten, wenn Gründe die Besorgnis rechtfertigen, dass unsere Forderungen oder Si-cherungsrechte gefährdet sind. Wir sind auch berechtigt, jederzeit eine nach unserem Ermessen ausreichende Sicherstellung zu verlangen. Erfolgt die Sicherung auf unser Ersuchen hin nicht fristgemäss, so wird unsere Forderung sofort fällig.</t>
  </si>
  <si>
    <t>8. Der Käufer kann nur auf der Grundlage von uns anerkannter, unbestrittener oder rechtskräftiger fälliger Gegenansprüche Zahlungen zurückhalten oder Verrechnung erklären.</t>
  </si>
  <si>
    <t>9. Ein Anspruch auf Auszahlung oder Verrechnung von Umsatzboni oder sonstigen Prämien und Konditionsbestandteilen entsteht frühes-tens sechs Wochen nach Ablauf des entsprechenden Bezugszeitraums. Er besteht insbesondere erst dann, wenn alle fälligen Forde-rungen vom Käufer beglichen wurden.</t>
  </si>
  <si>
    <t>VI. Eigentumsvorbehalt und Sicherungsrechte</t>
  </si>
  <si>
    <t>1. Wir behalten uns das Eigentum an sämtlichen von uns gelieferten Waren vor, bis alle, auch bedingt und künftig, entstehenden Forde-rungen gegenüber dem Käufer aus der Geschäftsverbindung erfüllt sind. Gleiches gilt, solange wir Dritten gegenüber als Sicherungs-geber im Zusammenhang mit der Geschäftsbeziehung stehen.</t>
  </si>
  <si>
    <t>Wir sind berechtigt, bis zu diesem Zeitpunkt den Eigentumsvorbehalt gemäss Art. 715 ZGB im Eigentumsvorbehaltsregister am Ge-schäftssitz des Käufers eintragen zu lassen. Mit seiner Bestellung gibt der Käufer zudem sein Einverständnis im Sinne von Art. 4 Abs. 4 der Verordnung betreffend die Eintragung der Eigentumsvorbehalte ab, so dass wir den Eigentumsvorbehalt ohne zusätzliches Mitwir-ken des Käufers eintragen lassen können. Falls wir in der Folge gegenüber dem Käufer oder Dritten den Eigentumsvorbehalt zur Wah-rung unserer Rechte gerichtlich oder aussergerichtlich geltend machen müssen, sind wir berechtigt, dem Käufer die Kosten für die Eintragung des Eigentumsvorbehalts in Rechnung zu stellen.</t>
  </si>
  <si>
    <t>2. Im Falle der Geltendmachung unseres Eigentumsvorbehaltes sind wir unbeschadet der Zahlungsverpflichtung des Käufers berechtigt, die zurückgenommene Ware</t>
  </si>
  <si>
    <t>a) zum Marktpreis (= erzielbarer Wiederverkaufserlös) oder</t>
  </si>
  <si>
    <t>b) entsprechend obiger Ziffer IV.6. unter Abzug der Wertminderung gutzuschreiben.</t>
  </si>
  <si>
    <t>In allen Fällen sind wir berechtigt, unsere Rücknahmekosten in Höhe von 10 % des gutgeschriebenen Betrages von der Gutschrift ab-zusetzen. Dem Käufer bleibt der Nachweis tatsächlich geringerer Wertminderung und geringerer Rücknahmekosten unbenommen.</t>
  </si>
  <si>
    <t>3. Bei Verbindung, Vermischung oder Vermengung der Vorbehaltsware mit von uns nicht gelieferten Erzeugnissen wird zum Zwecke der Beweiserleichterung unser Miteigentumsanteil an den im Besitz des Käufers befindlichen Erzeugnissen gem. Art. 727 ZGB in der Wei-se festgestellt, dass die Zugänge unserer Erzeugnisse innerhalb der letzten 6 Monate vor Geltendmachung unserer Vorbehaltsrechte wertmässig ins Verhältnis zu im gleichen Zeitraum von dritter Seite gelieferten Erzeugnissen gesetzt werden. Dem Käufer bleibt der Nachweis eines anderen Miteigentumsanteils unbenommen.</t>
  </si>
  <si>
    <t>4. Der Käufer hat die Vorbehaltsware ausreichend, insbesondere gegen Feuer und Diebstahl, zu versichern. Ansprüche gegen die Versi-cherung aus einem die Vorbehaltsware betreffenden Schadensfall werden bereits jetzt in Höhe des Wiederbeschaffungswertes an uns abgetreten. Der Käufer hat die Versicherung von der Forderungsabtretung zu unterrichten.</t>
  </si>
  <si>
    <t>5. Der Käufer tritt bis zur vollen Tilgung aller seiner Verbindlichkeiten im Sinne der Ziffer VI.1. die ihm aus der Weiterveräusserung der Vorbehaltsware erwachsenden Forderungen gegen seine Abnehmer mit allen Nebenrechten in vollem Umfang bereits jetzt an uns ab. Der Käufer enthält sich aller Handlungen, die die vereinbarte Vorausabtretung beeinträchtigen könnten, insbesondere der Vereinbarung der Unabtretbarkeit der ihm aus der Weiterveräusserung entstehenden Forderungen sowie der Aufnahme der Forderungen in ein mit seinen Abnehmern bestehendes Kontokorrentverhältnis. Entsteht dennoch ein Kontokorrentverhältnis, so gilt die Kontokorrentforderung in der Höhe an uns abgetreten, die den in das Kontokorrentverhältnis aufgenommenen Forderungen aus Weiterveräusserung von durch uns gelieferten Erzeugnissen entspricht. Das Gleiche gilt nach erfolgter Saldierung für den an Stelle der Kontokorrentforderung tretenden Saldo.</t>
  </si>
  <si>
    <t>6. Für den Fall, dass die Vorbehaltsware vom Käufer mit anderen, nicht uns gehörenden Waren oder zusammen mit Leistungen in Rech-nung gestellt wird, gilt die Abtretung der Kaufpreisforderung gem. Ziffer VI.5. in Höhe des vom Käufer seinem Abnehmer für die Vorbe-haltsware berechneten Betrages inkl. Mehrwertsteuer als vereinbart; ist der Einzelpreis unserer Vorbehaltsware in dieser Rechnung nicht gesondert aufgeführt, so gilt die Abtretung in Höhe des von uns dem Käufer zum Zeitpunkt der Lieferung an seinen Abnehmer be-rechneten Preises.</t>
  </si>
  <si>
    <t>Erbringt der Käufer im Zusammenhang mit dem Verkauf der Vorbehaltsware eine damit verbundene Leistung, wie z. B. Montage, Aus-wuchten o. Ä., und werden auf der Rechnung die Vorbehaltsware und die Leistung nicht getrennt aufgeführt, also der Rechnungswert nur als Gesamtpreis ausgewiesen, so gilt die gesamte Forderung als an uns abgetreten.</t>
  </si>
  <si>
    <t>7. Der Käufer ist zur Weiterveräusserung oder sonstigen Verwendung der Vorbehaltsware nur unter der Voraussetzung berechtigt und er-mächtigt, dass die oben bezeichneten Forderungen auf uns übergehen und in seinen Rechnungskopien, Lieferscheinen oder sonstigen Unterlagen der Name unseres Fabrikates aufgeführt wird.</t>
  </si>
  <si>
    <t>8. Der Käufer ist zur Einziehung der Forderungen aus der Weiterveräusserung trotz der Abtretung ermächtigt. Unsere Einziehungsbe-fugnis bleibt hiervon unberührt. Die Ermächtigung zum Einzug von Forderungen kann von uns widerrufen werden, wenn die in VI. 10. und 11. genannten Voraussetzungen vorliegen.</t>
  </si>
  <si>
    <t>Bei Vorliegen einer wesentlichen Verschlechterung in den Vermögensverhältnissen des Käufers, wie in IV. 7 beschrieben, erlischt die Befugnis des Käufers zur Weiterveräusserung der Eigentumsvorbehaltsware und zum Einzug der an uns abgetretenen Forderungen. Der Käufer hat in diesem Falle unseren Beauftragten zu gestatten, sämtliche Massnahmen in seinem Betrieb zu treffen, die uns zur Wahrung und Geltendmachung unserer Rechte aus dem Eigentumsvorbehalt angemessen und erforderlich erscheinen.</t>
  </si>
  <si>
    <t>9. Will ein Käufer Forderungen, die ganz oder teilweise aus der Veräusserung unserer Ware resultieren, an einen Dritten im Wege des Factoring oder jeder anderen Form des Forderungskaufs (im Folgenden nur noch „Factoring“) verkaufen oder abtreten, so ist der Käu-fer verpflichtet, dies uns vorher mitzuteilen und unsere Zustimmung einzuholen.</t>
  </si>
  <si>
    <t>Der Käufer überträgt uns schon jetzt in der Höhe unseres jeweiligen Saldos Forderungen, die ihm aus dem Factoring-Geschäft gegen den Factor zustehen.</t>
  </si>
  <si>
    <t>Besteht Besorgnis, dass unsere Forderungen bzw. Sicherungsrechte beeinträchtigt oder gefährdet sind, so können wir den Factor je-derzeit über die sich aus diesem Abschnitt ergebenden Sicherungsrechte informieren und Leistung an uns verlangen. Erfolgt ein Ver-kauf oder eine Abtretung der Forderungen ohne unsere Zustimmung, hat uns der Käufer den daraus entstehenden Schaden zu ersetzen.</t>
  </si>
  <si>
    <t>Sollten in einem solchen Fall Unsicherheiten über unsere Berechtigung bestehen, so verpflichtet sich der Käufer, bis zur Klärung den Factor anzuweisen, auszuzahlende Beträge in der Höhe unseres Saldos auf ein von uns benanntes Treuhandkonto einzuzahlen oder dort zu hinterlegen.</t>
  </si>
  <si>
    <t>Die vorgenannten Bestimmungen gelten sowohl für das so genannte echte Factoring – der Factor trägt das Bonitätsrisiko – als auch für das unechte Factoring, bei dem das Ausfallrisiko beim Verkäufer der Forderungen verbleibt.</t>
  </si>
  <si>
    <t>10. Bei Zahlungsverzug oder wenn sonstige Gründe die Besorgnis rechtfertigen, dass unsere Vorbehaltsrechte gefährdet sind, können wir die in diesem Abschnitt genannten Sicherungsrechte geltend machen. In diesem Falle ist der Käufer verpflichtet, die zur Geltendma-chung dieser Rechte erforderlichen Auskünfte zu geben und uns die notwendigen Unterlagen, insbesondere Lieferscheine, Rechnun-gen, Lagerbestandslisten etc., auszuhändigen.</t>
  </si>
  <si>
    <t>11. Von einer Pfändung oder jeder anderweitigen Beeinträchtigung unserer Eigentumsvorbehalts- bzw. Sicherungsrechte durch Dritte hat uns der Käufer unverzüglich Mitteilung zu machen und diese Rechte sowohl Dritten als auch uns gegenüber schriftlich zu bestätigen.</t>
  </si>
  <si>
    <t>Eine Verpfändung oder Sicherungsübereignung bzw. -übertragung dieser Rechte ist dem Käufer untersagt.</t>
  </si>
  <si>
    <t>12. Bei Zahlungsverzug oder wenn sonstige Gründe die Besorgnis rechtfertigen, dass unsere Vorbehalts- und Sicherungsrechte gefährdet sind, ist der Käufer auf unser Verlangen verpflichtet, die oben unter VI.5. bezeichnete Abtretung seinen Abnehmern anzuzeigen.</t>
  </si>
  <si>
    <t>13. Übersteigt der Wert der für uns bestehenden Sicherheiten (bezüglich Eigentumsvorbehaltsrechten ist der Rechnungswert der Vorbe-haltsware massgeblich) unsere Forderungen insgesamt nachhaltig um mehr als 20 %, so sind wir auf Verlangen des Käufers zur Frei-gabe von Sicherungen nach unserer Wahl verpflichtet.</t>
  </si>
  <si>
    <t>VII. Gewährleistung</t>
  </si>
  <si>
    <t>Der Käufer hat unsere Empfehlungen bezüglich Lagerung, Reifenauswahl, Montage, Aufpumpen, Luftdruck, Verwendung / Einsatzbe-schränkungen, Kontrolle, Reparaturen o. Ä. sowie der Wartung der Reifen einzuhalten. Der Käufer informiert seine Kunden über unsere Empfehlungen. Seinen Kunden, die nicht Endverbraucher sind, hat er diese Informationspflichten weiterzugeben.</t>
  </si>
  <si>
    <t>Der Käufer verpflichtet sich, MICHELIN Remix und LAURENT® retread Reifen nur als solche bezeichnet zu verkaufen, insbesondere nicht als Neureifen zu verkaufen. Er wird seinen Kunden genaue Beschaffenheit und technische Details dieser Waren erläutern.</t>
  </si>
  <si>
    <t>Der Käufer hat seine Mitarbeiter im Umgang mit unseren Produkten zu schulen. Er stellt sicher, dass Reparaturen (z. B. von Reifenschäden oder bei Schweissarbeiten am Rad) nur nach Demontage der Rad-Reifen-Einheit durchgeführt werden.</t>
  </si>
  <si>
    <t>Detaillierte Informationen hierzu finden sich in unseren technischen Dokumentationen oder im Internet unter www.michelintransport.com.</t>
  </si>
  <si>
    <t>Für die von uns gelieferte Ware übernehmen wir Gewähr nur nach den folgenden Bestimmungen.</t>
  </si>
  <si>
    <t>A. Reifen, Schläuche oder andere Erzeugnisse</t>
  </si>
  <si>
    <t>1. An Stelle eines mit einem nicht unerheblichen Mangel behafteten Reifens oder Schlauchs wird umtauschweise Ersatz zu dem am Tage der Ersatzlieferung für den Käufer gültigen Preis zuzüglich Mehrwertsteuer geliefert. Wir behalten uns bei Geschäften mit Unterneh-mern eine angemessene Anrechnung des Gebrauchsvorteils unter Berücksichtigung der vorhandenen Restprofiltiefe vor. Erzeugnisse, für die eine Ersatzleistung gewährt worden ist, gehen in unser Eigentum über.</t>
  </si>
  <si>
    <t>Sofern nach unserer Entscheidung Mängel durch Instandsetzung ordnungsgemäss beseitigt werden können, behalten wir uns diese statt Ersatzlieferung vor.</t>
  </si>
  <si>
    <t>Bei fehlgeschlagener Nachbesserung oder Ersatzlieferung kann der Käufer Herabsetzung des Kaufpreises verlangen oder vom Vertrag zurücktreten.</t>
  </si>
  <si>
    <t>Alle Lieferungen von Reifen erfolgen unter der auflösenden Bedingung, dass bei Verwendung eines solchen Reifens für Gewährleis-tungszwecke der Liefervertrag bezüglich dieses Reifens aufgehoben wird. Mit Eintritt dieser Bedingung, d. h., sobald der Händler einen Ersatzreifen seinem Lager entnimmt, um ihn für Gewährleistungszwecke zu verwenden, wird der Liefervertrag hinsichtlich dieses Rei-fens rückgängig gemacht. In einzelnen Fällen, in denen eine Gewährleistungsverpflichtung verneint wird, gilt die auflösende Bedingung hinsichtlich des in diesem Einzelfall verwendeten Reifens als von Anfang an nicht eingetreten.</t>
  </si>
  <si>
    <t>Die von uns verwendeten Grössenangaben, technischen Angaben (z. B. Masse) und werblichen Aussagen sind keine Garantien für zugesicherte Eigenschaften.</t>
  </si>
  <si>
    <t>2. Gewährleistungsansprüche sind ausgeschlossen bzw. von uns zu vertretende Mängel liegen nicht vor, wenn</t>
  </si>
  <si>
    <t>a) die Reifen von anderen als von uns repariert, runderneuert oder in sonstiger Weise bearbeitet wurden;</t>
  </si>
  <si>
    <t>b) die Beschädigung auf unsachgemässe Behandlung, auf selbst oder von Dritten unsachgemäss vorgenommene Profiländerungen, Einkerbungen usw. oder auf Unfall zurückzuführen ist;</t>
  </si>
  <si>
    <t>c) bei Reifen der notwendige bzw. der von uns in der neuesten Fassung unserer technischen Unterlagen jeweils vorgeschriebene Luftdruck nicht eingehalten wurde;</t>
  </si>
  <si>
    <t>d) der Reifen einer übermässigen, vorschriftswidrigen Beanspruchung ausgesetzt war, wie beispielsweise durch Überschreiten der für jede einzelne Reifengrösse zulässigen Belastung und der dazu jeweils zugeordneten Fahrgeschwindigkeit;</t>
  </si>
  <si>
    <t>e) der Reifen durch unrichtige Radstellung schadhaft wurde oder durch andere Störungen im Radlauf (z. B. dynamische Unwucht) in seiner Leistung beeinträchtigt wurde;</t>
  </si>
  <si>
    <t>f) das Schadhaftwerden des Reifens auf nicht lehrenhaltige, defekte oder rostige Felgen zurückzuführen ist oder der Reifen auf eine andere als auf die laut den jeweils massgeblichen technischen Daten vorgeschriebene Felge aufgelegt war;</t>
  </si>
  <si>
    <t>g) der Reifen durch äussere Einwirkung oder mechanische Verletzung schadhaft geworden oder übermässiger Erhitzung ausgesetzt gewesen ist;</t>
  </si>
  <si>
    <t>h) die Fabriknummer oder die Fabrikationszeichen nicht mehr vorhanden sind;</t>
  </si>
  <si>
    <t>i) es sich um eine unerhebliche Minderung des Wertes oder der Tauglichkeit des Erzeugnisses handelt.</t>
  </si>
  <si>
    <t>3. Gewährleistungsansprüche verjähren 2 Jahre nach Lieferung an den Käufer.</t>
  </si>
  <si>
    <t>4. Zur Geltendmachung von Gewährleistungsansprüchen sind nur die mit uns in laufender Geschäftsverbindung stehenden Händler be-rechtigt. Erzeugnisse, deretwegen ein Gewährleistungsanspruch geltend gemacht wird, werden durch uns oder einen von uns beauf-tragten Spediteur nach Rücksprache mit dem Händler und ausschliesslich unter Beifügung eines vollständig ausgefüllten und von dem Verbraucher persönlich unterzeichneten Beanstandungsformulars abgeholt. Die Abholung erfolgt auf Gefahr und Kosten des Einsen-ders.</t>
  </si>
  <si>
    <t>B. Sonstige Leistungen</t>
  </si>
  <si>
    <t>Für von uns durchgeführte Runderneuerungen, Reparaturarbeiten und sonstige nachträgliche Reifenbearbeitungen übernehmen wir Ge-währleistung im obigen Sinne, soweit sie sich auf die von uns erbrachten Leistungen bezieht. Weiter gehende Gewährleistung kann nicht übernommen werden, da es sich um Bearbeitung gebrauchten Materials handelt.</t>
  </si>
  <si>
    <t>VIII. Haftung</t>
  </si>
  <si>
    <t>Ein Schadensersatzanspruch des Käufers ist, gleich aus welchem Haftungsgrund (z. B. aus Nichterfüllung, Unmöglichkeit, Verzug, positiver Vertragsverletzung und Verletzung von Pflichten bei Vertragsverhandlungen, unerlaubter Handlung, Ausgleich unter Schuldnern usw.), ausgeschlossen, sofern die Haftung nicht auf rechtswidriger Absicht oder grober Fahrlässigkeit unsererseits oder eines unserer gesetzlichen Vertreter oder Erfüllungsgehilfen beruht. Vorbehalten bleibt die Haftung gegenüber dem Geschädigten nach dem Produktehaftpflichtgesetz (PrHG).</t>
  </si>
  <si>
    <t>Diese Haftungsregelungen gelten auch für die persönliche Haftung unserer gesetzlichen Vertreter und Mitarbeiter und sonstigen Erfüllungs-gehilfen.</t>
  </si>
  <si>
    <t>IX. Sonstiges</t>
  </si>
  <si>
    <t>1. Erfüllungsort ist Givisiez und Gerichtsstand für alle Streitigkeiten Freiburg (unter Vorbehalt allfälliger Rechtsmittel ans Bundesge-richt).</t>
  </si>
  <si>
    <t>2. Es gilt ausschliesslich Schweizerisches Recht. Die Anwendbarkeit des UN-Kaufrechts (CISG) ist ausgeschlossen.</t>
  </si>
  <si>
    <t>3. Die von uns im Rahmen der Zusammenarbeit übergebenen Produkte, Modelle, Schablonen, Berechnungen, Logos (Wort- und Bildzei-chen), Texte, Bilder, Graphiken, Animationen, Videos, Musik, Geräusche und andere Materialien unterliegen dem Urheberrecht und anderen Gesetzen zum Schutz des geistigen Eigentums und sind jeweils als Ganzes sowie in Teilen durch gewerbliche Schutzrechte und urheberrechtlich/markenrechtlich geschützt. Wir bzw. mit uns verbundene Unternehmen behalten uns/sich alle Rechte daran vor.</t>
  </si>
  <si>
    <t>Es gelten die Richtlinien zur richtigen Verwendung der Marken der Michelin-Gruppe, die dem Käufer bekannt sind, unter www.michelin.ch eingesehen werden können oder von uns auf Anfrage gerne zur Verfügung gestellt werden.</t>
  </si>
  <si>
    <t>4. Der Käufer verpflichtet sich, alle nicht offenkundigen kaufmännischen, betrieblichen und technischen Informationen, die ihm durch die Geschäftsbeziehung bekannt werden, als Geschäftsgeheimnis zu behandeln. Im Falle einer für uns bestehenden Geheimhaltungs-pflicht erstreckt sich diese nicht auf für mit uns verbundene Unternehmen, an denen wir über Mehrheitsbeteiligungen verfügen oder die selbst über Mehrheitsbeteiligungen an uns verfügen.</t>
  </si>
  <si>
    <t>5. Es ist untersagt, die Zeichen und Nummern auf unseren Erzeugnissen ganz oder teilweise abzuändern oder unkenntlich zu machen sowie Artikel weiterzuverkaufen, die seit der Lieferung irgendeine Verschlechterung erlitten haben oder an denen Veränderungen vor-genommen wurden, die nicht unseren technischen Normen entsprechen. Der Käufer verpflichtet sich, die Ware so zu verkaufen, wie sie von uns klassiert wurde (z. B. renoviert, repariert, Sekunda). Er wird seinen Kunden genaue Beschaffenheit und technische Details die-ser Waren erläutern. Wir behalten uns technische Änderungen vor.</t>
  </si>
  <si>
    <t>6. Telefonische oder mündliche Absprachen bedürfen zu ihrer Rechtswirksamkeit grundsätzlich schriftlicher Bestätigung. Ausnahmsweise können Absprachen auch mündlich getroffen werden. Die Parteien werden in diesem Fall auf Aufforderung der jeweils anderen Partei alles unternehmen, um die Schriftform nachträglich herzustellen. Schriftliche Erklärungen verpflichten uns nur dann, wenn sie durch hierzu aus dem Handelsregister ersichtlich zu unserer Vertretung befugte leitende Mitarbeiter oder Verkaufsleiter gefertigt sind oder un-ser Mitarbeiter durch Bevollmächtigung zur Abgabe der Erklärung befugt ist.</t>
  </si>
  <si>
    <t>7. Der Käufer ist verpflichtet, im Rahmen der Geschäftsbeziehung mit uns alles zu unterlassen, was zu einer Strafbarkeit gegen den Wettbewerb, wegen Betrugs, Untreue, Vorteilsgewährung, Bestechung, Bestechlichkeit oder sonstiger Korruptionsstraftaten von beim Käufer beschäftigten Personen oder sonstigen Dritten führen kann. Unbeschadet des Vorgenannten ist der Käufer verpflichtet, alle diese Lieferbeziehung betreffenden Gesetze und Regelungen sowie die Richtlinien zur richtigen Verwendung der Marken der Michelin-Gruppe einzuhalten.</t>
  </si>
  <si>
    <t>Bei einem Verstoss sind wir berechtigt, die bestehenden Verträge ausserordentlich zu kündigen oder zurückzutreten und sämtliche Verhandlungen abzubrechen.</t>
  </si>
  <si>
    <t>8. Der Käufer wird darauf hingewiesen, dass personenbezogene Daten bei uns gemäss den Vorschriften des DSG gespeichert und verar-beitet werden. Insbesondere werden personenbezogene Daten, die uns im Zusammenhang mit der Geschäftsbeziehung mit dem Käu-fer zur Kenntnis gelangen, im Rahmen der Geschäftsbeziehung und zur Abwicklung derselben und der damit zusammenhängenden Leistungen genutzt.</t>
  </si>
  <si>
    <t>Der Käufer wird ausserdem darauf hingewiesen, dass seine Daten zum Zweck der Abwicklung der Geschäftsverbindung in Drittländer transferiert werden. Die Datenübermittlung erfolgt auf der Grundlage der entsprechenden europäischen Vertragsbedingungen und unter Berücksichtigung der einschlägigen datenschutzrechtlichen Schutzbestimmungen. Der Käufer ist berechtigt, jederzeit Auskunft über seine bei uns gespeicherten Daten zu verlangen. Auskunftsverlangen sind zu richten an:</t>
  </si>
  <si>
    <t>Postanschrift: MICHELIN SUISSE S.A., Route Jo Siffert 36, Z.I. 3, Postfach 144, CH-1762 Givisiez</t>
  </si>
  <si>
    <t>Telefax: +41-(0)26 466 16 74</t>
  </si>
  <si>
    <t>E-Mail: webmaster@michelin-online.de</t>
  </si>
  <si>
    <t>9. Im Falle von Unklarheiten oder Widersprüchen unter den verschiedenen allgemeinen Geschäftsbedingungen (deutsch, französisch, ita-lienisch) gilt der deutsche Originaltext.</t>
  </si>
  <si>
    <t>LF, ▲04/2018</t>
  </si>
  <si>
    <t>LF, NEU</t>
  </si>
  <si>
    <t>LF, ▲06/2018</t>
  </si>
  <si>
    <t>NEU</t>
  </si>
  <si>
    <t>Labelwerte</t>
  </si>
  <si>
    <t>Zoll</t>
  </si>
  <si>
    <t>Suchen</t>
  </si>
  <si>
    <t>BK</t>
  </si>
  <si>
    <t>CAI</t>
  </si>
  <si>
    <t>Zusatz</t>
  </si>
  <si>
    <t>Netto</t>
  </si>
  <si>
    <t>ER DB</t>
  </si>
  <si>
    <t>Sommer</t>
  </si>
  <si>
    <t>Winter</t>
  </si>
  <si>
    <t>V3-ps</t>
  </si>
  <si>
    <t>PRIX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</si>
</sst>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000000"/>
    <numFmt numFmtId="166" formatCode="??0.00\ [$CHF]"/>
  </numFmts>
  <fonts count="17" x14ac:knownFonts="1">
    <font>
      <sz val="11"/>
      <color theme="1"/>
      <name val="Calibri"/>
      <family val="2"/>
      <scheme val="minor"/>
    </font>
    <font>
      <b/>
      <sz val="11"/>
      <color theme="1"/>
      <name val="Calibri"/>
      <family val="2"/>
      <scheme val="minor"/>
    </font>
    <font>
      <sz val="10"/>
      <name val="Arial"/>
      <family val="2"/>
    </font>
    <font>
      <b/>
      <sz val="10"/>
      <name val="Arial"/>
      <family val="2"/>
    </font>
    <font>
      <b/>
      <sz val="10"/>
      <color theme="0"/>
      <name val="Arial"/>
      <family val="2"/>
    </font>
    <font>
      <b/>
      <sz val="28"/>
      <color rgb="FFFD000D"/>
      <name val="Arial Black"/>
      <family val="2"/>
    </font>
    <font>
      <sz val="11"/>
      <color theme="1"/>
      <name val="Calibri"/>
      <family val="2"/>
      <scheme val="minor"/>
    </font>
    <font>
      <sz val="11"/>
      <name val="Calibri"/>
      <family val="2"/>
      <scheme val="minor"/>
    </font>
    <font>
      <sz val="11"/>
      <color rgb="FF00B050"/>
      <name val="Calibri"/>
      <family val="2"/>
      <scheme val="minor"/>
    </font>
    <font>
      <b/>
      <u/>
      <sz val="11"/>
      <color theme="1"/>
      <name val="Arial"/>
      <family val="2"/>
    </font>
    <font>
      <sz val="11"/>
      <color theme="1"/>
      <name val="Arial"/>
      <family val="2"/>
    </font>
    <font>
      <b/>
      <sz val="11"/>
      <color theme="1"/>
      <name val="Arial"/>
      <family val="2"/>
    </font>
    <font>
      <sz val="10"/>
      <color rgb="FF00B050"/>
      <name val="Arial"/>
      <family val="2"/>
    </font>
    <font>
      <b/>
      <sz val="10"/>
      <color rgb="FF00B050"/>
      <name val="Arial"/>
      <family val="2"/>
    </font>
    <font>
      <sz val="8"/>
      <color theme="1"/>
      <name val="Calibri"/>
      <family val="2"/>
      <scheme val="minor"/>
    </font>
    <font>
      <b/>
      <sz val="12"/>
      <color theme="1"/>
      <name val="Calibri"/>
      <family val="2"/>
      <scheme val="minor"/>
    </font>
    <font>
      <b/>
      <sz val="10"/>
      <color theme="1" tint="0.14999847407452621"/>
      <name val="Arial"/>
    </font>
  </fonts>
  <fills count="7">
    <fill>
      <patternFill patternType="none"/>
    </fill>
    <fill>
      <patternFill patternType="gray125"/>
    </fill>
    <fill>
      <patternFill patternType="solid">
        <fgColor theme="0"/>
        <bgColor indexed="64"/>
      </patternFill>
    </fill>
    <fill>
      <patternFill patternType="solid">
        <fgColor rgb="FFFD000D"/>
        <bgColor indexed="64"/>
      </patternFill>
    </fill>
    <fill>
      <patternFill patternType="solid">
        <fgColor rgb="FFFFFF00"/>
        <bgColor indexed="64"/>
      </patternFill>
    </fill>
    <fill>
      <patternFill patternType="solid">
        <fgColor indexed="13"/>
        <bgColor indexed="64"/>
      </patternFill>
    </fill>
    <fill>
      <patternFill patternType="solid">
        <fgColor rgb="FFFF0000"/>
        <bgColor indexed="64"/>
      </patternFill>
    </fill>
  </fills>
  <borders count="16">
    <border>
      <left/>
      <right/>
      <top/>
      <bottom/>
      <diagonal/>
    </border>
    <border>
      <left/>
      <right/>
      <top/>
      <bottom style="thin">
        <color theme="0" tint="-0.34998626667073579"/>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0" tint="-0.34998626667073579"/>
      </left>
      <right/>
      <top style="thin">
        <color auto="1"/>
      </top>
      <bottom style="thin">
        <color theme="0" tint="-0.34998626667073579"/>
      </bottom>
      <diagonal/>
    </border>
    <border>
      <left/>
      <right/>
      <top style="thin">
        <color auto="1"/>
      </top>
      <bottom style="thin">
        <color theme="0" tint="-0.34998626667073579"/>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164" fontId="6" fillId="0" borderId="0" applyFont="0" applyFill="0" applyBorder="0" applyAlignment="0" applyProtection="0"/>
    <xf numFmtId="0" fontId="2" fillId="0" borderId="0"/>
  </cellStyleXfs>
  <cellXfs count="66">
    <xf numFmtId="0" fontId="0" fillId="0" borderId="0" xfId="0"/>
    <xf numFmtId="0" fontId="0" fillId="2" borderId="0" xfId="0" applyFill="1"/>
    <xf numFmtId="0" fontId="0" fillId="2" borderId="0" xfId="0" applyFill="1" applyAlignment="1">
      <alignment horizontal="center"/>
    </xf>
    <xf numFmtId="165" fontId="1" fillId="2" borderId="0" xfId="0" applyNumberFormat="1" applyFont="1" applyFill="1"/>
    <xf numFmtId="0" fontId="1" fillId="2" borderId="0" xfId="0" applyFont="1" applyFill="1"/>
    <xf numFmtId="0" fontId="5" fillId="2" borderId="0" xfId="0" applyFont="1" applyFill="1" applyAlignment="1">
      <alignment horizontal="center" vertical="center"/>
    </xf>
    <xf numFmtId="0" fontId="4" fillId="3" borderId="0"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165" fontId="4" fillId="3" borderId="2" xfId="1" applyNumberFormat="1" applyFont="1" applyFill="1" applyBorder="1" applyAlignment="1">
      <alignment horizontal="center" vertical="center" wrapText="1"/>
    </xf>
    <xf numFmtId="0" fontId="4" fillId="3" borderId="4" xfId="1" applyFont="1" applyFill="1" applyBorder="1" applyAlignment="1">
      <alignment horizontal="center" vertical="center" wrapText="1"/>
    </xf>
    <xf numFmtId="0" fontId="3" fillId="2" borderId="5" xfId="1" applyFont="1" applyFill="1" applyBorder="1" applyAlignment="1">
      <alignment horizontal="center"/>
    </xf>
    <xf numFmtId="0" fontId="3" fillId="2" borderId="1" xfId="1" applyFont="1" applyFill="1" applyBorder="1" applyAlignment="1">
      <alignment horizontal="center"/>
    </xf>
    <xf numFmtId="165" fontId="3" fillId="2" borderId="1" xfId="1" applyNumberFormat="1" applyFont="1" applyFill="1" applyBorder="1" applyAlignment="1">
      <alignment horizontal="center"/>
    </xf>
    <xf numFmtId="0" fontId="3" fillId="2" borderId="1" xfId="1" applyFont="1" applyFill="1" applyBorder="1" applyAlignment="1">
      <alignment horizontal="left"/>
    </xf>
    <xf numFmtId="2" fontId="3" fillId="2" borderId="1" xfId="1" applyNumberFormat="1" applyFont="1" applyFill="1" applyBorder="1" applyAlignment="1">
      <alignment horizontal="center"/>
    </xf>
    <xf numFmtId="1" fontId="3" fillId="2" borderId="1" xfId="1" applyNumberFormat="1" applyFont="1" applyFill="1" applyBorder="1" applyAlignment="1">
      <alignment horizontal="left"/>
    </xf>
    <xf numFmtId="0" fontId="3" fillId="2" borderId="6" xfId="1" applyFont="1" applyFill="1" applyBorder="1" applyAlignment="1">
      <alignment horizontal="left"/>
    </xf>
    <xf numFmtId="0" fontId="5" fillId="2" borderId="0" xfId="0" applyFont="1" applyFill="1" applyAlignment="1">
      <alignment vertical="center"/>
    </xf>
    <xf numFmtId="0" fontId="9" fillId="2" borderId="0" xfId="0" applyFont="1" applyFill="1" applyAlignment="1">
      <alignment wrapText="1"/>
    </xf>
    <xf numFmtId="0" fontId="10" fillId="2" borderId="0" xfId="0" applyFont="1" applyFill="1" applyAlignment="1">
      <alignment wrapText="1"/>
    </xf>
    <xf numFmtId="0" fontId="11" fillId="2" borderId="0" xfId="0" applyFont="1" applyFill="1" applyAlignment="1">
      <alignment horizontal="left" wrapText="1"/>
    </xf>
    <xf numFmtId="0" fontId="10" fillId="2" borderId="0" xfId="0" applyFont="1" applyFill="1" applyAlignment="1">
      <alignment horizontal="left" wrapText="1"/>
    </xf>
    <xf numFmtId="0" fontId="0" fillId="0" borderId="0" xfId="0" applyAlignment="1">
      <alignment horizontal="center"/>
    </xf>
    <xf numFmtId="0" fontId="0" fillId="2" borderId="7" xfId="0" applyFill="1" applyBorder="1" applyAlignment="1" applyProtection="1">
      <alignment horizontal="left"/>
    </xf>
    <xf numFmtId="0" fontId="0" fillId="4" borderId="8" xfId="0" applyFill="1" applyBorder="1" applyAlignment="1" applyProtection="1">
      <alignment horizontal="center" vertical="top"/>
    </xf>
    <xf numFmtId="0" fontId="0" fillId="2" borderId="9" xfId="0" applyFill="1" applyBorder="1" applyAlignment="1" applyProtection="1">
      <alignment horizontal="left" vertical="center"/>
    </xf>
    <xf numFmtId="0" fontId="0" fillId="4" borderId="10" xfId="0" applyFill="1" applyBorder="1" applyAlignment="1" applyProtection="1">
      <alignment horizontal="center" vertical="center"/>
    </xf>
    <xf numFmtId="0" fontId="3" fillId="5" borderId="11" xfId="1" applyFont="1" applyFill="1" applyBorder="1" applyAlignment="1">
      <alignment horizontal="center"/>
    </xf>
    <xf numFmtId="0" fontId="3" fillId="5" borderId="12" xfId="1" applyFont="1" applyFill="1" applyBorder="1" applyAlignment="1">
      <alignment horizontal="center"/>
    </xf>
    <xf numFmtId="165" fontId="3" fillId="5" borderId="12" xfId="1" applyNumberFormat="1" applyFont="1" applyFill="1" applyBorder="1" applyAlignment="1">
      <alignment horizontal="center"/>
    </xf>
    <xf numFmtId="2" fontId="3" fillId="5" borderId="12" xfId="1" applyNumberFormat="1" applyFont="1" applyFill="1" applyBorder="1" applyAlignment="1">
      <alignment horizontal="center"/>
    </xf>
    <xf numFmtId="1" fontId="3" fillId="5" borderId="12" xfId="1" applyNumberFormat="1" applyFont="1" applyFill="1" applyBorder="1" applyAlignment="1">
      <alignment horizontal="left"/>
    </xf>
    <xf numFmtId="0" fontId="5" fillId="2" borderId="0" xfId="0" applyFont="1" applyFill="1" applyAlignment="1">
      <alignment horizontal="right" vertical="center"/>
    </xf>
    <xf numFmtId="0" fontId="0" fillId="2" borderId="13" xfId="0" applyFill="1" applyBorder="1" applyAlignment="1" applyProtection="1">
      <alignment horizontal="left" vertical="center"/>
    </xf>
    <xf numFmtId="0" fontId="0" fillId="2" borderId="14" xfId="0" applyFill="1" applyBorder="1" applyAlignment="1" applyProtection="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1" applyFont="1" applyFill="1" applyBorder="1" applyAlignment="1">
      <alignment horizontal="center" vertical="center"/>
    </xf>
    <xf numFmtId="1" fontId="2" fillId="2" borderId="1" xfId="1" quotePrefix="1" applyNumberFormat="1" applyFont="1" applyFill="1" applyBorder="1" applyAlignment="1">
      <alignment horizontal="center" vertical="center"/>
    </xf>
    <xf numFmtId="165" fontId="3" fillId="2" borderId="1" xfId="1" quotePrefix="1" applyNumberFormat="1" applyFont="1" applyFill="1" applyBorder="1" applyAlignment="1">
      <alignment horizontal="center" vertical="center"/>
    </xf>
    <xf numFmtId="166" fontId="3" fillId="2" borderId="1" xfId="3" applyNumberFormat="1" applyFont="1" applyFill="1" applyBorder="1" applyAlignment="1">
      <alignment horizontal="center" vertical="center"/>
    </xf>
    <xf numFmtId="2" fontId="2" fillId="2" borderId="1" xfId="1" quotePrefix="1" applyNumberFormat="1" applyFont="1" applyFill="1" applyBorder="1" applyAlignment="1">
      <alignment horizontal="center" vertical="center"/>
    </xf>
    <xf numFmtId="0" fontId="2" fillId="2" borderId="6" xfId="1" quotePrefix="1"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center" vertical="center"/>
    </xf>
    <xf numFmtId="2" fontId="0" fillId="2" borderId="0" xfId="0" applyNumberFormat="1" applyFill="1" applyAlignment="1">
      <alignment horizontal="center" vertical="center"/>
    </xf>
    <xf numFmtId="0" fontId="8" fillId="2" borderId="0" xfId="0" applyFont="1" applyFill="1" applyAlignment="1">
      <alignment vertical="center"/>
    </xf>
    <xf numFmtId="0" fontId="12" fillId="2" borderId="5"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 xfId="1" applyFont="1" applyFill="1" applyBorder="1" applyAlignment="1">
      <alignment horizontal="center" vertical="center"/>
    </xf>
    <xf numFmtId="1" fontId="12" fillId="2" borderId="1" xfId="1" quotePrefix="1" applyNumberFormat="1" applyFont="1" applyFill="1" applyBorder="1" applyAlignment="1">
      <alignment horizontal="center" vertical="center"/>
    </xf>
    <xf numFmtId="165" fontId="13" fillId="2" borderId="1" xfId="1" quotePrefix="1" applyNumberFormat="1" applyFont="1" applyFill="1" applyBorder="1" applyAlignment="1">
      <alignment horizontal="center" vertical="center"/>
    </xf>
    <xf numFmtId="166" fontId="13" fillId="2" borderId="1" xfId="3" applyNumberFormat="1" applyFont="1" applyFill="1" applyBorder="1" applyAlignment="1">
      <alignment horizontal="center" vertical="center"/>
    </xf>
    <xf numFmtId="2" fontId="12" fillId="2" borderId="1" xfId="1" quotePrefix="1" applyNumberFormat="1" applyFont="1" applyFill="1" applyBorder="1" applyAlignment="1">
      <alignment horizontal="center" vertical="center"/>
    </xf>
    <xf numFmtId="0" fontId="12" fillId="2" borderId="6" xfId="1" quotePrefix="1" applyFont="1" applyFill="1" applyBorder="1" applyAlignment="1">
      <alignment horizontal="left" vertical="center"/>
    </xf>
    <xf numFmtId="0" fontId="7" fillId="2" borderId="0" xfId="0" applyFont="1" applyFill="1" applyAlignment="1">
      <alignment vertical="center"/>
    </xf>
    <xf numFmtId="0" fontId="14" fillId="0" borderId="0" xfId="0" applyFont="1" applyAlignment="1">
      <alignment horizontal="right" vertical="top"/>
    </xf>
    <xf numFmtId="0" fontId="4" fillId="3" borderId="3"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4" xfId="1" applyFont="1" applyFill="1" applyBorder="1" applyAlignment="1">
      <alignment horizontal="center" vertical="center"/>
    </xf>
    <xf numFmtId="0" fontId="4" fillId="6" borderId="2" xfId="1" applyFont="1" applyFill="1" applyBorder="1" applyAlignment="1" applyProtection="1">
      <alignment horizontal="center" wrapText="1"/>
    </xf>
    <xf numFmtId="0" fontId="0" fillId="6" borderId="2" xfId="0" applyFill="1" applyBorder="1" applyAlignment="1">
      <alignment horizontal="center" wrapText="1"/>
    </xf>
    <xf numFmtId="0" fontId="15" fillId="2" borderId="15" xfId="0" applyFont="1" applyFill="1" applyBorder="1" applyAlignment="1" applyProtection="1">
      <alignment horizontal="center" wrapText="1"/>
    </xf>
    <xf numFmtId="0" fontId="15" fillId="0" borderId="15" xfId="0" applyFont="1" applyBorder="1" applyAlignment="1">
      <alignment horizontal="center" wrapText="1"/>
    </xf>
    <xf numFmtId="0" fontId="16" fillId="3" borderId="4" xfId="1" applyFont="1" applyFill="1" applyBorder="1" applyAlignment="1">
      <alignment horizontal="center" vertical="center" wrapText="1"/>
    </xf>
  </cellXfs>
  <cellStyles count="5">
    <cellStyle name="=C:\WINNT\SYSTEM32\COMMAND.COM" xfId="1"/>
    <cellStyle name="=C:\WINNT\SYSTEM32\COMMAND.COM 2" xfId="2"/>
    <cellStyle name="Monétaire" xfId="3" builtinId="4"/>
    <cellStyle name="Normal" xfId="0" builtinId="0"/>
    <cellStyle name="Standard 3" xfId="4"/>
  </cellStyles>
  <dxfs count="4">
    <dxf>
      <font>
        <color auto="1"/>
      </font>
      <fill>
        <patternFill>
          <bgColor rgb="FFDCE6F1"/>
        </patternFill>
      </fill>
    </dxf>
    <dxf>
      <font>
        <color auto="1"/>
      </font>
      <fill>
        <patternFill>
          <bgColor rgb="FFFABF8F"/>
        </patternFill>
      </fill>
    </dxf>
    <dxf>
      <font>
        <color auto="1"/>
      </font>
      <fill>
        <patternFill>
          <bgColor rgb="FFC6EFCE"/>
        </patternFill>
      </fill>
    </dxf>
    <dxf>
      <font>
        <color auto="1"/>
      </font>
      <fill>
        <patternFill>
          <bgColor rgb="FFC6EFCE"/>
        </patternFill>
      </fill>
    </dxf>
  </dxfs>
  <tableStyles count="0" defaultTableStyle="TableStyleMedium2" defaultPivotStyle="PivotStyleLight16"/>
  <colors>
    <mruColors>
      <color rgb="FFC6EFCE"/>
      <color rgb="FFFABF8F"/>
      <color rgb="FFDCE6F1"/>
      <color rgb="FFFD000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20</xdr:col>
      <xdr:colOff>114300</xdr:colOff>
      <xdr:row>2</xdr:row>
      <xdr:rowOff>1863</xdr:rowOff>
    </xdr:to>
    <xdr:pic>
      <xdr:nvPicPr>
        <xdr:cNvPr id="3" name="Grafik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55059" cy="6966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561974</xdr:colOff>
      <xdr:row>85</xdr:row>
      <xdr:rowOff>68580</xdr:rowOff>
    </xdr:to>
    <xdr:sp macro="" textlink="">
      <xdr:nvSpPr>
        <xdr:cNvPr id="5" name="Text Box 39"/>
        <xdr:cNvSpPr txBox="1">
          <a:spLocks noChangeArrowheads="1"/>
        </xdr:cNvSpPr>
      </xdr:nvSpPr>
      <xdr:spPr bwMode="auto">
        <a:xfrm>
          <a:off x="0" y="0"/>
          <a:ext cx="11229974" cy="1626108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7432" rIns="0" bIns="0" anchor="t" upright="1"/>
        <a:lstStyle/>
        <a:p>
          <a:pPr algn="l" rtl="0">
            <a:defRPr sz="1000"/>
          </a:pPr>
          <a:r>
            <a:rPr lang="de-DE" sz="1100" b="1" i="0" u="sng" strike="noStrike" cap="all" baseline="0">
              <a:solidFill>
                <a:srgbClr val="000000"/>
              </a:solidFill>
              <a:latin typeface="Arial" panose="020B0604020202020204" pitchFamily="34" charset="0"/>
              <a:cs typeface="Arial" panose="020B0604020202020204" pitchFamily="34" charset="0"/>
            </a:rPr>
            <a:t>Abkürzungen und Erklärungen / Abréviations et explications / Sigle e spiegazioni</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DT1			achsweise montieren, monter par essieu</a:t>
          </a:r>
          <a:r>
            <a:rPr lang="de-DE" sz="1100" b="0" i="0" u="none" strike="noStrike" baseline="0">
              <a:solidFill>
                <a:sysClr val="windowText" lastClr="000000"/>
              </a:solidFill>
              <a:latin typeface="Arial" panose="020B0604020202020204" pitchFamily="34" charset="0"/>
              <a:cs typeface="Arial" panose="020B0604020202020204" pitchFamily="34" charset="0"/>
            </a:rPr>
            <a:t>, montato agli assi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Auslauf, fin de série, Dimensioni fino ad esaurimento di stock</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NEU			Neu,  Nouveau,  Nuovo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in Vorbereitung, en préparation, in preparazione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FSL			mit Felgenschutzleiste, avec cordon protecteur, cordone di protezione (dei cerchioni)</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Reinf			Reinforced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EL			Extra Load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ZR (Y)			Reifen, die für Geschwindigkeiten über 300 km/h geeignet sind (bitte Herstellerbescheinigung anfordern)</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LF 			Label folgt = Werte des Reifenlabels lagen bei Erstellung noch nicht vor. Reifenlabel-Ergebnisse finden Sie online unter: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www.label-selector.michelinb2b.de und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Etiquette à suivre = Les valeurs de l'étiquetage des pneumatiques n'étaient pas disponibles au moment de l'impression. Ces valeurs 				sont accessibles en ligne sur les sites: www.label-selector.michelinb2b.de et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Segue etichetta = I valori dell’etichetta del pneumatico non erano ancora disponibili al momento della stampa. Per i risultati dell'etichetta 			del pneumatico consultare i siti: www.label-selector.michelinb2b.de e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KL			Kein Label = Keine Werte des Reifenlabels verfügbar.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Aucune valeur disponible = aucune valeur n’est disponible pour l’étiquetage des pneumatiques</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Nessuna etichetta = nessun valore dell’etichetta per pneumatico disponibile</a:t>
          </a: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1" i="0" u="sng" strike="noStrike" baseline="0">
              <a:solidFill>
                <a:srgbClr val="000000"/>
              </a:solidFill>
              <a:latin typeface="Arial" panose="020B0604020202020204" pitchFamily="34" charset="0"/>
              <a:ea typeface="+mn-ea"/>
              <a:cs typeface="Arial" panose="020B0604020202020204" pitchFamily="34" charset="0"/>
            </a:rPr>
            <a:t>DAS EUROPÄISCHE REIFENLABEL / LA LÉGISLATION EUROPÉENNE / LA ETICHETTA EUROPEA PER PNEUMATICI</a:t>
          </a:r>
        </a:p>
        <a:p>
          <a:pPr marL="0" indent="0" algn="l" rtl="0">
            <a:defRPr sz="1000"/>
          </a:pPr>
          <a:endParaRPr lang="de-DE" sz="1100" b="1" i="0" u="sng"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KE	Kraftstoffeffizienzklasse: 7 Effizienzklassen von A (am effizientesten) bis G (am wenigsten effizient)*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en carburant: 7 classes d‘efficacité allant de A (plus plus efficace) à G (moins efficace)*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efficienza del carburante: 7 classi di efficienza da A (la più efficiente) a G (la meno efficiente)*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NH	Nasshaftungsklasse: Bremsweg auf nasser Fahrbahn. 7 Effizienzklassen von A (kürzester Bremsweg) bis G (längster Bremsweg)*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d‘adhérence sur sol mouillé : 7 classes d‘efficacité allant de A (les distances de freinage les plus courtes) à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(les distances de freinage les plus longues)*</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aderenza al bagnato: spazio di frenata su carreggiata bagnata. 7 classi di efficienza da A (spazio di frenata più breve) a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(spazio di frenata più lunga)*</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ER	Klasse des externes Rollgeräuschs und entsprechender Messwert (dB)*. Drei schwarze Wellen kennzeichnen die schlechteste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Eine schwarze Welle kennzeichnet die beste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en matière de bruit de roulement externe et unité de mesure correspondante (dB)*. Trois barres noires indiquent le pneumatique le plus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Une seule barre indique le pneumatique le moins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del rumore esterno di rotolamento e valore di misura corrispondente (dB)*. Tre onde nere contrassegnano la performance peggiore.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Un’onda nera contrassegna la performance migliore.</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 Einstufung laut der (für die EU-Länder gültigen) Verordnung (EG) Nr, 1222/2009.</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Informationen zum Reifenlabel finden Sie unter www.label-selector.michelinb2b.de und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Classification conformément au Règlement (CE) N°1222/2009 (valide pour les pays de l'UE).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Pour plusde renseignements sur l'étiquetage des pneumatiques, consultez le site www.label-selector.michelinb2b.de et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Classificazioni secondo l'ordonanza (CE) n. 1222/2009 (valida per i paesi 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Per le informazioni sull'etichetta del pneumatico consultate il sito www.label-selector.michelinb2b.de e www.label-selector.michelinb2b.at</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1100" b="1" i="0" u="none" strike="noStrike" baseline="0">
              <a:solidFill>
                <a:srgbClr val="000000"/>
              </a:solidFill>
              <a:latin typeface="Arial" panose="020B0604020202020204" pitchFamily="34" charset="0"/>
              <a:ea typeface="+mn-ea"/>
              <a:cs typeface="Arial" panose="020B0604020202020204" pitchFamily="34" charset="0"/>
            </a:rPr>
            <a:t>Spikereifen</a:t>
          </a:r>
          <a:r>
            <a:rPr lang="de-DE" sz="1100" b="0" i="0" u="none" strike="noStrike" baseline="0">
              <a:solidFill>
                <a:srgbClr val="000000"/>
              </a:solidFill>
              <a:latin typeface="Arial" panose="020B0604020202020204" pitchFamily="34" charset="0"/>
              <a:ea typeface="+mn-ea"/>
              <a:cs typeface="Arial" panose="020B0604020202020204" pitchFamily="34" charset="0"/>
            </a:rPr>
            <a:t> dürfen vom 1. November bis zum 30. April (bei entsprechender Witterung auch länger) gefahren werden.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Weitere Bedingungen:</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Maximale Spikelänge über Profil: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Spikeaufkleber gut sichtbar am Fahrzeugheck</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Höchstgeschwindigkeit ausserorts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Autobahnbenutzung nicht erlaubt, ausser San-Bernardino- und St.-Gotthard-Tunnel</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Les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pneus cloutés </a:t>
          </a:r>
          <a:r>
            <a:rPr lang="de-DE" sz="1100" b="0" i="0" u="none" strike="noStrike" baseline="0">
              <a:solidFill>
                <a:srgbClr val="000000"/>
              </a:solidFill>
              <a:latin typeface="Arial" panose="020B0604020202020204" pitchFamily="34" charset="0"/>
              <a:ea typeface="+mn-ea"/>
              <a:cs typeface="Arial" panose="020B0604020202020204" pitchFamily="34" charset="0"/>
            </a:rPr>
            <a:t>peuvent être utilisés du 1er novembre au 30 avril (ou plus longtemps, si la météo le nécessite).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Autres conditions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dépassement maximal du clou au-dessus de la sculpture : 1,5 mm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autocollant signalant les pneus cloutés, bien visible à l‘arrière du véhicule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vitesse maximale hors agglomération : 80 km/h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circulation non autorisée sur autoroute, sauf dans les tunnels du San-Bernardino et du St.-Gotthard.</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È permesso montare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pneumatici chiodati </a:t>
          </a:r>
          <a:r>
            <a:rPr lang="de-DE" sz="1100" b="0" i="0" u="none" strike="noStrike" baseline="0">
              <a:solidFill>
                <a:srgbClr val="000000"/>
              </a:solidFill>
              <a:latin typeface="Arial" panose="020B0604020202020204" pitchFamily="34" charset="0"/>
              <a:ea typeface="+mn-ea"/>
              <a:cs typeface="Arial" panose="020B0604020202020204" pitchFamily="34" charset="0"/>
            </a:rPr>
            <a:t>dal 1° novembre al 30 aprile (anche più a lungo secondo le condizioni de tempo).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Ulteriori condizioni:</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Lunghezza massima dei chiodi oltre il profilo: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Adesivo che segnala l’equipaggiamento con pneumatici chiodati ben visibile sulla parte posteriore dell’automobile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Velocità massima su strade extraurbane di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È vietata la circolazione su autostrade, tranne le gallerie stradali del San Bernardino e del San Gottardo</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r>
            <a:rPr lang="de-DE" sz="1100">
              <a:effectLst/>
              <a:latin typeface="Arial" panose="020B0604020202020204" pitchFamily="34" charset="0"/>
              <a:ea typeface="+mn-ea"/>
              <a:cs typeface="Arial" panose="020B0604020202020204" pitchFamily="34" charset="0"/>
            </a:rPr>
            <a:t>Zugrunde liegen ausschliesslich die Allgemeinen Geschäftsbedingungen der Michelin Suisse S.A. für das Ersatzgeschäft (Neureifen, Runderneuerung </a:t>
          </a:r>
        </a:p>
        <a:p>
          <a:r>
            <a:rPr lang="de-DE" sz="1100">
              <a:effectLst/>
              <a:latin typeface="Arial" panose="020B0604020202020204" pitchFamily="34" charset="0"/>
              <a:ea typeface="+mn-ea"/>
              <a:cs typeface="Arial" panose="020B0604020202020204" pitchFamily="34" charset="0"/>
            </a:rPr>
            <a:t>und Ankauf von Karkassen) in ihrer jeweils aktuellen Fassung. Diese wurden im November 2016 aktualisiert und sind abrufbar unter </a:t>
          </a:r>
          <a:r>
            <a:rPr lang="de-DE"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de-DE" sz="1100">
              <a:effectLst/>
              <a:latin typeface="Arial" panose="020B0604020202020204" pitchFamily="34" charset="0"/>
              <a:ea typeface="+mn-ea"/>
              <a:cs typeface="Arial" panose="020B0604020202020204" pitchFamily="34" charset="0"/>
            </a:rPr>
            <a:t>. </a:t>
          </a:r>
        </a:p>
        <a:p>
          <a:r>
            <a:rPr lang="de-DE" sz="1100">
              <a:effectLst/>
              <a:latin typeface="Arial" panose="020B0604020202020204" pitchFamily="34" charset="0"/>
              <a:ea typeface="+mn-ea"/>
              <a:cs typeface="Arial" panose="020B0604020202020204" pitchFamily="34" charset="0"/>
            </a:rPr>
            <a:t>Der Kunde erklärt hiermit ausdrücklich, hiervon Kenntnis genommen und diese akzeptiert zu haben.</a:t>
          </a:r>
        </a:p>
        <a:p>
          <a:r>
            <a:rPr lang="de-DE"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Nous nous fondons exclusivement sur les Conditions générales de Michelin Suisse S.A. pour le marché de remplacement (pneus neufs, rechapage et </a:t>
          </a:r>
        </a:p>
        <a:p>
          <a:r>
            <a:rPr lang="fr-FR" sz="1100">
              <a:effectLst/>
              <a:latin typeface="Arial" panose="020B0604020202020204" pitchFamily="34" charset="0"/>
              <a:ea typeface="+mn-ea"/>
              <a:cs typeface="Arial" panose="020B0604020202020204" pitchFamily="34" charset="0"/>
            </a:rPr>
            <a:t>achat de carcasses) dans leur version actuelle. Ceux-ci ont été mis à jour en novembre 2016 et peuvent être consultées sous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Par la présente, le client déclare expressément en avoir pris connaissance et les avoir acceptées.</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 </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Fanno stato esclusivamente le nostre Condizioni generali della Michelin Suisse S.A. del mercato di sostituzione (pneumatici di ricambio, la ricostruzione </a:t>
          </a:r>
        </a:p>
        <a:p>
          <a:r>
            <a:rPr lang="fr-FR" sz="1100">
              <a:effectLst/>
              <a:latin typeface="Arial" panose="020B0604020202020204" pitchFamily="34" charset="0"/>
              <a:ea typeface="+mn-ea"/>
              <a:cs typeface="Arial" panose="020B0604020202020204" pitchFamily="34" charset="0"/>
            </a:rPr>
            <a:t>e l’acquisito delle carcasse) nella sua versione attuale. Questi sono stati aggiornati nel novembre 2016 e possono essere consultati su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Con la presente, il cliente dichiara esplicitamente di averne preso conoscenza e di averle accettate.</a:t>
          </a:r>
          <a:endParaRPr lang="de-DE" sz="1100">
            <a:effectLst/>
            <a:latin typeface="Arial" panose="020B0604020202020204" pitchFamily="34" charset="0"/>
            <a:ea typeface="+mn-ea"/>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Michelin Suisse S.A.</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Route Jo Siffert 36</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1762 Givisiez</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AL340"/>
  <sheetViews>
    <sheetView tabSelected="1" zoomScale="125" zoomScaleNormal="125" zoomScalePageLayoutView="125" workbookViewId="0">
      <pane ySplit="4" topLeftCell="A5" activePane="bottomLeft" state="frozen"/>
      <selection pane="bottomLeft" activeCell="AI10" sqref="AI10"/>
    </sheetView>
  </sheetViews>
  <sheetFormatPr baseColWidth="10" defaultColWidth="11.5" defaultRowHeight="14" outlineLevelCol="1" x14ac:dyDescent="0"/>
  <cols>
    <col min="1" max="1" width="7.1640625" style="2" hidden="1" customWidth="1"/>
    <col min="2" max="2" width="6.5" style="2" hidden="1" customWidth="1"/>
    <col min="3" max="3" width="7.1640625" style="2" hidden="1" customWidth="1"/>
    <col min="4" max="4" width="5.1640625" style="2" hidden="1" customWidth="1"/>
    <col min="5" max="5" width="5.6640625" style="2" hidden="1" customWidth="1"/>
    <col min="6" max="6" width="26.5" style="2" hidden="1" customWidth="1"/>
    <col min="7" max="7" width="14.1640625" style="2" hidden="1" customWidth="1"/>
    <col min="8" max="8" width="17.5" style="2" hidden="1" customWidth="1"/>
    <col min="9" max="9" width="34.6640625" style="1" hidden="1" customWidth="1"/>
    <col min="10" max="10" width="14" style="1" hidden="1" customWidth="1"/>
    <col min="11" max="11" width="10.33203125" style="3" hidden="1" customWidth="1"/>
    <col min="12" max="12" width="10.83203125" style="4" hidden="1" customWidth="1"/>
    <col min="13" max="14" width="4.33203125" style="4" hidden="1" customWidth="1"/>
    <col min="15" max="15" width="7.1640625" style="4" hidden="1" customWidth="1"/>
    <col min="16" max="16" width="7.5" style="4" hidden="1" customWidth="1"/>
    <col min="17" max="17" width="32" style="1" hidden="1" customWidth="1"/>
    <col min="18" max="18" width="1.5" style="1" customWidth="1"/>
    <col min="19" max="19" width="25.5" style="1" hidden="1" customWidth="1"/>
    <col min="20" max="20" width="13.5" style="1" customWidth="1"/>
    <col min="21" max="21" width="5.5" style="2" customWidth="1"/>
    <col min="22" max="22" width="10.5" style="1" customWidth="1"/>
    <col min="23" max="23" width="20" style="1" customWidth="1"/>
    <col min="24" max="24" width="10.5" style="2" customWidth="1"/>
    <col min="25" max="25" width="8.5" style="2" customWidth="1"/>
    <col min="26" max="26" width="14.5" style="1" hidden="1" customWidth="1" outlineLevel="1"/>
    <col min="27" max="27" width="14.5" style="2" customWidth="1" collapsed="1"/>
    <col min="28" max="28" width="6.5" style="2" hidden="1" customWidth="1" outlineLevel="1"/>
    <col min="29" max="29" width="9.5" style="2" customWidth="1" collapsed="1"/>
    <col min="30" max="32" width="4.5" style="2" hidden="1" customWidth="1" outlineLevel="1"/>
    <col min="33" max="33" width="6.5" style="2" hidden="1" customWidth="1" outlineLevel="1"/>
    <col min="34" max="34" width="25.5" style="1" customWidth="1" collapsed="1"/>
    <col min="35" max="35" width="21.1640625" style="1" bestFit="1" customWidth="1"/>
    <col min="36" max="36" width="5.5" style="1" customWidth="1"/>
    <col min="37" max="37" width="21.1640625" style="1" bestFit="1" customWidth="1"/>
    <col min="38" max="38" width="5.5" style="1" customWidth="1"/>
    <col min="39" max="16384" width="11.5" style="1"/>
  </cols>
  <sheetData>
    <row r="1" spans="1:38" ht="40" customHeight="1">
      <c r="A1" s="18"/>
      <c r="B1" s="18"/>
      <c r="C1" s="18"/>
      <c r="D1" s="18"/>
      <c r="E1" s="18"/>
      <c r="F1" s="18"/>
      <c r="G1" s="18"/>
      <c r="H1" s="5"/>
      <c r="I1" s="5" t="s">
        <v>179</v>
      </c>
      <c r="J1" s="18"/>
      <c r="K1" s="18"/>
      <c r="L1" s="18"/>
      <c r="M1" s="18"/>
      <c r="N1" s="18"/>
      <c r="O1" s="18"/>
      <c r="P1" s="18"/>
      <c r="Q1" s="18"/>
      <c r="AH1" s="33" t="str">
        <f>I1</f>
        <v>Kalkulationsbasis 01.01.2018</v>
      </c>
      <c r="AI1" s="63" t="s">
        <v>770</v>
      </c>
      <c r="AJ1" s="64"/>
      <c r="AK1" s="63" t="s">
        <v>771</v>
      </c>
      <c r="AL1" s="64"/>
    </row>
    <row r="2" spans="1:38">
      <c r="M2" s="58" t="s">
        <v>164</v>
      </c>
      <c r="N2" s="59"/>
      <c r="O2" s="59"/>
      <c r="P2" s="60"/>
      <c r="S2"/>
      <c r="T2"/>
      <c r="U2" s="23"/>
      <c r="V2" s="23"/>
      <c r="W2"/>
      <c r="X2" s="23"/>
      <c r="Y2" s="23"/>
      <c r="Z2"/>
      <c r="AA2" s="23"/>
      <c r="AB2" s="23"/>
      <c r="AC2" s="23"/>
      <c r="AD2" s="61" t="s">
        <v>762</v>
      </c>
      <c r="AE2" s="62"/>
      <c r="AF2" s="62"/>
      <c r="AG2" s="62"/>
      <c r="AH2" s="57" t="s">
        <v>772</v>
      </c>
      <c r="AI2" s="24"/>
      <c r="AJ2" s="25"/>
      <c r="AK2" s="24"/>
      <c r="AL2" s="25"/>
    </row>
    <row r="3" spans="1:38" ht="25" customHeight="1">
      <c r="A3" s="7" t="s">
        <v>0</v>
      </c>
      <c r="B3" s="8" t="s">
        <v>1</v>
      </c>
      <c r="C3" s="8" t="s">
        <v>2</v>
      </c>
      <c r="D3" s="8" t="s">
        <v>3</v>
      </c>
      <c r="E3" s="8" t="s">
        <v>4</v>
      </c>
      <c r="F3" s="8" t="s">
        <v>5</v>
      </c>
      <c r="G3" s="8" t="s">
        <v>6</v>
      </c>
      <c r="H3" s="8" t="s">
        <v>180</v>
      </c>
      <c r="I3" s="8" t="s">
        <v>7</v>
      </c>
      <c r="J3" s="8" t="s">
        <v>8</v>
      </c>
      <c r="K3" s="9" t="s">
        <v>181</v>
      </c>
      <c r="L3" s="8" t="s">
        <v>165</v>
      </c>
      <c r="M3" s="6" t="s">
        <v>122</v>
      </c>
      <c r="N3" s="6" t="s">
        <v>123</v>
      </c>
      <c r="O3" s="6" t="s">
        <v>124</v>
      </c>
      <c r="P3" s="6" t="s">
        <v>125</v>
      </c>
      <c r="Q3" s="10" t="s">
        <v>9</v>
      </c>
      <c r="S3" s="10" t="s">
        <v>6</v>
      </c>
      <c r="T3" s="10" t="s">
        <v>6</v>
      </c>
      <c r="U3" s="10" t="s">
        <v>763</v>
      </c>
      <c r="V3" s="10" t="s">
        <v>764</v>
      </c>
      <c r="W3" s="10" t="s">
        <v>7</v>
      </c>
      <c r="X3" s="10" t="s">
        <v>765</v>
      </c>
      <c r="Y3" s="10" t="s">
        <v>766</v>
      </c>
      <c r="Z3" s="10" t="s">
        <v>8</v>
      </c>
      <c r="AA3" s="10" t="s">
        <v>165</v>
      </c>
      <c r="AB3" s="10" t="s">
        <v>767</v>
      </c>
      <c r="AC3" s="10" t="s">
        <v>768</v>
      </c>
      <c r="AD3" s="10" t="s">
        <v>122</v>
      </c>
      <c r="AE3" s="10" t="s">
        <v>123</v>
      </c>
      <c r="AF3" s="10" t="s">
        <v>124</v>
      </c>
      <c r="AG3" s="10" t="s">
        <v>769</v>
      </c>
      <c r="AH3" s="65" t="s">
        <v>773</v>
      </c>
      <c r="AI3" s="26"/>
      <c r="AJ3" s="27"/>
      <c r="AK3" s="26"/>
      <c r="AL3" s="27"/>
    </row>
    <row r="4" spans="1:38" ht="12" customHeight="1">
      <c r="A4" s="11"/>
      <c r="B4" s="12"/>
      <c r="C4" s="12"/>
      <c r="D4" s="12"/>
      <c r="E4" s="12"/>
      <c r="F4" s="12"/>
      <c r="G4" s="12"/>
      <c r="H4" s="13"/>
      <c r="I4" s="14"/>
      <c r="J4" s="15"/>
      <c r="K4" s="13"/>
      <c r="L4" s="14"/>
      <c r="M4" s="14"/>
      <c r="N4" s="14"/>
      <c r="O4" s="16"/>
      <c r="P4" s="14"/>
      <c r="Q4" s="17"/>
      <c r="S4" s="28"/>
      <c r="T4" s="29"/>
      <c r="U4" s="29"/>
      <c r="V4" s="29"/>
      <c r="W4" s="29"/>
      <c r="X4" s="29"/>
      <c r="Y4" s="29"/>
      <c r="Z4" s="29"/>
      <c r="AA4" s="30"/>
      <c r="AB4" s="29"/>
      <c r="AC4" s="31"/>
      <c r="AD4" s="31"/>
      <c r="AE4" s="29"/>
      <c r="AF4" s="29"/>
      <c r="AG4" s="29"/>
      <c r="AH4" s="32"/>
      <c r="AI4" s="34"/>
      <c r="AJ4" s="35"/>
      <c r="AK4" s="34"/>
      <c r="AL4" s="35"/>
    </row>
    <row r="5" spans="1:38" s="44" customFormat="1" ht="20" customHeight="1">
      <c r="A5" s="36">
        <v>135</v>
      </c>
      <c r="B5" s="37">
        <v>80</v>
      </c>
      <c r="C5" s="37">
        <v>13</v>
      </c>
      <c r="D5" s="37" t="s">
        <v>10</v>
      </c>
      <c r="E5" s="37" t="s">
        <v>11</v>
      </c>
      <c r="F5" s="37" t="s">
        <v>12</v>
      </c>
      <c r="G5" s="38" t="s">
        <v>182</v>
      </c>
      <c r="H5" s="38" t="s">
        <v>126</v>
      </c>
      <c r="I5" s="38" t="s">
        <v>127</v>
      </c>
      <c r="J5" s="39" t="s">
        <v>183</v>
      </c>
      <c r="K5" s="40">
        <v>362278</v>
      </c>
      <c r="L5" s="41">
        <v>51.1</v>
      </c>
      <c r="M5" s="42" t="s">
        <v>63</v>
      </c>
      <c r="N5" s="42" t="s">
        <v>22</v>
      </c>
      <c r="O5" s="39">
        <v>2</v>
      </c>
      <c r="P5" s="42" t="s">
        <v>144</v>
      </c>
      <c r="Q5" s="43" t="s">
        <v>10</v>
      </c>
      <c r="S5" s="44" t="str">
        <f>IF(F5=0," ",F5)</f>
        <v>PKW - Sommer</v>
      </c>
      <c r="T5" s="44" t="str">
        <f>CONCATENATE(A5," / ",B5," R",C5)</f>
        <v>135 / 80 R13</v>
      </c>
      <c r="U5" s="45">
        <f>IF(C5=0," ",C5)</f>
        <v>13</v>
      </c>
      <c r="V5" s="44" t="str">
        <f>CONCATENATE(A5,B5,C5)</f>
        <v>1358013</v>
      </c>
      <c r="W5" s="44" t="str">
        <f>IF(I5=0," ",I5)</f>
        <v>VIAXER</v>
      </c>
      <c r="X5" s="45" t="str">
        <f>IF(H5=0," ",H5)</f>
        <v>70 T</v>
      </c>
      <c r="Y5" s="45">
        <f>IF(K5=0," ",K5)</f>
        <v>362278</v>
      </c>
      <c r="Z5" s="44" t="str">
        <f>IF(J5=0," ",J5)</f>
        <v>3528703622789</v>
      </c>
      <c r="AA5" s="46">
        <f>IF(L5=0," ",L5)</f>
        <v>51.1</v>
      </c>
      <c r="AB5" s="46"/>
      <c r="AC5" s="46"/>
      <c r="AD5" s="45" t="str">
        <f>IF(M5=0," ",M5)</f>
        <v>F</v>
      </c>
      <c r="AE5" s="45" t="str">
        <f>IF(N5=0," ",N5)</f>
        <v>C</v>
      </c>
      <c r="AF5" s="45">
        <f>IF(O5=0," ",O5)</f>
        <v>2</v>
      </c>
      <c r="AG5" s="45" t="str">
        <f>IF(P5=0," ",P5)</f>
        <v>68 dB</v>
      </c>
    </row>
    <row r="6" spans="1:38" s="44" customFormat="1" ht="20" customHeight="1">
      <c r="A6" s="36">
        <v>145</v>
      </c>
      <c r="B6" s="37">
        <v>80</v>
      </c>
      <c r="C6" s="37">
        <v>13</v>
      </c>
      <c r="D6" s="37" t="s">
        <v>10</v>
      </c>
      <c r="E6" s="37" t="s">
        <v>11</v>
      </c>
      <c r="F6" s="37" t="s">
        <v>12</v>
      </c>
      <c r="G6" s="38" t="s">
        <v>184</v>
      </c>
      <c r="H6" s="38" t="s">
        <v>19</v>
      </c>
      <c r="I6" s="38" t="s">
        <v>127</v>
      </c>
      <c r="J6" s="39" t="s">
        <v>185</v>
      </c>
      <c r="K6" s="40">
        <v>794128</v>
      </c>
      <c r="L6" s="41">
        <v>51.900000000000006</v>
      </c>
      <c r="M6" s="42" t="s">
        <v>14</v>
      </c>
      <c r="N6" s="42" t="s">
        <v>15</v>
      </c>
      <c r="O6" s="39">
        <v>2</v>
      </c>
      <c r="P6" s="42" t="s">
        <v>144</v>
      </c>
      <c r="Q6" s="43" t="s">
        <v>10</v>
      </c>
      <c r="S6" s="44" t="str">
        <f t="shared" ref="S6:S69" si="0">IF(F6=0," ",F6)</f>
        <v>PKW - Sommer</v>
      </c>
      <c r="T6" s="44" t="str">
        <f t="shared" ref="T6:T69" si="1">CONCATENATE(A6," / ",B6," R",C6)</f>
        <v>145 / 80 R13</v>
      </c>
      <c r="U6" s="45">
        <f t="shared" ref="U6:U69" si="2">IF(C6=0," ",C6)</f>
        <v>13</v>
      </c>
      <c r="V6" s="44" t="str">
        <f t="shared" ref="V6:V69" si="3">CONCATENATE(A6,B6,C6)</f>
        <v>1458013</v>
      </c>
      <c r="W6" s="44" t="str">
        <f t="shared" ref="W6:W69" si="4">IF(I6=0," ",I6)</f>
        <v>VIAXER</v>
      </c>
      <c r="X6" s="45" t="str">
        <f t="shared" ref="X6:X69" si="5">IF(H6=0," ",H6)</f>
        <v>75 T</v>
      </c>
      <c r="Y6" s="45">
        <f t="shared" ref="Y6:Y69" si="6">IF(K6=0," ",K6)</f>
        <v>794128</v>
      </c>
      <c r="Z6" s="44" t="str">
        <f t="shared" ref="Z6:Z69" si="7">IF(J6=0," ",J6)</f>
        <v>3528707941282</v>
      </c>
      <c r="AA6" s="46">
        <f t="shared" ref="AA6:AA69" si="8">IF(L6=0," ",L6)</f>
        <v>51.900000000000006</v>
      </c>
      <c r="AB6" s="46"/>
      <c r="AC6" s="46"/>
      <c r="AD6" s="45" t="str">
        <f t="shared" ref="AD6:AD69" si="9">IF(M6=0," ",M6)</f>
        <v>E</v>
      </c>
      <c r="AE6" s="45" t="str">
        <f t="shared" ref="AE6:AE69" si="10">IF(N6=0," ",N6)</f>
        <v>B</v>
      </c>
      <c r="AF6" s="45">
        <f t="shared" ref="AF6:AF69" si="11">IF(O6=0," ",O6)</f>
        <v>2</v>
      </c>
      <c r="AG6" s="45" t="str">
        <f t="shared" ref="AG6:AG69" si="12">IF(P6=0," ",P6)</f>
        <v>68 dB</v>
      </c>
    </row>
    <row r="7" spans="1:38" s="44" customFormat="1" ht="20" customHeight="1">
      <c r="A7" s="36">
        <v>155</v>
      </c>
      <c r="B7" s="37">
        <v>80</v>
      </c>
      <c r="C7" s="37">
        <v>13</v>
      </c>
      <c r="D7" s="37" t="s">
        <v>10</v>
      </c>
      <c r="E7" s="37" t="s">
        <v>11</v>
      </c>
      <c r="F7" s="37" t="s">
        <v>12</v>
      </c>
      <c r="G7" s="38" t="s">
        <v>186</v>
      </c>
      <c r="H7" s="38" t="s">
        <v>13</v>
      </c>
      <c r="I7" s="38" t="s">
        <v>127</v>
      </c>
      <c r="J7" s="39" t="s">
        <v>187</v>
      </c>
      <c r="K7" s="40">
        <v>963409</v>
      </c>
      <c r="L7" s="41">
        <v>58.300000000000004</v>
      </c>
      <c r="M7" s="42" t="s">
        <v>14</v>
      </c>
      <c r="N7" s="42" t="s">
        <v>15</v>
      </c>
      <c r="O7" s="39">
        <v>2</v>
      </c>
      <c r="P7" s="42" t="s">
        <v>144</v>
      </c>
      <c r="Q7" s="43" t="s">
        <v>10</v>
      </c>
      <c r="S7" s="44" t="str">
        <f t="shared" si="0"/>
        <v>PKW - Sommer</v>
      </c>
      <c r="T7" s="44" t="str">
        <f t="shared" si="1"/>
        <v>155 / 80 R13</v>
      </c>
      <c r="U7" s="45">
        <f t="shared" si="2"/>
        <v>13</v>
      </c>
      <c r="V7" s="44" t="str">
        <f t="shared" si="3"/>
        <v>1558013</v>
      </c>
      <c r="W7" s="44" t="str">
        <f t="shared" si="4"/>
        <v>VIAXER</v>
      </c>
      <c r="X7" s="45" t="str">
        <f t="shared" si="5"/>
        <v>79 T</v>
      </c>
      <c r="Y7" s="45">
        <f t="shared" si="6"/>
        <v>963409</v>
      </c>
      <c r="Z7" s="44" t="str">
        <f t="shared" si="7"/>
        <v>3528709634090</v>
      </c>
      <c r="AA7" s="46">
        <f t="shared" si="8"/>
        <v>58.300000000000004</v>
      </c>
      <c r="AB7" s="46"/>
      <c r="AC7" s="46"/>
      <c r="AD7" s="45" t="str">
        <f t="shared" si="9"/>
        <v>E</v>
      </c>
      <c r="AE7" s="45" t="str">
        <f t="shared" si="10"/>
        <v>B</v>
      </c>
      <c r="AF7" s="45">
        <f t="shared" si="11"/>
        <v>2</v>
      </c>
      <c r="AG7" s="45" t="str">
        <f t="shared" si="12"/>
        <v>68 dB</v>
      </c>
    </row>
    <row r="8" spans="1:38" s="44" customFormat="1" ht="20" customHeight="1">
      <c r="A8" s="36">
        <v>145</v>
      </c>
      <c r="B8" s="37">
        <v>70</v>
      </c>
      <c r="C8" s="37">
        <v>13</v>
      </c>
      <c r="D8" s="37" t="s">
        <v>10</v>
      </c>
      <c r="E8" s="37" t="s">
        <v>11</v>
      </c>
      <c r="F8" s="37" t="s">
        <v>12</v>
      </c>
      <c r="G8" s="38" t="s">
        <v>188</v>
      </c>
      <c r="H8" s="38" t="s">
        <v>18</v>
      </c>
      <c r="I8" s="38" t="s">
        <v>127</v>
      </c>
      <c r="J8" s="39" t="s">
        <v>189</v>
      </c>
      <c r="K8" s="40">
        <v>793952</v>
      </c>
      <c r="L8" s="41">
        <v>51.900000000000006</v>
      </c>
      <c r="M8" s="42" t="s">
        <v>14</v>
      </c>
      <c r="N8" s="42" t="s">
        <v>22</v>
      </c>
      <c r="O8" s="39">
        <v>2</v>
      </c>
      <c r="P8" s="42" t="s">
        <v>144</v>
      </c>
      <c r="Q8" s="43" t="s">
        <v>10</v>
      </c>
      <c r="S8" s="44" t="str">
        <f t="shared" si="0"/>
        <v>PKW - Sommer</v>
      </c>
      <c r="T8" s="44" t="str">
        <f t="shared" si="1"/>
        <v>145 / 70 R13</v>
      </c>
      <c r="U8" s="45">
        <f t="shared" si="2"/>
        <v>13</v>
      </c>
      <c r="V8" s="44" t="str">
        <f t="shared" si="3"/>
        <v>1457013</v>
      </c>
      <c r="W8" s="44" t="str">
        <f t="shared" si="4"/>
        <v>VIAXER</v>
      </c>
      <c r="X8" s="45" t="str">
        <f t="shared" si="5"/>
        <v>71 T</v>
      </c>
      <c r="Y8" s="45">
        <f t="shared" si="6"/>
        <v>793952</v>
      </c>
      <c r="Z8" s="44" t="str">
        <f t="shared" si="7"/>
        <v>3528707939524</v>
      </c>
      <c r="AA8" s="46">
        <f t="shared" si="8"/>
        <v>51.900000000000006</v>
      </c>
      <c r="AB8" s="46"/>
      <c r="AC8" s="46"/>
      <c r="AD8" s="45" t="str">
        <f t="shared" si="9"/>
        <v>E</v>
      </c>
      <c r="AE8" s="45" t="str">
        <f t="shared" si="10"/>
        <v>C</v>
      </c>
      <c r="AF8" s="45">
        <f t="shared" si="11"/>
        <v>2</v>
      </c>
      <c r="AG8" s="45" t="str">
        <f t="shared" si="12"/>
        <v>68 dB</v>
      </c>
    </row>
    <row r="9" spans="1:38" s="44" customFormat="1" ht="20" customHeight="1">
      <c r="A9" s="36">
        <v>155</v>
      </c>
      <c r="B9" s="37">
        <v>70</v>
      </c>
      <c r="C9" s="37">
        <v>13</v>
      </c>
      <c r="D9" s="37" t="s">
        <v>10</v>
      </c>
      <c r="E9" s="37" t="s">
        <v>11</v>
      </c>
      <c r="F9" s="37" t="s">
        <v>12</v>
      </c>
      <c r="G9" s="38" t="s">
        <v>190</v>
      </c>
      <c r="H9" s="38" t="s">
        <v>19</v>
      </c>
      <c r="I9" s="38" t="s">
        <v>127</v>
      </c>
      <c r="J9" s="39" t="s">
        <v>191</v>
      </c>
      <c r="K9" s="40">
        <v>604240</v>
      </c>
      <c r="L9" s="41">
        <v>51.1</v>
      </c>
      <c r="M9" s="42" t="s">
        <v>14</v>
      </c>
      <c r="N9" s="42" t="s">
        <v>15</v>
      </c>
      <c r="O9" s="39">
        <v>2</v>
      </c>
      <c r="P9" s="42" t="s">
        <v>144</v>
      </c>
      <c r="Q9" s="43" t="s">
        <v>10</v>
      </c>
      <c r="S9" s="44" t="str">
        <f t="shared" si="0"/>
        <v>PKW - Sommer</v>
      </c>
      <c r="T9" s="44" t="str">
        <f t="shared" si="1"/>
        <v>155 / 70 R13</v>
      </c>
      <c r="U9" s="45">
        <f t="shared" si="2"/>
        <v>13</v>
      </c>
      <c r="V9" s="44" t="str">
        <f t="shared" si="3"/>
        <v>1557013</v>
      </c>
      <c r="W9" s="44" t="str">
        <f t="shared" si="4"/>
        <v>VIAXER</v>
      </c>
      <c r="X9" s="45" t="str">
        <f t="shared" si="5"/>
        <v>75 T</v>
      </c>
      <c r="Y9" s="45">
        <f t="shared" si="6"/>
        <v>604240</v>
      </c>
      <c r="Z9" s="44" t="str">
        <f t="shared" si="7"/>
        <v>3528706042409</v>
      </c>
      <c r="AA9" s="46">
        <f t="shared" si="8"/>
        <v>51.1</v>
      </c>
      <c r="AB9" s="46"/>
      <c r="AC9" s="46"/>
      <c r="AD9" s="45" t="str">
        <f t="shared" si="9"/>
        <v>E</v>
      </c>
      <c r="AE9" s="45" t="str">
        <f t="shared" si="10"/>
        <v>B</v>
      </c>
      <c r="AF9" s="45">
        <f t="shared" si="11"/>
        <v>2</v>
      </c>
      <c r="AG9" s="45" t="str">
        <f t="shared" si="12"/>
        <v>68 dB</v>
      </c>
    </row>
    <row r="10" spans="1:38" s="44" customFormat="1" ht="20" customHeight="1">
      <c r="A10" s="36">
        <v>165</v>
      </c>
      <c r="B10" s="37">
        <v>70</v>
      </c>
      <c r="C10" s="37">
        <v>13</v>
      </c>
      <c r="D10" s="37" t="s">
        <v>10</v>
      </c>
      <c r="E10" s="37" t="s">
        <v>11</v>
      </c>
      <c r="F10" s="37" t="s">
        <v>12</v>
      </c>
      <c r="G10" s="38" t="s">
        <v>192</v>
      </c>
      <c r="H10" s="38" t="s">
        <v>13</v>
      </c>
      <c r="I10" s="38" t="s">
        <v>127</v>
      </c>
      <c r="J10" s="39" t="s">
        <v>193</v>
      </c>
      <c r="K10" s="40">
        <v>357138</v>
      </c>
      <c r="L10" s="41">
        <v>54.1</v>
      </c>
      <c r="M10" s="42" t="s">
        <v>14</v>
      </c>
      <c r="N10" s="42" t="s">
        <v>15</v>
      </c>
      <c r="O10" s="39">
        <v>2</v>
      </c>
      <c r="P10" s="42" t="s">
        <v>144</v>
      </c>
      <c r="Q10" s="43" t="s">
        <v>10</v>
      </c>
      <c r="S10" s="44" t="str">
        <f t="shared" si="0"/>
        <v>PKW - Sommer</v>
      </c>
      <c r="T10" s="44" t="str">
        <f t="shared" si="1"/>
        <v>165 / 70 R13</v>
      </c>
      <c r="U10" s="45">
        <f t="shared" si="2"/>
        <v>13</v>
      </c>
      <c r="V10" s="44" t="str">
        <f t="shared" si="3"/>
        <v>1657013</v>
      </c>
      <c r="W10" s="44" t="str">
        <f t="shared" si="4"/>
        <v>VIAXER</v>
      </c>
      <c r="X10" s="45" t="str">
        <f t="shared" si="5"/>
        <v>79 T</v>
      </c>
      <c r="Y10" s="45">
        <f t="shared" si="6"/>
        <v>357138</v>
      </c>
      <c r="Z10" s="44" t="str">
        <f t="shared" si="7"/>
        <v>3528703571384</v>
      </c>
      <c r="AA10" s="46">
        <f t="shared" si="8"/>
        <v>54.1</v>
      </c>
      <c r="AB10" s="46"/>
      <c r="AC10" s="46"/>
      <c r="AD10" s="45" t="str">
        <f t="shared" si="9"/>
        <v>E</v>
      </c>
      <c r="AE10" s="45" t="str">
        <f t="shared" si="10"/>
        <v>B</v>
      </c>
      <c r="AF10" s="45">
        <f t="shared" si="11"/>
        <v>2</v>
      </c>
      <c r="AG10" s="45" t="str">
        <f t="shared" si="12"/>
        <v>68 dB</v>
      </c>
    </row>
    <row r="11" spans="1:38" s="44" customFormat="1" ht="20" customHeight="1">
      <c r="A11" s="36">
        <v>165</v>
      </c>
      <c r="B11" s="37">
        <v>70</v>
      </c>
      <c r="C11" s="37">
        <v>13</v>
      </c>
      <c r="D11" s="37" t="s">
        <v>16</v>
      </c>
      <c r="E11" s="37" t="s">
        <v>11</v>
      </c>
      <c r="F11" s="37" t="s">
        <v>12</v>
      </c>
      <c r="G11" s="38" t="s">
        <v>192</v>
      </c>
      <c r="H11" s="38" t="s">
        <v>115</v>
      </c>
      <c r="I11" s="38" t="s">
        <v>127</v>
      </c>
      <c r="J11" s="39" t="s">
        <v>194</v>
      </c>
      <c r="K11" s="40">
        <v>767865</v>
      </c>
      <c r="L11" s="41">
        <v>56.7</v>
      </c>
      <c r="M11" s="42" t="s">
        <v>22</v>
      </c>
      <c r="N11" s="42" t="s">
        <v>15</v>
      </c>
      <c r="O11" s="39">
        <v>1</v>
      </c>
      <c r="P11" s="42" t="s">
        <v>144</v>
      </c>
      <c r="Q11" s="43" t="s">
        <v>10</v>
      </c>
      <c r="S11" s="44" t="str">
        <f t="shared" si="0"/>
        <v>PKW - Sommer</v>
      </c>
      <c r="T11" s="44" t="str">
        <f t="shared" si="1"/>
        <v>165 / 70 R13</v>
      </c>
      <c r="U11" s="45">
        <f t="shared" si="2"/>
        <v>13</v>
      </c>
      <c r="V11" s="44" t="str">
        <f t="shared" si="3"/>
        <v>1657013</v>
      </c>
      <c r="W11" s="44" t="str">
        <f t="shared" si="4"/>
        <v>VIAXER</v>
      </c>
      <c r="X11" s="45" t="str">
        <f t="shared" si="5"/>
        <v>83 T</v>
      </c>
      <c r="Y11" s="45">
        <f t="shared" si="6"/>
        <v>767865</v>
      </c>
      <c r="Z11" s="44" t="str">
        <f t="shared" si="7"/>
        <v>3528707678652</v>
      </c>
      <c r="AA11" s="46">
        <f t="shared" si="8"/>
        <v>56.7</v>
      </c>
      <c r="AB11" s="46"/>
      <c r="AC11" s="46"/>
      <c r="AD11" s="45" t="str">
        <f t="shared" si="9"/>
        <v>C</v>
      </c>
      <c r="AE11" s="45" t="str">
        <f t="shared" si="10"/>
        <v>B</v>
      </c>
      <c r="AF11" s="45">
        <f t="shared" si="11"/>
        <v>1</v>
      </c>
      <c r="AG11" s="45" t="str">
        <f t="shared" si="12"/>
        <v>68 dB</v>
      </c>
    </row>
    <row r="12" spans="1:38" s="44" customFormat="1" ht="20" customHeight="1">
      <c r="A12" s="36">
        <v>175</v>
      </c>
      <c r="B12" s="37">
        <v>70</v>
      </c>
      <c r="C12" s="37">
        <v>13</v>
      </c>
      <c r="D12" s="37" t="s">
        <v>10</v>
      </c>
      <c r="E12" s="37" t="s">
        <v>11</v>
      </c>
      <c r="F12" s="37" t="s">
        <v>12</v>
      </c>
      <c r="G12" s="38" t="s">
        <v>195</v>
      </c>
      <c r="H12" s="38" t="s">
        <v>20</v>
      </c>
      <c r="I12" s="38" t="s">
        <v>127</v>
      </c>
      <c r="J12" s="39" t="s">
        <v>196</v>
      </c>
      <c r="K12" s="40">
        <v>860817</v>
      </c>
      <c r="L12" s="41">
        <v>56.300000000000004</v>
      </c>
      <c r="M12" s="42" t="s">
        <v>14</v>
      </c>
      <c r="N12" s="42" t="s">
        <v>15</v>
      </c>
      <c r="O12" s="39">
        <v>2</v>
      </c>
      <c r="P12" s="42" t="s">
        <v>144</v>
      </c>
      <c r="Q12" s="43" t="s">
        <v>10</v>
      </c>
      <c r="S12" s="44" t="str">
        <f t="shared" si="0"/>
        <v>PKW - Sommer</v>
      </c>
      <c r="T12" s="44" t="str">
        <f t="shared" si="1"/>
        <v>175 / 70 R13</v>
      </c>
      <c r="U12" s="45">
        <f t="shared" si="2"/>
        <v>13</v>
      </c>
      <c r="V12" s="44" t="str">
        <f t="shared" si="3"/>
        <v>1757013</v>
      </c>
      <c r="W12" s="44" t="str">
        <f t="shared" si="4"/>
        <v>VIAXER</v>
      </c>
      <c r="X12" s="45" t="str">
        <f t="shared" si="5"/>
        <v>82 T</v>
      </c>
      <c r="Y12" s="45">
        <f t="shared" si="6"/>
        <v>860817</v>
      </c>
      <c r="Z12" s="44" t="str">
        <f t="shared" si="7"/>
        <v>3528708608177</v>
      </c>
      <c r="AA12" s="46">
        <f t="shared" si="8"/>
        <v>56.300000000000004</v>
      </c>
      <c r="AB12" s="46"/>
      <c r="AC12" s="46"/>
      <c r="AD12" s="45" t="str">
        <f t="shared" si="9"/>
        <v>E</v>
      </c>
      <c r="AE12" s="45" t="str">
        <f t="shared" si="10"/>
        <v>B</v>
      </c>
      <c r="AF12" s="45">
        <f t="shared" si="11"/>
        <v>2</v>
      </c>
      <c r="AG12" s="45" t="str">
        <f t="shared" si="12"/>
        <v>68 dB</v>
      </c>
    </row>
    <row r="13" spans="1:38" s="44" customFormat="1" ht="20" customHeight="1">
      <c r="A13" s="36">
        <v>165</v>
      </c>
      <c r="B13" s="37">
        <v>70</v>
      </c>
      <c r="C13" s="37">
        <v>14</v>
      </c>
      <c r="D13" s="37" t="s">
        <v>10</v>
      </c>
      <c r="E13" s="37" t="s">
        <v>11</v>
      </c>
      <c r="F13" s="37" t="s">
        <v>12</v>
      </c>
      <c r="G13" s="38" t="s">
        <v>197</v>
      </c>
      <c r="H13" s="38" t="s">
        <v>21</v>
      </c>
      <c r="I13" s="38" t="s">
        <v>128</v>
      </c>
      <c r="J13" s="39" t="s">
        <v>198</v>
      </c>
      <c r="K13" s="40">
        <v>665365</v>
      </c>
      <c r="L13" s="41">
        <v>60.2</v>
      </c>
      <c r="M13" s="42" t="s">
        <v>14</v>
      </c>
      <c r="N13" s="42" t="s">
        <v>15</v>
      </c>
      <c r="O13" s="39">
        <v>2</v>
      </c>
      <c r="P13" s="42" t="s">
        <v>145</v>
      </c>
      <c r="Q13" s="43" t="s">
        <v>10</v>
      </c>
      <c r="S13" s="44" t="str">
        <f t="shared" si="0"/>
        <v>PKW - Sommer</v>
      </c>
      <c r="T13" s="44" t="str">
        <f t="shared" si="1"/>
        <v>165 / 70 R14</v>
      </c>
      <c r="U13" s="45">
        <f t="shared" si="2"/>
        <v>14</v>
      </c>
      <c r="V13" s="44" t="str">
        <f t="shared" si="3"/>
        <v>1657014</v>
      </c>
      <c r="W13" s="44" t="str">
        <f t="shared" si="4"/>
        <v>DYNAXER HP3</v>
      </c>
      <c r="X13" s="45" t="str">
        <f t="shared" si="5"/>
        <v>81 T</v>
      </c>
      <c r="Y13" s="45">
        <f t="shared" si="6"/>
        <v>665365</v>
      </c>
      <c r="Z13" s="44" t="str">
        <f t="shared" si="7"/>
        <v>3528706653650</v>
      </c>
      <c r="AA13" s="46">
        <f t="shared" si="8"/>
        <v>60.2</v>
      </c>
      <c r="AB13" s="46"/>
      <c r="AC13" s="46"/>
      <c r="AD13" s="45" t="str">
        <f t="shared" si="9"/>
        <v>E</v>
      </c>
      <c r="AE13" s="45" t="str">
        <f t="shared" si="10"/>
        <v>B</v>
      </c>
      <c r="AF13" s="45">
        <f t="shared" si="11"/>
        <v>2</v>
      </c>
      <c r="AG13" s="45" t="str">
        <f t="shared" si="12"/>
        <v>69 dB</v>
      </c>
    </row>
    <row r="14" spans="1:38" s="44" customFormat="1" ht="20" customHeight="1">
      <c r="A14" s="36">
        <v>165</v>
      </c>
      <c r="B14" s="37">
        <v>70</v>
      </c>
      <c r="C14" s="37">
        <v>14</v>
      </c>
      <c r="D14" s="37" t="s">
        <v>3</v>
      </c>
      <c r="E14" s="37" t="s">
        <v>11</v>
      </c>
      <c r="F14" s="37" t="s">
        <v>12</v>
      </c>
      <c r="G14" s="38" t="s">
        <v>197</v>
      </c>
      <c r="H14" s="38" t="s">
        <v>117</v>
      </c>
      <c r="I14" s="38" t="s">
        <v>128</v>
      </c>
      <c r="J14" s="39" t="s">
        <v>199</v>
      </c>
      <c r="K14" s="40">
        <v>785594</v>
      </c>
      <c r="L14" s="41">
        <v>63.6</v>
      </c>
      <c r="M14" s="42" t="s">
        <v>14</v>
      </c>
      <c r="N14" s="42" t="s">
        <v>15</v>
      </c>
      <c r="O14" s="39">
        <v>2</v>
      </c>
      <c r="P14" s="42" t="s">
        <v>145</v>
      </c>
      <c r="Q14" s="43" t="s">
        <v>10</v>
      </c>
      <c r="S14" s="44" t="str">
        <f t="shared" si="0"/>
        <v>PKW - Sommer</v>
      </c>
      <c r="T14" s="44" t="str">
        <f t="shared" si="1"/>
        <v>165 / 70 R14</v>
      </c>
      <c r="U14" s="45">
        <f t="shared" si="2"/>
        <v>14</v>
      </c>
      <c r="V14" s="44" t="str">
        <f t="shared" si="3"/>
        <v>1657014</v>
      </c>
      <c r="W14" s="44" t="str">
        <f t="shared" si="4"/>
        <v>DYNAXER HP3</v>
      </c>
      <c r="X14" s="45" t="str">
        <f t="shared" si="5"/>
        <v>85 T</v>
      </c>
      <c r="Y14" s="45">
        <f t="shared" si="6"/>
        <v>785594</v>
      </c>
      <c r="Z14" s="44" t="str">
        <f t="shared" si="7"/>
        <v>3528707855947</v>
      </c>
      <c r="AA14" s="46">
        <f t="shared" si="8"/>
        <v>63.6</v>
      </c>
      <c r="AB14" s="46"/>
      <c r="AC14" s="46"/>
      <c r="AD14" s="45" t="str">
        <f t="shared" si="9"/>
        <v>E</v>
      </c>
      <c r="AE14" s="45" t="str">
        <f t="shared" si="10"/>
        <v>B</v>
      </c>
      <c r="AF14" s="45">
        <f t="shared" si="11"/>
        <v>2</v>
      </c>
      <c r="AG14" s="45" t="str">
        <f t="shared" si="12"/>
        <v>69 dB</v>
      </c>
    </row>
    <row r="15" spans="1:38" s="44" customFormat="1" ht="20" customHeight="1">
      <c r="A15" s="36">
        <v>175</v>
      </c>
      <c r="B15" s="37">
        <v>70</v>
      </c>
      <c r="C15" s="37">
        <v>14</v>
      </c>
      <c r="D15" s="37" t="s">
        <v>10</v>
      </c>
      <c r="E15" s="37" t="s">
        <v>11</v>
      </c>
      <c r="F15" s="37" t="s">
        <v>12</v>
      </c>
      <c r="G15" s="38" t="s">
        <v>200</v>
      </c>
      <c r="H15" s="38" t="s">
        <v>23</v>
      </c>
      <c r="I15" s="38" t="s">
        <v>128</v>
      </c>
      <c r="J15" s="39" t="s">
        <v>201</v>
      </c>
      <c r="K15" s="40">
        <v>494812</v>
      </c>
      <c r="L15" s="41">
        <v>71</v>
      </c>
      <c r="M15" s="42" t="s">
        <v>14</v>
      </c>
      <c r="N15" s="42" t="s">
        <v>15</v>
      </c>
      <c r="O15" s="39">
        <v>2</v>
      </c>
      <c r="P15" s="42" t="s">
        <v>145</v>
      </c>
      <c r="Q15" s="43" t="s">
        <v>10</v>
      </c>
      <c r="S15" s="44" t="str">
        <f t="shared" si="0"/>
        <v>PKW - Sommer</v>
      </c>
      <c r="T15" s="44" t="str">
        <f t="shared" si="1"/>
        <v>175 / 70 R14</v>
      </c>
      <c r="U15" s="45">
        <f t="shared" si="2"/>
        <v>14</v>
      </c>
      <c r="V15" s="44" t="str">
        <f t="shared" si="3"/>
        <v>1757014</v>
      </c>
      <c r="W15" s="44" t="str">
        <f t="shared" si="4"/>
        <v>DYNAXER HP3</v>
      </c>
      <c r="X15" s="45" t="str">
        <f t="shared" si="5"/>
        <v>84 T</v>
      </c>
      <c r="Y15" s="45">
        <f t="shared" si="6"/>
        <v>494812</v>
      </c>
      <c r="Z15" s="44" t="str">
        <f t="shared" si="7"/>
        <v>3528704948123</v>
      </c>
      <c r="AA15" s="46">
        <f t="shared" si="8"/>
        <v>71</v>
      </c>
      <c r="AB15" s="46"/>
      <c r="AC15" s="46"/>
      <c r="AD15" s="45" t="str">
        <f t="shared" si="9"/>
        <v>E</v>
      </c>
      <c r="AE15" s="45" t="str">
        <f t="shared" si="10"/>
        <v>B</v>
      </c>
      <c r="AF15" s="45">
        <f t="shared" si="11"/>
        <v>2</v>
      </c>
      <c r="AG15" s="45" t="str">
        <f t="shared" si="12"/>
        <v>69 dB</v>
      </c>
    </row>
    <row r="16" spans="1:38" s="44" customFormat="1" ht="20" customHeight="1">
      <c r="A16" s="36">
        <v>185</v>
      </c>
      <c r="B16" s="37">
        <v>70</v>
      </c>
      <c r="C16" s="37">
        <v>14</v>
      </c>
      <c r="D16" s="37" t="s">
        <v>10</v>
      </c>
      <c r="E16" s="37" t="s">
        <v>11</v>
      </c>
      <c r="F16" s="37" t="s">
        <v>12</v>
      </c>
      <c r="G16" s="38" t="s">
        <v>202</v>
      </c>
      <c r="H16" s="38" t="s">
        <v>24</v>
      </c>
      <c r="I16" s="38" t="s">
        <v>128</v>
      </c>
      <c r="J16" s="39" t="s">
        <v>203</v>
      </c>
      <c r="K16" s="40">
        <v>120221</v>
      </c>
      <c r="L16" s="41">
        <v>74.900000000000006</v>
      </c>
      <c r="M16" s="42" t="s">
        <v>14</v>
      </c>
      <c r="N16" s="42" t="s">
        <v>15</v>
      </c>
      <c r="O16" s="39">
        <v>2</v>
      </c>
      <c r="P16" s="42" t="s">
        <v>145</v>
      </c>
      <c r="Q16" s="43" t="s">
        <v>10</v>
      </c>
      <c r="S16" s="44" t="str">
        <f t="shared" si="0"/>
        <v>PKW - Sommer</v>
      </c>
      <c r="T16" s="44" t="str">
        <f t="shared" si="1"/>
        <v>185 / 70 R14</v>
      </c>
      <c r="U16" s="45">
        <f t="shared" si="2"/>
        <v>14</v>
      </c>
      <c r="V16" s="44" t="str">
        <f t="shared" si="3"/>
        <v>1857014</v>
      </c>
      <c r="W16" s="44" t="str">
        <f t="shared" si="4"/>
        <v>DYNAXER HP3</v>
      </c>
      <c r="X16" s="45" t="str">
        <f t="shared" si="5"/>
        <v>88 T</v>
      </c>
      <c r="Y16" s="45">
        <f t="shared" si="6"/>
        <v>120221</v>
      </c>
      <c r="Z16" s="44" t="str">
        <f t="shared" si="7"/>
        <v>3528701202211</v>
      </c>
      <c r="AA16" s="46">
        <f t="shared" si="8"/>
        <v>74.900000000000006</v>
      </c>
      <c r="AB16" s="46"/>
      <c r="AC16" s="46"/>
      <c r="AD16" s="45" t="str">
        <f t="shared" si="9"/>
        <v>E</v>
      </c>
      <c r="AE16" s="45" t="str">
        <f t="shared" si="10"/>
        <v>B</v>
      </c>
      <c r="AF16" s="45">
        <f t="shared" si="11"/>
        <v>2</v>
      </c>
      <c r="AG16" s="45" t="str">
        <f t="shared" si="12"/>
        <v>69 dB</v>
      </c>
    </row>
    <row r="17" spans="1:34" s="44" customFormat="1" ht="20" customHeight="1">
      <c r="A17" s="36">
        <v>185</v>
      </c>
      <c r="B17" s="37">
        <v>70</v>
      </c>
      <c r="C17" s="37">
        <v>14</v>
      </c>
      <c r="D17" s="37" t="s">
        <v>10</v>
      </c>
      <c r="E17" s="37" t="s">
        <v>25</v>
      </c>
      <c r="F17" s="37" t="s">
        <v>12</v>
      </c>
      <c r="G17" s="38" t="s">
        <v>202</v>
      </c>
      <c r="H17" s="38" t="s">
        <v>26</v>
      </c>
      <c r="I17" s="38" t="s">
        <v>172</v>
      </c>
      <c r="J17" s="39" t="s">
        <v>204</v>
      </c>
      <c r="K17" s="40">
        <v>325172</v>
      </c>
      <c r="L17" s="41">
        <v>74.900000000000006</v>
      </c>
      <c r="M17" s="42" t="s">
        <v>22</v>
      </c>
      <c r="N17" s="42" t="s">
        <v>15</v>
      </c>
      <c r="O17" s="39">
        <v>2</v>
      </c>
      <c r="P17" s="42" t="s">
        <v>145</v>
      </c>
      <c r="Q17" s="43" t="s">
        <v>10</v>
      </c>
      <c r="S17" s="44" t="str">
        <f t="shared" si="0"/>
        <v>PKW - Sommer</v>
      </c>
      <c r="T17" s="44" t="str">
        <f t="shared" si="1"/>
        <v>185 / 70 R14</v>
      </c>
      <c r="U17" s="45">
        <f t="shared" si="2"/>
        <v>14</v>
      </c>
      <c r="V17" s="44" t="str">
        <f t="shared" si="3"/>
        <v>1857014</v>
      </c>
      <c r="W17" s="44" t="str">
        <f t="shared" si="4"/>
        <v>DYNAXER HP3 DT1</v>
      </c>
      <c r="X17" s="45" t="str">
        <f t="shared" si="5"/>
        <v>88 H</v>
      </c>
      <c r="Y17" s="45">
        <f t="shared" si="6"/>
        <v>325172</v>
      </c>
      <c r="Z17" s="44" t="str">
        <f t="shared" si="7"/>
        <v>3528703251729</v>
      </c>
      <c r="AA17" s="46">
        <f t="shared" si="8"/>
        <v>74.900000000000006</v>
      </c>
      <c r="AB17" s="46"/>
      <c r="AC17" s="46"/>
      <c r="AD17" s="45" t="str">
        <f t="shared" si="9"/>
        <v>C</v>
      </c>
      <c r="AE17" s="45" t="str">
        <f t="shared" si="10"/>
        <v>B</v>
      </c>
      <c r="AF17" s="45">
        <f t="shared" si="11"/>
        <v>2</v>
      </c>
      <c r="AG17" s="45" t="str">
        <f t="shared" si="12"/>
        <v>69 dB</v>
      </c>
    </row>
    <row r="18" spans="1:34" s="47" customFormat="1" ht="20" customHeight="1">
      <c r="A18" s="36">
        <v>155</v>
      </c>
      <c r="B18" s="37">
        <v>65</v>
      </c>
      <c r="C18" s="37">
        <v>13</v>
      </c>
      <c r="D18" s="37" t="s">
        <v>10</v>
      </c>
      <c r="E18" s="37" t="s">
        <v>11</v>
      </c>
      <c r="F18" s="37" t="s">
        <v>12</v>
      </c>
      <c r="G18" s="38" t="s">
        <v>205</v>
      </c>
      <c r="H18" s="38" t="s">
        <v>130</v>
      </c>
      <c r="I18" s="38" t="s">
        <v>127</v>
      </c>
      <c r="J18" s="39" t="s">
        <v>206</v>
      </c>
      <c r="K18" s="40">
        <v>991550</v>
      </c>
      <c r="L18" s="41">
        <v>55.800000000000004</v>
      </c>
      <c r="M18" s="42" t="s">
        <v>14</v>
      </c>
      <c r="N18" s="42" t="s">
        <v>15</v>
      </c>
      <c r="O18" s="39">
        <v>2</v>
      </c>
      <c r="P18" s="42" t="s">
        <v>144</v>
      </c>
      <c r="Q18" s="43" t="s">
        <v>10</v>
      </c>
      <c r="S18" s="44" t="str">
        <f t="shared" si="0"/>
        <v>PKW - Sommer</v>
      </c>
      <c r="T18" s="44" t="str">
        <f t="shared" si="1"/>
        <v>155 / 65 R13</v>
      </c>
      <c r="U18" s="45">
        <f t="shared" si="2"/>
        <v>13</v>
      </c>
      <c r="V18" s="44" t="str">
        <f t="shared" si="3"/>
        <v>1556513</v>
      </c>
      <c r="W18" s="44" t="str">
        <f t="shared" si="4"/>
        <v>VIAXER</v>
      </c>
      <c r="X18" s="45" t="str">
        <f t="shared" si="5"/>
        <v>73 T</v>
      </c>
      <c r="Y18" s="45">
        <f t="shared" si="6"/>
        <v>991550</v>
      </c>
      <c r="Z18" s="44" t="str">
        <f t="shared" si="7"/>
        <v>3528709915502</v>
      </c>
      <c r="AA18" s="46">
        <f t="shared" si="8"/>
        <v>55.800000000000004</v>
      </c>
      <c r="AB18" s="46"/>
      <c r="AC18" s="46"/>
      <c r="AD18" s="45" t="str">
        <f t="shared" si="9"/>
        <v>E</v>
      </c>
      <c r="AE18" s="45" t="str">
        <f t="shared" si="10"/>
        <v>B</v>
      </c>
      <c r="AF18" s="45">
        <f t="shared" si="11"/>
        <v>2</v>
      </c>
      <c r="AG18" s="45" t="str">
        <f t="shared" si="12"/>
        <v>68 dB</v>
      </c>
      <c r="AH18" s="44"/>
    </row>
    <row r="19" spans="1:34" s="44" customFormat="1" ht="20" customHeight="1">
      <c r="A19" s="36">
        <v>165</v>
      </c>
      <c r="B19" s="37">
        <v>65</v>
      </c>
      <c r="C19" s="37">
        <v>13</v>
      </c>
      <c r="D19" s="37" t="s">
        <v>10</v>
      </c>
      <c r="E19" s="37" t="s">
        <v>11</v>
      </c>
      <c r="F19" s="37" t="s">
        <v>12</v>
      </c>
      <c r="G19" s="38" t="s">
        <v>207</v>
      </c>
      <c r="H19" s="38" t="s">
        <v>28</v>
      </c>
      <c r="I19" s="38" t="s">
        <v>127</v>
      </c>
      <c r="J19" s="39" t="s">
        <v>208</v>
      </c>
      <c r="K19" s="40">
        <v>957065</v>
      </c>
      <c r="L19" s="41">
        <v>59.7</v>
      </c>
      <c r="M19" s="42" t="s">
        <v>14</v>
      </c>
      <c r="N19" s="42" t="s">
        <v>15</v>
      </c>
      <c r="O19" s="39">
        <v>2</v>
      </c>
      <c r="P19" s="42" t="s">
        <v>144</v>
      </c>
      <c r="Q19" s="43" t="s">
        <v>10</v>
      </c>
      <c r="S19" s="44" t="str">
        <f t="shared" si="0"/>
        <v>PKW - Sommer</v>
      </c>
      <c r="T19" s="44" t="str">
        <f t="shared" si="1"/>
        <v>165 / 65 R13</v>
      </c>
      <c r="U19" s="45">
        <f t="shared" si="2"/>
        <v>13</v>
      </c>
      <c r="V19" s="44" t="str">
        <f t="shared" si="3"/>
        <v>1656513</v>
      </c>
      <c r="W19" s="44" t="str">
        <f t="shared" si="4"/>
        <v>VIAXER</v>
      </c>
      <c r="X19" s="45" t="str">
        <f t="shared" si="5"/>
        <v>77 T</v>
      </c>
      <c r="Y19" s="45">
        <f t="shared" si="6"/>
        <v>957065</v>
      </c>
      <c r="Z19" s="44" t="str">
        <f t="shared" si="7"/>
        <v>3528709570657</v>
      </c>
      <c r="AA19" s="46">
        <f t="shared" si="8"/>
        <v>59.7</v>
      </c>
      <c r="AB19" s="46"/>
      <c r="AC19" s="46"/>
      <c r="AD19" s="45" t="str">
        <f t="shared" si="9"/>
        <v>E</v>
      </c>
      <c r="AE19" s="45" t="str">
        <f t="shared" si="10"/>
        <v>B</v>
      </c>
      <c r="AF19" s="45">
        <f t="shared" si="11"/>
        <v>2</v>
      </c>
      <c r="AG19" s="45" t="str">
        <f t="shared" si="12"/>
        <v>68 dB</v>
      </c>
    </row>
    <row r="20" spans="1:34" s="44" customFormat="1" ht="20" customHeight="1">
      <c r="A20" s="36">
        <v>175</v>
      </c>
      <c r="B20" s="37">
        <v>65</v>
      </c>
      <c r="C20" s="37">
        <v>13</v>
      </c>
      <c r="D20" s="37" t="s">
        <v>10</v>
      </c>
      <c r="E20" s="37" t="s">
        <v>11</v>
      </c>
      <c r="F20" s="37" t="s">
        <v>12</v>
      </c>
      <c r="G20" s="38" t="s">
        <v>209</v>
      </c>
      <c r="H20" s="38" t="s">
        <v>131</v>
      </c>
      <c r="I20" s="38" t="s">
        <v>127</v>
      </c>
      <c r="J20" s="39" t="s">
        <v>210</v>
      </c>
      <c r="K20" s="40">
        <v>989407</v>
      </c>
      <c r="L20" s="41">
        <v>68.400000000000006</v>
      </c>
      <c r="M20" s="42" t="s">
        <v>14</v>
      </c>
      <c r="N20" s="42" t="s">
        <v>15</v>
      </c>
      <c r="O20" s="39">
        <v>2</v>
      </c>
      <c r="P20" s="42" t="s">
        <v>144</v>
      </c>
      <c r="Q20" s="43" t="s">
        <v>10</v>
      </c>
      <c r="S20" s="44" t="str">
        <f t="shared" si="0"/>
        <v>PKW - Sommer</v>
      </c>
      <c r="T20" s="44" t="str">
        <f t="shared" si="1"/>
        <v>175 / 65 R13</v>
      </c>
      <c r="U20" s="45">
        <f t="shared" si="2"/>
        <v>13</v>
      </c>
      <c r="V20" s="44" t="str">
        <f t="shared" si="3"/>
        <v>1756513</v>
      </c>
      <c r="W20" s="44" t="str">
        <f t="shared" si="4"/>
        <v>VIAXER</v>
      </c>
      <c r="X20" s="45" t="str">
        <f t="shared" si="5"/>
        <v>80 T</v>
      </c>
      <c r="Y20" s="45">
        <f t="shared" si="6"/>
        <v>989407</v>
      </c>
      <c r="Z20" s="44" t="str">
        <f t="shared" si="7"/>
        <v>3528709894074</v>
      </c>
      <c r="AA20" s="46">
        <f t="shared" si="8"/>
        <v>68.400000000000006</v>
      </c>
      <c r="AB20" s="46"/>
      <c r="AC20" s="46"/>
      <c r="AD20" s="45" t="str">
        <f t="shared" si="9"/>
        <v>E</v>
      </c>
      <c r="AE20" s="45" t="str">
        <f t="shared" si="10"/>
        <v>B</v>
      </c>
      <c r="AF20" s="45">
        <f t="shared" si="11"/>
        <v>2</v>
      </c>
      <c r="AG20" s="45" t="str">
        <f t="shared" si="12"/>
        <v>68 dB</v>
      </c>
    </row>
    <row r="21" spans="1:34" s="44" customFormat="1" ht="20" customHeight="1">
      <c r="A21" s="36">
        <v>155</v>
      </c>
      <c r="B21" s="37">
        <v>65</v>
      </c>
      <c r="C21" s="37">
        <v>14</v>
      </c>
      <c r="D21" s="37" t="s">
        <v>10</v>
      </c>
      <c r="E21" s="37" t="s">
        <v>11</v>
      </c>
      <c r="F21" s="37" t="s">
        <v>12</v>
      </c>
      <c r="G21" s="38" t="s">
        <v>211</v>
      </c>
      <c r="H21" s="38" t="s">
        <v>19</v>
      </c>
      <c r="I21" s="38" t="s">
        <v>127</v>
      </c>
      <c r="J21" s="39" t="s">
        <v>212</v>
      </c>
      <c r="K21" s="40">
        <v>652003</v>
      </c>
      <c r="L21" s="41">
        <v>58.400000000000006</v>
      </c>
      <c r="M21" s="42" t="s">
        <v>14</v>
      </c>
      <c r="N21" s="42" t="s">
        <v>15</v>
      </c>
      <c r="O21" s="39">
        <v>2</v>
      </c>
      <c r="P21" s="42" t="s">
        <v>144</v>
      </c>
      <c r="Q21" s="43" t="s">
        <v>10</v>
      </c>
      <c r="S21" s="44" t="str">
        <f t="shared" si="0"/>
        <v>PKW - Sommer</v>
      </c>
      <c r="T21" s="44" t="str">
        <f t="shared" si="1"/>
        <v>155 / 65 R14</v>
      </c>
      <c r="U21" s="45">
        <f t="shared" si="2"/>
        <v>14</v>
      </c>
      <c r="V21" s="44" t="str">
        <f t="shared" si="3"/>
        <v>1556514</v>
      </c>
      <c r="W21" s="44" t="str">
        <f t="shared" si="4"/>
        <v>VIAXER</v>
      </c>
      <c r="X21" s="45" t="str">
        <f t="shared" si="5"/>
        <v>75 T</v>
      </c>
      <c r="Y21" s="45">
        <f t="shared" si="6"/>
        <v>652003</v>
      </c>
      <c r="Z21" s="44" t="str">
        <f t="shared" si="7"/>
        <v>3528706520037</v>
      </c>
      <c r="AA21" s="46">
        <f t="shared" si="8"/>
        <v>58.400000000000006</v>
      </c>
      <c r="AB21" s="46"/>
      <c r="AC21" s="46"/>
      <c r="AD21" s="45" t="str">
        <f t="shared" si="9"/>
        <v>E</v>
      </c>
      <c r="AE21" s="45" t="str">
        <f t="shared" si="10"/>
        <v>B</v>
      </c>
      <c r="AF21" s="45">
        <f t="shared" si="11"/>
        <v>2</v>
      </c>
      <c r="AG21" s="45" t="str">
        <f t="shared" si="12"/>
        <v>68 dB</v>
      </c>
    </row>
    <row r="22" spans="1:34" s="44" customFormat="1" ht="20" customHeight="1">
      <c r="A22" s="36">
        <v>165</v>
      </c>
      <c r="B22" s="37">
        <v>65</v>
      </c>
      <c r="C22" s="37">
        <v>14</v>
      </c>
      <c r="D22" s="37" t="s">
        <v>10</v>
      </c>
      <c r="E22" s="37" t="s">
        <v>11</v>
      </c>
      <c r="F22" s="37" t="s">
        <v>12</v>
      </c>
      <c r="G22" s="38" t="s">
        <v>213</v>
      </c>
      <c r="H22" s="38" t="s">
        <v>13</v>
      </c>
      <c r="I22" s="38" t="s">
        <v>128</v>
      </c>
      <c r="J22" s="39" t="s">
        <v>214</v>
      </c>
      <c r="K22" s="40">
        <v>352130</v>
      </c>
      <c r="L22" s="41">
        <v>55.800000000000004</v>
      </c>
      <c r="M22" s="42" t="s">
        <v>14</v>
      </c>
      <c r="N22" s="42" t="s">
        <v>15</v>
      </c>
      <c r="O22" s="39">
        <v>2</v>
      </c>
      <c r="P22" s="42" t="s">
        <v>145</v>
      </c>
      <c r="Q22" s="43" t="s">
        <v>10</v>
      </c>
      <c r="S22" s="44" t="str">
        <f t="shared" si="0"/>
        <v>PKW - Sommer</v>
      </c>
      <c r="T22" s="44" t="str">
        <f t="shared" si="1"/>
        <v>165 / 65 R14</v>
      </c>
      <c r="U22" s="45">
        <f t="shared" si="2"/>
        <v>14</v>
      </c>
      <c r="V22" s="44" t="str">
        <f t="shared" si="3"/>
        <v>1656514</v>
      </c>
      <c r="W22" s="44" t="str">
        <f t="shared" si="4"/>
        <v>DYNAXER HP3</v>
      </c>
      <c r="X22" s="45" t="str">
        <f t="shared" si="5"/>
        <v>79 T</v>
      </c>
      <c r="Y22" s="45">
        <f t="shared" si="6"/>
        <v>352130</v>
      </c>
      <c r="Z22" s="44" t="str">
        <f t="shared" si="7"/>
        <v>3528703521303</v>
      </c>
      <c r="AA22" s="46">
        <f t="shared" si="8"/>
        <v>55.800000000000004</v>
      </c>
      <c r="AB22" s="46"/>
      <c r="AC22" s="46"/>
      <c r="AD22" s="45" t="str">
        <f t="shared" si="9"/>
        <v>E</v>
      </c>
      <c r="AE22" s="45" t="str">
        <f t="shared" si="10"/>
        <v>B</v>
      </c>
      <c r="AF22" s="45">
        <f t="shared" si="11"/>
        <v>2</v>
      </c>
      <c r="AG22" s="45" t="str">
        <f t="shared" si="12"/>
        <v>69 dB</v>
      </c>
    </row>
    <row r="23" spans="1:34" s="44" customFormat="1" ht="20" customHeight="1">
      <c r="A23" s="36">
        <v>175</v>
      </c>
      <c r="B23" s="37">
        <v>65</v>
      </c>
      <c r="C23" s="37">
        <v>14</v>
      </c>
      <c r="D23" s="37" t="s">
        <v>10</v>
      </c>
      <c r="E23" s="37" t="s">
        <v>11</v>
      </c>
      <c r="F23" s="37" t="s">
        <v>12</v>
      </c>
      <c r="G23" s="38" t="s">
        <v>215</v>
      </c>
      <c r="H23" s="38" t="s">
        <v>20</v>
      </c>
      <c r="I23" s="38" t="s">
        <v>128</v>
      </c>
      <c r="J23" s="39" t="s">
        <v>216</v>
      </c>
      <c r="K23" s="40">
        <v>563927</v>
      </c>
      <c r="L23" s="41">
        <v>55.800000000000004</v>
      </c>
      <c r="M23" s="42" t="s">
        <v>14</v>
      </c>
      <c r="N23" s="42" t="s">
        <v>15</v>
      </c>
      <c r="O23" s="39">
        <v>2</v>
      </c>
      <c r="P23" s="42" t="s">
        <v>145</v>
      </c>
      <c r="Q23" s="43" t="s">
        <v>10</v>
      </c>
      <c r="S23" s="44" t="str">
        <f t="shared" si="0"/>
        <v>PKW - Sommer</v>
      </c>
      <c r="T23" s="44" t="str">
        <f t="shared" si="1"/>
        <v>175 / 65 R14</v>
      </c>
      <c r="U23" s="45">
        <f t="shared" si="2"/>
        <v>14</v>
      </c>
      <c r="V23" s="44" t="str">
        <f t="shared" si="3"/>
        <v>1756514</v>
      </c>
      <c r="W23" s="44" t="str">
        <f t="shared" si="4"/>
        <v>DYNAXER HP3</v>
      </c>
      <c r="X23" s="45" t="str">
        <f t="shared" si="5"/>
        <v>82 T</v>
      </c>
      <c r="Y23" s="45">
        <f t="shared" si="6"/>
        <v>563927</v>
      </c>
      <c r="Z23" s="44" t="str">
        <f t="shared" si="7"/>
        <v>3528705639273</v>
      </c>
      <c r="AA23" s="46">
        <f t="shared" si="8"/>
        <v>55.800000000000004</v>
      </c>
      <c r="AB23" s="46"/>
      <c r="AC23" s="46"/>
      <c r="AD23" s="45" t="str">
        <f t="shared" si="9"/>
        <v>E</v>
      </c>
      <c r="AE23" s="45" t="str">
        <f t="shared" si="10"/>
        <v>B</v>
      </c>
      <c r="AF23" s="45">
        <f t="shared" si="11"/>
        <v>2</v>
      </c>
      <c r="AG23" s="45" t="str">
        <f t="shared" si="12"/>
        <v>69 dB</v>
      </c>
    </row>
    <row r="24" spans="1:34" s="44" customFormat="1" ht="20" customHeight="1">
      <c r="A24" s="36">
        <v>175</v>
      </c>
      <c r="B24" s="37">
        <v>65</v>
      </c>
      <c r="C24" s="37">
        <v>14</v>
      </c>
      <c r="D24" s="37" t="s">
        <v>3</v>
      </c>
      <c r="E24" s="37" t="s">
        <v>11</v>
      </c>
      <c r="F24" s="37" t="s">
        <v>12</v>
      </c>
      <c r="G24" s="38" t="s">
        <v>215</v>
      </c>
      <c r="H24" s="38" t="s">
        <v>31</v>
      </c>
      <c r="I24" s="38" t="s">
        <v>128</v>
      </c>
      <c r="J24" s="39" t="s">
        <v>217</v>
      </c>
      <c r="K24" s="40">
        <v>305387</v>
      </c>
      <c r="L24" s="41">
        <v>58.900000000000006</v>
      </c>
      <c r="M24" s="42" t="s">
        <v>14</v>
      </c>
      <c r="N24" s="42" t="s">
        <v>15</v>
      </c>
      <c r="O24" s="39">
        <v>2</v>
      </c>
      <c r="P24" s="42" t="s">
        <v>145</v>
      </c>
      <c r="Q24" s="43" t="s">
        <v>10</v>
      </c>
      <c r="S24" s="44" t="str">
        <f t="shared" si="0"/>
        <v>PKW - Sommer</v>
      </c>
      <c r="T24" s="44" t="str">
        <f t="shared" si="1"/>
        <v>175 / 65 R14</v>
      </c>
      <c r="U24" s="45">
        <f t="shared" si="2"/>
        <v>14</v>
      </c>
      <c r="V24" s="44" t="str">
        <f t="shared" si="3"/>
        <v>1756514</v>
      </c>
      <c r="W24" s="44" t="str">
        <f t="shared" si="4"/>
        <v>DYNAXER HP3</v>
      </c>
      <c r="X24" s="45" t="str">
        <f t="shared" si="5"/>
        <v>86 T</v>
      </c>
      <c r="Y24" s="45">
        <f t="shared" si="6"/>
        <v>305387</v>
      </c>
      <c r="Z24" s="44" t="str">
        <f t="shared" si="7"/>
        <v>3528703053873</v>
      </c>
      <c r="AA24" s="46">
        <f t="shared" si="8"/>
        <v>58.900000000000006</v>
      </c>
      <c r="AB24" s="46"/>
      <c r="AC24" s="46"/>
      <c r="AD24" s="45" t="str">
        <f t="shared" si="9"/>
        <v>E</v>
      </c>
      <c r="AE24" s="45" t="str">
        <f t="shared" si="10"/>
        <v>B</v>
      </c>
      <c r="AF24" s="45">
        <f t="shared" si="11"/>
        <v>2</v>
      </c>
      <c r="AG24" s="45" t="str">
        <f t="shared" si="12"/>
        <v>69 dB</v>
      </c>
    </row>
    <row r="25" spans="1:34" s="44" customFormat="1" ht="20" customHeight="1">
      <c r="A25" s="36">
        <v>175</v>
      </c>
      <c r="B25" s="37">
        <v>65</v>
      </c>
      <c r="C25" s="37">
        <v>14</v>
      </c>
      <c r="D25" s="37" t="s">
        <v>10</v>
      </c>
      <c r="E25" s="37" t="s">
        <v>25</v>
      </c>
      <c r="F25" s="37" t="s">
        <v>12</v>
      </c>
      <c r="G25" s="38" t="s">
        <v>215</v>
      </c>
      <c r="H25" s="38" t="s">
        <v>30</v>
      </c>
      <c r="I25" s="38" t="s">
        <v>128</v>
      </c>
      <c r="J25" s="39" t="s">
        <v>218</v>
      </c>
      <c r="K25" s="40">
        <v>656502</v>
      </c>
      <c r="L25" s="41">
        <v>55.800000000000004</v>
      </c>
      <c r="M25" s="42" t="s">
        <v>14</v>
      </c>
      <c r="N25" s="42" t="s">
        <v>15</v>
      </c>
      <c r="O25" s="39">
        <v>2</v>
      </c>
      <c r="P25" s="42" t="s">
        <v>145</v>
      </c>
      <c r="Q25" s="43" t="s">
        <v>10</v>
      </c>
      <c r="S25" s="44" t="str">
        <f t="shared" si="0"/>
        <v>PKW - Sommer</v>
      </c>
      <c r="T25" s="44" t="str">
        <f t="shared" si="1"/>
        <v>175 / 65 R14</v>
      </c>
      <c r="U25" s="45">
        <f t="shared" si="2"/>
        <v>14</v>
      </c>
      <c r="V25" s="44" t="str">
        <f t="shared" si="3"/>
        <v>1756514</v>
      </c>
      <c r="W25" s="44" t="str">
        <f t="shared" si="4"/>
        <v>DYNAXER HP3</v>
      </c>
      <c r="X25" s="45" t="str">
        <f t="shared" si="5"/>
        <v>82 H</v>
      </c>
      <c r="Y25" s="45">
        <f t="shared" si="6"/>
        <v>656502</v>
      </c>
      <c r="Z25" s="44" t="str">
        <f t="shared" si="7"/>
        <v>3528706565021</v>
      </c>
      <c r="AA25" s="46">
        <f t="shared" si="8"/>
        <v>55.800000000000004</v>
      </c>
      <c r="AB25" s="46"/>
      <c r="AC25" s="46"/>
      <c r="AD25" s="45" t="str">
        <f t="shared" si="9"/>
        <v>E</v>
      </c>
      <c r="AE25" s="45" t="str">
        <f t="shared" si="10"/>
        <v>B</v>
      </c>
      <c r="AF25" s="45">
        <f t="shared" si="11"/>
        <v>2</v>
      </c>
      <c r="AG25" s="45" t="str">
        <f t="shared" si="12"/>
        <v>69 dB</v>
      </c>
    </row>
    <row r="26" spans="1:34" s="44" customFormat="1" ht="20" customHeight="1">
      <c r="A26" s="36">
        <v>185</v>
      </c>
      <c r="B26" s="37">
        <v>65</v>
      </c>
      <c r="C26" s="37">
        <v>14</v>
      </c>
      <c r="D26" s="37" t="s">
        <v>10</v>
      </c>
      <c r="E26" s="37" t="s">
        <v>11</v>
      </c>
      <c r="F26" s="37" t="s">
        <v>12</v>
      </c>
      <c r="G26" s="38" t="s">
        <v>219</v>
      </c>
      <c r="H26" s="38" t="s">
        <v>31</v>
      </c>
      <c r="I26" s="38" t="s">
        <v>128</v>
      </c>
      <c r="J26" s="39" t="s">
        <v>220</v>
      </c>
      <c r="K26" s="40">
        <v>541632</v>
      </c>
      <c r="L26" s="41">
        <v>64.5</v>
      </c>
      <c r="M26" s="42" t="s">
        <v>14</v>
      </c>
      <c r="N26" s="42" t="s">
        <v>15</v>
      </c>
      <c r="O26" s="39">
        <v>2</v>
      </c>
      <c r="P26" s="42" t="s">
        <v>145</v>
      </c>
      <c r="Q26" s="43" t="s">
        <v>10</v>
      </c>
      <c r="S26" s="44" t="str">
        <f t="shared" si="0"/>
        <v>PKW - Sommer</v>
      </c>
      <c r="T26" s="44" t="str">
        <f t="shared" si="1"/>
        <v>185 / 65 R14</v>
      </c>
      <c r="U26" s="45">
        <f t="shared" si="2"/>
        <v>14</v>
      </c>
      <c r="V26" s="44" t="str">
        <f t="shared" si="3"/>
        <v>1856514</v>
      </c>
      <c r="W26" s="44" t="str">
        <f t="shared" si="4"/>
        <v>DYNAXER HP3</v>
      </c>
      <c r="X26" s="45" t="str">
        <f t="shared" si="5"/>
        <v>86 T</v>
      </c>
      <c r="Y26" s="45">
        <f t="shared" si="6"/>
        <v>541632</v>
      </c>
      <c r="Z26" s="44" t="str">
        <f t="shared" si="7"/>
        <v>3528705416324</v>
      </c>
      <c r="AA26" s="46">
        <f t="shared" si="8"/>
        <v>64.5</v>
      </c>
      <c r="AB26" s="46"/>
      <c r="AC26" s="46"/>
      <c r="AD26" s="45" t="str">
        <f t="shared" si="9"/>
        <v>E</v>
      </c>
      <c r="AE26" s="45" t="str">
        <f t="shared" si="10"/>
        <v>B</v>
      </c>
      <c r="AF26" s="45">
        <f t="shared" si="11"/>
        <v>2</v>
      </c>
      <c r="AG26" s="45" t="str">
        <f t="shared" si="12"/>
        <v>69 dB</v>
      </c>
    </row>
    <row r="27" spans="1:34" s="44" customFormat="1" ht="20" customHeight="1">
      <c r="A27" s="36">
        <v>185</v>
      </c>
      <c r="B27" s="37">
        <v>65</v>
      </c>
      <c r="C27" s="37">
        <v>14</v>
      </c>
      <c r="D27" s="37" t="s">
        <v>10</v>
      </c>
      <c r="E27" s="37" t="s">
        <v>25</v>
      </c>
      <c r="F27" s="37" t="s">
        <v>12</v>
      </c>
      <c r="G27" s="38" t="s">
        <v>219</v>
      </c>
      <c r="H27" s="38" t="s">
        <v>32</v>
      </c>
      <c r="I27" s="38" t="s">
        <v>128</v>
      </c>
      <c r="J27" s="39" t="s">
        <v>221</v>
      </c>
      <c r="K27" s="40">
        <v>541620</v>
      </c>
      <c r="L27" s="41">
        <v>64.5</v>
      </c>
      <c r="M27" s="42" t="s">
        <v>14</v>
      </c>
      <c r="N27" s="42" t="s">
        <v>15</v>
      </c>
      <c r="O27" s="39">
        <v>2</v>
      </c>
      <c r="P27" s="42" t="s">
        <v>145</v>
      </c>
      <c r="Q27" s="43" t="s">
        <v>10</v>
      </c>
      <c r="S27" s="44" t="str">
        <f t="shared" si="0"/>
        <v>PKW - Sommer</v>
      </c>
      <c r="T27" s="44" t="str">
        <f t="shared" si="1"/>
        <v>185 / 65 R14</v>
      </c>
      <c r="U27" s="45">
        <f t="shared" si="2"/>
        <v>14</v>
      </c>
      <c r="V27" s="44" t="str">
        <f t="shared" si="3"/>
        <v>1856514</v>
      </c>
      <c r="W27" s="44" t="str">
        <f t="shared" si="4"/>
        <v>DYNAXER HP3</v>
      </c>
      <c r="X27" s="45" t="str">
        <f t="shared" si="5"/>
        <v>86 H</v>
      </c>
      <c r="Y27" s="45">
        <f t="shared" si="6"/>
        <v>541620</v>
      </c>
      <c r="Z27" s="44" t="str">
        <f t="shared" si="7"/>
        <v>3528705416201</v>
      </c>
      <c r="AA27" s="46">
        <f t="shared" si="8"/>
        <v>64.5</v>
      </c>
      <c r="AB27" s="46"/>
      <c r="AC27" s="46"/>
      <c r="AD27" s="45" t="str">
        <f t="shared" si="9"/>
        <v>E</v>
      </c>
      <c r="AE27" s="45" t="str">
        <f t="shared" si="10"/>
        <v>B</v>
      </c>
      <c r="AF27" s="45">
        <f t="shared" si="11"/>
        <v>2</v>
      </c>
      <c r="AG27" s="45" t="str">
        <f t="shared" si="12"/>
        <v>69 dB</v>
      </c>
    </row>
    <row r="28" spans="1:34" s="44" customFormat="1" ht="20" customHeight="1">
      <c r="A28" s="36">
        <v>175</v>
      </c>
      <c r="B28" s="37">
        <v>65</v>
      </c>
      <c r="C28" s="37">
        <v>15</v>
      </c>
      <c r="D28" s="37" t="s">
        <v>10</v>
      </c>
      <c r="E28" s="37" t="s">
        <v>11</v>
      </c>
      <c r="F28" s="37" t="s">
        <v>12</v>
      </c>
      <c r="G28" s="38" t="s">
        <v>222</v>
      </c>
      <c r="H28" s="38" t="s">
        <v>23</v>
      </c>
      <c r="I28" s="38" t="s">
        <v>128</v>
      </c>
      <c r="J28" s="39" t="s">
        <v>223</v>
      </c>
      <c r="K28" s="40">
        <v>842072</v>
      </c>
      <c r="L28" s="41">
        <v>67.100000000000009</v>
      </c>
      <c r="M28" s="42" t="s">
        <v>14</v>
      </c>
      <c r="N28" s="42" t="s">
        <v>15</v>
      </c>
      <c r="O28" s="39">
        <v>2</v>
      </c>
      <c r="P28" s="42" t="s">
        <v>145</v>
      </c>
      <c r="Q28" s="43" t="s">
        <v>10</v>
      </c>
      <c r="S28" s="44" t="str">
        <f t="shared" si="0"/>
        <v>PKW - Sommer</v>
      </c>
      <c r="T28" s="44" t="str">
        <f t="shared" si="1"/>
        <v>175 / 65 R15</v>
      </c>
      <c r="U28" s="45">
        <f t="shared" si="2"/>
        <v>15</v>
      </c>
      <c r="V28" s="44" t="str">
        <f t="shared" si="3"/>
        <v>1756515</v>
      </c>
      <c r="W28" s="44" t="str">
        <f t="shared" si="4"/>
        <v>DYNAXER HP3</v>
      </c>
      <c r="X28" s="45" t="str">
        <f t="shared" si="5"/>
        <v>84 T</v>
      </c>
      <c r="Y28" s="45">
        <f t="shared" si="6"/>
        <v>842072</v>
      </c>
      <c r="Z28" s="44" t="str">
        <f t="shared" si="7"/>
        <v>3528708420724</v>
      </c>
      <c r="AA28" s="46">
        <f t="shared" si="8"/>
        <v>67.100000000000009</v>
      </c>
      <c r="AB28" s="46"/>
      <c r="AC28" s="46"/>
      <c r="AD28" s="45" t="str">
        <f t="shared" si="9"/>
        <v>E</v>
      </c>
      <c r="AE28" s="45" t="str">
        <f t="shared" si="10"/>
        <v>B</v>
      </c>
      <c r="AF28" s="45">
        <f t="shared" si="11"/>
        <v>2</v>
      </c>
      <c r="AG28" s="45" t="str">
        <f t="shared" si="12"/>
        <v>69 dB</v>
      </c>
    </row>
    <row r="29" spans="1:34" s="44" customFormat="1" ht="20" customHeight="1">
      <c r="A29" s="36">
        <v>185</v>
      </c>
      <c r="B29" s="37">
        <v>65</v>
      </c>
      <c r="C29" s="37">
        <v>15</v>
      </c>
      <c r="D29" s="37" t="s">
        <v>10</v>
      </c>
      <c r="E29" s="37" t="s">
        <v>11</v>
      </c>
      <c r="F29" s="37" t="s">
        <v>12</v>
      </c>
      <c r="G29" s="38" t="s">
        <v>224</v>
      </c>
      <c r="H29" s="38" t="s">
        <v>24</v>
      </c>
      <c r="I29" s="38" t="s">
        <v>128</v>
      </c>
      <c r="J29" s="39" t="s">
        <v>225</v>
      </c>
      <c r="K29" s="40">
        <v>536962</v>
      </c>
      <c r="L29" s="41">
        <v>62.800000000000004</v>
      </c>
      <c r="M29" s="42" t="s">
        <v>14</v>
      </c>
      <c r="N29" s="42" t="s">
        <v>15</v>
      </c>
      <c r="O29" s="39">
        <v>2</v>
      </c>
      <c r="P29" s="42" t="s">
        <v>145</v>
      </c>
      <c r="Q29" s="43" t="s">
        <v>10</v>
      </c>
      <c r="S29" s="44" t="str">
        <f t="shared" si="0"/>
        <v>PKW - Sommer</v>
      </c>
      <c r="T29" s="44" t="str">
        <f t="shared" si="1"/>
        <v>185 / 65 R15</v>
      </c>
      <c r="U29" s="45">
        <f t="shared" si="2"/>
        <v>15</v>
      </c>
      <c r="V29" s="44" t="str">
        <f t="shared" si="3"/>
        <v>1856515</v>
      </c>
      <c r="W29" s="44" t="str">
        <f t="shared" si="4"/>
        <v>DYNAXER HP3</v>
      </c>
      <c r="X29" s="45" t="str">
        <f t="shared" si="5"/>
        <v>88 T</v>
      </c>
      <c r="Y29" s="45">
        <f t="shared" si="6"/>
        <v>536962</v>
      </c>
      <c r="Z29" s="44" t="str">
        <f t="shared" si="7"/>
        <v>3528705369620</v>
      </c>
      <c r="AA29" s="46">
        <f t="shared" si="8"/>
        <v>62.800000000000004</v>
      </c>
      <c r="AB29" s="46"/>
      <c r="AC29" s="46"/>
      <c r="AD29" s="45" t="str">
        <f t="shared" si="9"/>
        <v>E</v>
      </c>
      <c r="AE29" s="45" t="str">
        <f t="shared" si="10"/>
        <v>B</v>
      </c>
      <c r="AF29" s="45">
        <f t="shared" si="11"/>
        <v>2</v>
      </c>
      <c r="AG29" s="45" t="str">
        <f t="shared" si="12"/>
        <v>69 dB</v>
      </c>
    </row>
    <row r="30" spans="1:34" s="44" customFormat="1" ht="20" customHeight="1">
      <c r="A30" s="36">
        <v>185</v>
      </c>
      <c r="B30" s="37">
        <v>65</v>
      </c>
      <c r="C30" s="37">
        <v>15</v>
      </c>
      <c r="D30" s="37" t="s">
        <v>10</v>
      </c>
      <c r="E30" s="37" t="s">
        <v>25</v>
      </c>
      <c r="F30" s="37" t="s">
        <v>12</v>
      </c>
      <c r="G30" s="38" t="s">
        <v>224</v>
      </c>
      <c r="H30" s="38" t="s">
        <v>26</v>
      </c>
      <c r="I30" s="38" t="s">
        <v>128</v>
      </c>
      <c r="J30" s="39" t="s">
        <v>226</v>
      </c>
      <c r="K30" s="40">
        <v>664880</v>
      </c>
      <c r="L30" s="41">
        <v>62.800000000000004</v>
      </c>
      <c r="M30" s="42" t="s">
        <v>14</v>
      </c>
      <c r="N30" s="42" t="s">
        <v>15</v>
      </c>
      <c r="O30" s="39">
        <v>2</v>
      </c>
      <c r="P30" s="42" t="s">
        <v>145</v>
      </c>
      <c r="Q30" s="43" t="s">
        <v>10</v>
      </c>
      <c r="S30" s="44" t="str">
        <f t="shared" si="0"/>
        <v>PKW - Sommer</v>
      </c>
      <c r="T30" s="44" t="str">
        <f t="shared" si="1"/>
        <v>185 / 65 R15</v>
      </c>
      <c r="U30" s="45">
        <f t="shared" si="2"/>
        <v>15</v>
      </c>
      <c r="V30" s="44" t="str">
        <f t="shared" si="3"/>
        <v>1856515</v>
      </c>
      <c r="W30" s="44" t="str">
        <f t="shared" si="4"/>
        <v>DYNAXER HP3</v>
      </c>
      <c r="X30" s="45" t="str">
        <f t="shared" si="5"/>
        <v>88 H</v>
      </c>
      <c r="Y30" s="45">
        <f t="shared" si="6"/>
        <v>664880</v>
      </c>
      <c r="Z30" s="44" t="str">
        <f t="shared" si="7"/>
        <v>3528706648809</v>
      </c>
      <c r="AA30" s="46">
        <f t="shared" si="8"/>
        <v>62.800000000000004</v>
      </c>
      <c r="AB30" s="46"/>
      <c r="AC30" s="46"/>
      <c r="AD30" s="45" t="str">
        <f t="shared" si="9"/>
        <v>E</v>
      </c>
      <c r="AE30" s="45" t="str">
        <f t="shared" si="10"/>
        <v>B</v>
      </c>
      <c r="AF30" s="45">
        <f t="shared" si="11"/>
        <v>2</v>
      </c>
      <c r="AG30" s="45" t="str">
        <f t="shared" si="12"/>
        <v>69 dB</v>
      </c>
    </row>
    <row r="31" spans="1:34" s="44" customFormat="1" ht="20" customHeight="1">
      <c r="A31" s="36">
        <v>195</v>
      </c>
      <c r="B31" s="37">
        <v>65</v>
      </c>
      <c r="C31" s="37">
        <v>15</v>
      </c>
      <c r="D31" s="37" t="s">
        <v>10</v>
      </c>
      <c r="E31" s="37" t="s">
        <v>11</v>
      </c>
      <c r="F31" s="37" t="s">
        <v>12</v>
      </c>
      <c r="G31" s="38" t="s">
        <v>227</v>
      </c>
      <c r="H31" s="38" t="s">
        <v>27</v>
      </c>
      <c r="I31" s="38" t="s">
        <v>172</v>
      </c>
      <c r="J31" s="39" t="s">
        <v>228</v>
      </c>
      <c r="K31" s="40">
        <v>845443</v>
      </c>
      <c r="L31" s="41">
        <v>63.2</v>
      </c>
      <c r="M31" s="42" t="s">
        <v>22</v>
      </c>
      <c r="N31" s="42" t="s">
        <v>15</v>
      </c>
      <c r="O31" s="39">
        <v>2</v>
      </c>
      <c r="P31" s="42" t="s">
        <v>145</v>
      </c>
      <c r="Q31" s="43" t="s">
        <v>10</v>
      </c>
      <c r="S31" s="44" t="str">
        <f t="shared" si="0"/>
        <v>PKW - Sommer</v>
      </c>
      <c r="T31" s="44" t="str">
        <f t="shared" si="1"/>
        <v>195 / 65 R15</v>
      </c>
      <c r="U31" s="45">
        <f t="shared" si="2"/>
        <v>15</v>
      </c>
      <c r="V31" s="44" t="str">
        <f t="shared" si="3"/>
        <v>1956515</v>
      </c>
      <c r="W31" s="44" t="str">
        <f t="shared" si="4"/>
        <v>DYNAXER HP3 DT1</v>
      </c>
      <c r="X31" s="45" t="str">
        <f t="shared" si="5"/>
        <v>91 T</v>
      </c>
      <c r="Y31" s="45">
        <f t="shared" si="6"/>
        <v>845443</v>
      </c>
      <c r="Z31" s="44" t="str">
        <f t="shared" si="7"/>
        <v>3528708454439</v>
      </c>
      <c r="AA31" s="46">
        <f t="shared" si="8"/>
        <v>63.2</v>
      </c>
      <c r="AB31" s="46"/>
      <c r="AC31" s="46"/>
      <c r="AD31" s="45" t="str">
        <f t="shared" si="9"/>
        <v>C</v>
      </c>
      <c r="AE31" s="45" t="str">
        <f t="shared" si="10"/>
        <v>B</v>
      </c>
      <c r="AF31" s="45">
        <f t="shared" si="11"/>
        <v>2</v>
      </c>
      <c r="AG31" s="45" t="str">
        <f t="shared" si="12"/>
        <v>69 dB</v>
      </c>
    </row>
    <row r="32" spans="1:34" s="44" customFormat="1" ht="20" customHeight="1">
      <c r="A32" s="36">
        <v>195</v>
      </c>
      <c r="B32" s="37">
        <v>65</v>
      </c>
      <c r="C32" s="37">
        <v>15</v>
      </c>
      <c r="D32" s="37" t="s">
        <v>3</v>
      </c>
      <c r="E32" s="37" t="s">
        <v>11</v>
      </c>
      <c r="F32" s="37" t="s">
        <v>12</v>
      </c>
      <c r="G32" s="38" t="s">
        <v>227</v>
      </c>
      <c r="H32" s="38" t="s">
        <v>34</v>
      </c>
      <c r="I32" s="38" t="s">
        <v>128</v>
      </c>
      <c r="J32" s="39" t="s">
        <v>229</v>
      </c>
      <c r="K32" s="40">
        <v>94924</v>
      </c>
      <c r="L32" s="41">
        <v>66.7</v>
      </c>
      <c r="M32" s="42" t="s">
        <v>22</v>
      </c>
      <c r="N32" s="42" t="s">
        <v>15</v>
      </c>
      <c r="O32" s="39">
        <v>1</v>
      </c>
      <c r="P32" s="42" t="s">
        <v>145</v>
      </c>
      <c r="Q32" s="43" t="s">
        <v>10</v>
      </c>
      <c r="S32" s="44" t="str">
        <f t="shared" si="0"/>
        <v>PKW - Sommer</v>
      </c>
      <c r="T32" s="44" t="str">
        <f t="shared" si="1"/>
        <v>195 / 65 R15</v>
      </c>
      <c r="U32" s="45">
        <f t="shared" si="2"/>
        <v>15</v>
      </c>
      <c r="V32" s="44" t="str">
        <f t="shared" si="3"/>
        <v>1956515</v>
      </c>
      <c r="W32" s="44" t="str">
        <f t="shared" si="4"/>
        <v>DYNAXER HP3</v>
      </c>
      <c r="X32" s="45" t="str">
        <f t="shared" si="5"/>
        <v>95 T</v>
      </c>
      <c r="Y32" s="45">
        <f t="shared" si="6"/>
        <v>94924</v>
      </c>
      <c r="Z32" s="44" t="str">
        <f t="shared" si="7"/>
        <v>3528700949247</v>
      </c>
      <c r="AA32" s="46">
        <f t="shared" si="8"/>
        <v>66.7</v>
      </c>
      <c r="AB32" s="46"/>
      <c r="AC32" s="46"/>
      <c r="AD32" s="45" t="str">
        <f t="shared" si="9"/>
        <v>C</v>
      </c>
      <c r="AE32" s="45" t="str">
        <f t="shared" si="10"/>
        <v>B</v>
      </c>
      <c r="AF32" s="45">
        <f t="shared" si="11"/>
        <v>1</v>
      </c>
      <c r="AG32" s="45" t="str">
        <f t="shared" si="12"/>
        <v>69 dB</v>
      </c>
    </row>
    <row r="33" spans="1:33" s="44" customFormat="1" ht="20" customHeight="1">
      <c r="A33" s="36">
        <v>195</v>
      </c>
      <c r="B33" s="37">
        <v>65</v>
      </c>
      <c r="C33" s="37">
        <v>15</v>
      </c>
      <c r="D33" s="37" t="s">
        <v>10</v>
      </c>
      <c r="E33" s="37" t="s">
        <v>25</v>
      </c>
      <c r="F33" s="37" t="s">
        <v>12</v>
      </c>
      <c r="G33" s="38" t="s">
        <v>227</v>
      </c>
      <c r="H33" s="38" t="s">
        <v>35</v>
      </c>
      <c r="I33" s="38" t="s">
        <v>128</v>
      </c>
      <c r="J33" s="39" t="s">
        <v>230</v>
      </c>
      <c r="K33" s="40">
        <v>718640</v>
      </c>
      <c r="L33" s="41">
        <v>63.2</v>
      </c>
      <c r="M33" s="42" t="s">
        <v>14</v>
      </c>
      <c r="N33" s="42" t="s">
        <v>15</v>
      </c>
      <c r="O33" s="39">
        <v>2</v>
      </c>
      <c r="P33" s="42" t="s">
        <v>145</v>
      </c>
      <c r="Q33" s="43" t="s">
        <v>10</v>
      </c>
      <c r="S33" s="44" t="str">
        <f t="shared" si="0"/>
        <v>PKW - Sommer</v>
      </c>
      <c r="T33" s="44" t="str">
        <f t="shared" si="1"/>
        <v>195 / 65 R15</v>
      </c>
      <c r="U33" s="45">
        <f t="shared" si="2"/>
        <v>15</v>
      </c>
      <c r="V33" s="44" t="str">
        <f t="shared" si="3"/>
        <v>1956515</v>
      </c>
      <c r="W33" s="44" t="str">
        <f t="shared" si="4"/>
        <v>DYNAXER HP3</v>
      </c>
      <c r="X33" s="45" t="str">
        <f t="shared" si="5"/>
        <v>91 H</v>
      </c>
      <c r="Y33" s="45">
        <f t="shared" si="6"/>
        <v>718640</v>
      </c>
      <c r="Z33" s="44" t="str">
        <f t="shared" si="7"/>
        <v>3528707186409</v>
      </c>
      <c r="AA33" s="46">
        <f t="shared" si="8"/>
        <v>63.2</v>
      </c>
      <c r="AB33" s="46"/>
      <c r="AC33" s="46"/>
      <c r="AD33" s="45" t="str">
        <f t="shared" si="9"/>
        <v>E</v>
      </c>
      <c r="AE33" s="45" t="str">
        <f t="shared" si="10"/>
        <v>B</v>
      </c>
      <c r="AF33" s="45">
        <f t="shared" si="11"/>
        <v>2</v>
      </c>
      <c r="AG33" s="45" t="str">
        <f t="shared" si="12"/>
        <v>69 dB</v>
      </c>
    </row>
    <row r="34" spans="1:33" s="44" customFormat="1" ht="20" customHeight="1">
      <c r="A34" s="36">
        <v>195</v>
      </c>
      <c r="B34" s="37">
        <v>65</v>
      </c>
      <c r="C34" s="37">
        <v>15</v>
      </c>
      <c r="D34" s="37" t="s">
        <v>10</v>
      </c>
      <c r="E34" s="37" t="s">
        <v>36</v>
      </c>
      <c r="F34" s="37" t="s">
        <v>12</v>
      </c>
      <c r="G34" s="38" t="s">
        <v>227</v>
      </c>
      <c r="H34" s="38" t="s">
        <v>37</v>
      </c>
      <c r="I34" s="38" t="s">
        <v>128</v>
      </c>
      <c r="J34" s="39" t="s">
        <v>231</v>
      </c>
      <c r="K34" s="40">
        <v>314279</v>
      </c>
      <c r="L34" s="41">
        <v>65.8</v>
      </c>
      <c r="M34" s="42" t="s">
        <v>14</v>
      </c>
      <c r="N34" s="42" t="s">
        <v>15</v>
      </c>
      <c r="O34" s="39">
        <v>2</v>
      </c>
      <c r="P34" s="42" t="s">
        <v>145</v>
      </c>
      <c r="Q34" s="43" t="s">
        <v>10</v>
      </c>
      <c r="S34" s="44" t="str">
        <f t="shared" si="0"/>
        <v>PKW - Sommer</v>
      </c>
      <c r="T34" s="44" t="str">
        <f t="shared" si="1"/>
        <v>195 / 65 R15</v>
      </c>
      <c r="U34" s="45">
        <f t="shared" si="2"/>
        <v>15</v>
      </c>
      <c r="V34" s="44" t="str">
        <f t="shared" si="3"/>
        <v>1956515</v>
      </c>
      <c r="W34" s="44" t="str">
        <f t="shared" si="4"/>
        <v>DYNAXER HP3</v>
      </c>
      <c r="X34" s="45" t="str">
        <f t="shared" si="5"/>
        <v>91 V</v>
      </c>
      <c r="Y34" s="45">
        <f t="shared" si="6"/>
        <v>314279</v>
      </c>
      <c r="Z34" s="44" t="str">
        <f t="shared" si="7"/>
        <v>3528703142799</v>
      </c>
      <c r="AA34" s="46">
        <f t="shared" si="8"/>
        <v>65.8</v>
      </c>
      <c r="AB34" s="46"/>
      <c r="AC34" s="46"/>
      <c r="AD34" s="45" t="str">
        <f t="shared" si="9"/>
        <v>E</v>
      </c>
      <c r="AE34" s="45" t="str">
        <f t="shared" si="10"/>
        <v>B</v>
      </c>
      <c r="AF34" s="45">
        <f t="shared" si="11"/>
        <v>2</v>
      </c>
      <c r="AG34" s="45" t="str">
        <f t="shared" si="12"/>
        <v>69 dB</v>
      </c>
    </row>
    <row r="35" spans="1:33" s="44" customFormat="1" ht="20" customHeight="1">
      <c r="A35" s="36">
        <v>205</v>
      </c>
      <c r="B35" s="37">
        <v>65</v>
      </c>
      <c r="C35" s="37">
        <v>15</v>
      </c>
      <c r="D35" s="37" t="s">
        <v>10</v>
      </c>
      <c r="E35" s="37" t="s">
        <v>25</v>
      </c>
      <c r="F35" s="37" t="s">
        <v>12</v>
      </c>
      <c r="G35" s="38" t="s">
        <v>232</v>
      </c>
      <c r="H35" s="38" t="s">
        <v>39</v>
      </c>
      <c r="I35" s="38" t="s">
        <v>128</v>
      </c>
      <c r="J35" s="39" t="s">
        <v>233</v>
      </c>
      <c r="K35" s="40">
        <v>430583</v>
      </c>
      <c r="L35" s="41">
        <v>92.300000000000011</v>
      </c>
      <c r="M35" s="42" t="s">
        <v>14</v>
      </c>
      <c r="N35" s="42" t="s">
        <v>15</v>
      </c>
      <c r="O35" s="39">
        <v>2</v>
      </c>
      <c r="P35" s="42" t="s">
        <v>145</v>
      </c>
      <c r="Q35" s="43" t="s">
        <v>10</v>
      </c>
      <c r="S35" s="44" t="str">
        <f t="shared" si="0"/>
        <v>PKW - Sommer</v>
      </c>
      <c r="T35" s="44" t="str">
        <f t="shared" si="1"/>
        <v>205 / 65 R15</v>
      </c>
      <c r="U35" s="45">
        <f t="shared" si="2"/>
        <v>15</v>
      </c>
      <c r="V35" s="44" t="str">
        <f t="shared" si="3"/>
        <v>2056515</v>
      </c>
      <c r="W35" s="44" t="str">
        <f t="shared" si="4"/>
        <v>DYNAXER HP3</v>
      </c>
      <c r="X35" s="45" t="str">
        <f t="shared" si="5"/>
        <v>94 H</v>
      </c>
      <c r="Y35" s="45">
        <f t="shared" si="6"/>
        <v>430583</v>
      </c>
      <c r="Z35" s="44" t="str">
        <f t="shared" si="7"/>
        <v>3528704305834</v>
      </c>
      <c r="AA35" s="46">
        <f t="shared" si="8"/>
        <v>92.300000000000011</v>
      </c>
      <c r="AB35" s="46"/>
      <c r="AC35" s="46"/>
      <c r="AD35" s="45" t="str">
        <f t="shared" si="9"/>
        <v>E</v>
      </c>
      <c r="AE35" s="45" t="str">
        <f t="shared" si="10"/>
        <v>B</v>
      </c>
      <c r="AF35" s="45">
        <f t="shared" si="11"/>
        <v>2</v>
      </c>
      <c r="AG35" s="45" t="str">
        <f t="shared" si="12"/>
        <v>69 dB</v>
      </c>
    </row>
    <row r="36" spans="1:33" s="44" customFormat="1" ht="20" customHeight="1">
      <c r="A36" s="36">
        <v>205</v>
      </c>
      <c r="B36" s="37">
        <v>65</v>
      </c>
      <c r="C36" s="37">
        <v>15</v>
      </c>
      <c r="D36" s="37" t="s">
        <v>10</v>
      </c>
      <c r="E36" s="37" t="s">
        <v>36</v>
      </c>
      <c r="F36" s="37" t="s">
        <v>12</v>
      </c>
      <c r="G36" s="38" t="s">
        <v>232</v>
      </c>
      <c r="H36" s="38" t="s">
        <v>40</v>
      </c>
      <c r="I36" s="38" t="s">
        <v>128</v>
      </c>
      <c r="J36" s="39" t="s">
        <v>234</v>
      </c>
      <c r="K36" s="40">
        <v>268175</v>
      </c>
      <c r="L36" s="41">
        <v>97</v>
      </c>
      <c r="M36" s="42" t="s">
        <v>14</v>
      </c>
      <c r="N36" s="42" t="s">
        <v>15</v>
      </c>
      <c r="O36" s="39">
        <v>2</v>
      </c>
      <c r="P36" s="42" t="s">
        <v>145</v>
      </c>
      <c r="Q36" s="43" t="s">
        <v>10</v>
      </c>
      <c r="S36" s="44" t="str">
        <f t="shared" si="0"/>
        <v>PKW - Sommer</v>
      </c>
      <c r="T36" s="44" t="str">
        <f t="shared" si="1"/>
        <v>205 / 65 R15</v>
      </c>
      <c r="U36" s="45">
        <f t="shared" si="2"/>
        <v>15</v>
      </c>
      <c r="V36" s="44" t="str">
        <f t="shared" si="3"/>
        <v>2056515</v>
      </c>
      <c r="W36" s="44" t="str">
        <f t="shared" si="4"/>
        <v>DYNAXER HP3</v>
      </c>
      <c r="X36" s="45" t="str">
        <f t="shared" si="5"/>
        <v>94 V</v>
      </c>
      <c r="Y36" s="45">
        <f t="shared" si="6"/>
        <v>268175</v>
      </c>
      <c r="Z36" s="44" t="str">
        <f t="shared" si="7"/>
        <v>3528702681756</v>
      </c>
      <c r="AA36" s="46">
        <f t="shared" si="8"/>
        <v>97</v>
      </c>
      <c r="AB36" s="46"/>
      <c r="AC36" s="46"/>
      <c r="AD36" s="45" t="str">
        <f t="shared" si="9"/>
        <v>E</v>
      </c>
      <c r="AE36" s="45" t="str">
        <f t="shared" si="10"/>
        <v>B</v>
      </c>
      <c r="AF36" s="45">
        <f t="shared" si="11"/>
        <v>2</v>
      </c>
      <c r="AG36" s="45" t="str">
        <f t="shared" si="12"/>
        <v>69 dB</v>
      </c>
    </row>
    <row r="37" spans="1:33" s="44" customFormat="1" ht="20" customHeight="1">
      <c r="A37" s="36">
        <v>165</v>
      </c>
      <c r="B37" s="37">
        <v>60</v>
      </c>
      <c r="C37" s="37">
        <v>14</v>
      </c>
      <c r="D37" s="37" t="s">
        <v>10</v>
      </c>
      <c r="E37" s="37" t="s">
        <v>11</v>
      </c>
      <c r="F37" s="37" t="s">
        <v>12</v>
      </c>
      <c r="G37" s="38" t="s">
        <v>235</v>
      </c>
      <c r="H37" s="38" t="s">
        <v>19</v>
      </c>
      <c r="I37" s="38" t="s">
        <v>127</v>
      </c>
      <c r="J37" s="39" t="s">
        <v>236</v>
      </c>
      <c r="K37" s="40">
        <v>812221</v>
      </c>
      <c r="L37" s="41">
        <v>68.8</v>
      </c>
      <c r="M37" s="42" t="s">
        <v>14</v>
      </c>
      <c r="N37" s="42" t="s">
        <v>15</v>
      </c>
      <c r="O37" s="39">
        <v>2</v>
      </c>
      <c r="P37" s="42" t="s">
        <v>144</v>
      </c>
      <c r="Q37" s="43" t="s">
        <v>10</v>
      </c>
      <c r="S37" s="44" t="str">
        <f t="shared" si="0"/>
        <v>PKW - Sommer</v>
      </c>
      <c r="T37" s="44" t="str">
        <f t="shared" si="1"/>
        <v>165 / 60 R14</v>
      </c>
      <c r="U37" s="45">
        <f t="shared" si="2"/>
        <v>14</v>
      </c>
      <c r="V37" s="44" t="str">
        <f t="shared" si="3"/>
        <v>1656014</v>
      </c>
      <c r="W37" s="44" t="str">
        <f t="shared" si="4"/>
        <v>VIAXER</v>
      </c>
      <c r="X37" s="45" t="str">
        <f t="shared" si="5"/>
        <v>75 T</v>
      </c>
      <c r="Y37" s="45">
        <f t="shared" si="6"/>
        <v>812221</v>
      </c>
      <c r="Z37" s="44" t="str">
        <f t="shared" si="7"/>
        <v>3528708122215</v>
      </c>
      <c r="AA37" s="46">
        <f t="shared" si="8"/>
        <v>68.8</v>
      </c>
      <c r="AB37" s="46"/>
      <c r="AC37" s="46"/>
      <c r="AD37" s="45" t="str">
        <f t="shared" si="9"/>
        <v>E</v>
      </c>
      <c r="AE37" s="45" t="str">
        <f t="shared" si="10"/>
        <v>B</v>
      </c>
      <c r="AF37" s="45">
        <f t="shared" si="11"/>
        <v>2</v>
      </c>
      <c r="AG37" s="45" t="str">
        <f t="shared" si="12"/>
        <v>68 dB</v>
      </c>
    </row>
    <row r="38" spans="1:33" s="44" customFormat="1" ht="20" customHeight="1">
      <c r="A38" s="36">
        <v>185</v>
      </c>
      <c r="B38" s="37">
        <v>60</v>
      </c>
      <c r="C38" s="37">
        <v>14</v>
      </c>
      <c r="D38" s="37" t="s">
        <v>10</v>
      </c>
      <c r="E38" s="37" t="s">
        <v>25</v>
      </c>
      <c r="F38" s="37" t="s">
        <v>12</v>
      </c>
      <c r="G38" s="38" t="s">
        <v>237</v>
      </c>
      <c r="H38" s="38" t="s">
        <v>30</v>
      </c>
      <c r="I38" s="38" t="s">
        <v>128</v>
      </c>
      <c r="J38" s="39" t="s">
        <v>238</v>
      </c>
      <c r="K38" s="40">
        <v>376480</v>
      </c>
      <c r="L38" s="41">
        <v>60.2</v>
      </c>
      <c r="M38" s="42" t="s">
        <v>14</v>
      </c>
      <c r="N38" s="42" t="s">
        <v>15</v>
      </c>
      <c r="O38" s="39">
        <v>2</v>
      </c>
      <c r="P38" s="42" t="s">
        <v>145</v>
      </c>
      <c r="Q38" s="43" t="s">
        <v>10</v>
      </c>
      <c r="S38" s="44" t="str">
        <f t="shared" si="0"/>
        <v>PKW - Sommer</v>
      </c>
      <c r="T38" s="44" t="str">
        <f t="shared" si="1"/>
        <v>185 / 60 R14</v>
      </c>
      <c r="U38" s="45">
        <f t="shared" si="2"/>
        <v>14</v>
      </c>
      <c r="V38" s="44" t="str">
        <f t="shared" si="3"/>
        <v>1856014</v>
      </c>
      <c r="W38" s="44" t="str">
        <f t="shared" si="4"/>
        <v>DYNAXER HP3</v>
      </c>
      <c r="X38" s="45" t="str">
        <f t="shared" si="5"/>
        <v>82 H</v>
      </c>
      <c r="Y38" s="45">
        <f t="shared" si="6"/>
        <v>376480</v>
      </c>
      <c r="Z38" s="44" t="str">
        <f t="shared" si="7"/>
        <v>3528703764809</v>
      </c>
      <c r="AA38" s="46">
        <f t="shared" si="8"/>
        <v>60.2</v>
      </c>
      <c r="AB38" s="46"/>
      <c r="AC38" s="46"/>
      <c r="AD38" s="45" t="str">
        <f t="shared" si="9"/>
        <v>E</v>
      </c>
      <c r="AE38" s="45" t="str">
        <f t="shared" si="10"/>
        <v>B</v>
      </c>
      <c r="AF38" s="45">
        <f t="shared" si="11"/>
        <v>2</v>
      </c>
      <c r="AG38" s="45" t="str">
        <f t="shared" si="12"/>
        <v>69 dB</v>
      </c>
    </row>
    <row r="39" spans="1:33" s="44" customFormat="1" ht="20" customHeight="1">
      <c r="A39" s="36">
        <v>185</v>
      </c>
      <c r="B39" s="37">
        <v>60</v>
      </c>
      <c r="C39" s="37">
        <v>15</v>
      </c>
      <c r="D39" s="37" t="s">
        <v>10</v>
      </c>
      <c r="E39" s="37" t="s">
        <v>25</v>
      </c>
      <c r="F39" s="37" t="s">
        <v>12</v>
      </c>
      <c r="G39" s="38" t="s">
        <v>239</v>
      </c>
      <c r="H39" s="38" t="s">
        <v>33</v>
      </c>
      <c r="I39" s="38" t="s">
        <v>128</v>
      </c>
      <c r="J39" s="39" t="s">
        <v>240</v>
      </c>
      <c r="K39" s="40">
        <v>948487</v>
      </c>
      <c r="L39" s="41">
        <v>73.600000000000009</v>
      </c>
      <c r="M39" s="42" t="s">
        <v>14</v>
      </c>
      <c r="N39" s="42" t="s">
        <v>15</v>
      </c>
      <c r="O39" s="39">
        <v>2</v>
      </c>
      <c r="P39" s="42" t="s">
        <v>145</v>
      </c>
      <c r="Q39" s="43" t="s">
        <v>10</v>
      </c>
      <c r="S39" s="44" t="str">
        <f t="shared" si="0"/>
        <v>PKW - Sommer</v>
      </c>
      <c r="T39" s="44" t="str">
        <f t="shared" si="1"/>
        <v>185 / 60 R15</v>
      </c>
      <c r="U39" s="45">
        <f t="shared" si="2"/>
        <v>15</v>
      </c>
      <c r="V39" s="44" t="str">
        <f t="shared" si="3"/>
        <v>1856015</v>
      </c>
      <c r="W39" s="44" t="str">
        <f t="shared" si="4"/>
        <v>DYNAXER HP3</v>
      </c>
      <c r="X39" s="45" t="str">
        <f t="shared" si="5"/>
        <v>84 H</v>
      </c>
      <c r="Y39" s="45">
        <f t="shared" si="6"/>
        <v>948487</v>
      </c>
      <c r="Z39" s="44" t="str">
        <f t="shared" si="7"/>
        <v>3528709484879</v>
      </c>
      <c r="AA39" s="46">
        <f t="shared" si="8"/>
        <v>73.600000000000009</v>
      </c>
      <c r="AB39" s="46"/>
      <c r="AC39" s="46"/>
      <c r="AD39" s="45" t="str">
        <f t="shared" si="9"/>
        <v>E</v>
      </c>
      <c r="AE39" s="45" t="str">
        <f t="shared" si="10"/>
        <v>B</v>
      </c>
      <c r="AF39" s="45">
        <f t="shared" si="11"/>
        <v>2</v>
      </c>
      <c r="AG39" s="45" t="str">
        <f t="shared" si="12"/>
        <v>69 dB</v>
      </c>
    </row>
    <row r="40" spans="1:33" s="44" customFormat="1" ht="20" customHeight="1">
      <c r="A40" s="36">
        <v>185</v>
      </c>
      <c r="B40" s="37">
        <v>60</v>
      </c>
      <c r="C40" s="37">
        <v>15</v>
      </c>
      <c r="D40" s="37" t="s">
        <v>3</v>
      </c>
      <c r="E40" s="37" t="s">
        <v>25</v>
      </c>
      <c r="F40" s="37" t="s">
        <v>12</v>
      </c>
      <c r="G40" s="38" t="s">
        <v>239</v>
      </c>
      <c r="H40" s="38" t="s">
        <v>26</v>
      </c>
      <c r="I40" s="38" t="s">
        <v>128</v>
      </c>
      <c r="J40" s="39" t="s">
        <v>241</v>
      </c>
      <c r="K40" s="40">
        <v>559193</v>
      </c>
      <c r="L40" s="41">
        <v>77.900000000000006</v>
      </c>
      <c r="M40" s="42" t="s">
        <v>14</v>
      </c>
      <c r="N40" s="42" t="s">
        <v>15</v>
      </c>
      <c r="O40" s="39">
        <v>2</v>
      </c>
      <c r="P40" s="42" t="s">
        <v>145</v>
      </c>
      <c r="Q40" s="43" t="s">
        <v>10</v>
      </c>
      <c r="S40" s="44" t="str">
        <f t="shared" si="0"/>
        <v>PKW - Sommer</v>
      </c>
      <c r="T40" s="44" t="str">
        <f t="shared" si="1"/>
        <v>185 / 60 R15</v>
      </c>
      <c r="U40" s="45">
        <f t="shared" si="2"/>
        <v>15</v>
      </c>
      <c r="V40" s="44" t="str">
        <f t="shared" si="3"/>
        <v>1856015</v>
      </c>
      <c r="W40" s="44" t="str">
        <f t="shared" si="4"/>
        <v>DYNAXER HP3</v>
      </c>
      <c r="X40" s="45" t="str">
        <f t="shared" si="5"/>
        <v>88 H</v>
      </c>
      <c r="Y40" s="45">
        <f t="shared" si="6"/>
        <v>559193</v>
      </c>
      <c r="Z40" s="44" t="str">
        <f t="shared" si="7"/>
        <v>3528705591939</v>
      </c>
      <c r="AA40" s="46">
        <f t="shared" si="8"/>
        <v>77.900000000000006</v>
      </c>
      <c r="AB40" s="46"/>
      <c r="AC40" s="46"/>
      <c r="AD40" s="45" t="str">
        <f t="shared" si="9"/>
        <v>E</v>
      </c>
      <c r="AE40" s="45" t="str">
        <f t="shared" si="10"/>
        <v>B</v>
      </c>
      <c r="AF40" s="45">
        <f t="shared" si="11"/>
        <v>2</v>
      </c>
      <c r="AG40" s="45" t="str">
        <f t="shared" si="12"/>
        <v>69 dB</v>
      </c>
    </row>
    <row r="41" spans="1:33" s="44" customFormat="1" ht="20" customHeight="1">
      <c r="A41" s="36">
        <v>195</v>
      </c>
      <c r="B41" s="37">
        <v>60</v>
      </c>
      <c r="C41" s="37">
        <v>15</v>
      </c>
      <c r="D41" s="37" t="s">
        <v>10</v>
      </c>
      <c r="E41" s="37" t="s">
        <v>25</v>
      </c>
      <c r="F41" s="37" t="s">
        <v>12</v>
      </c>
      <c r="G41" s="38" t="s">
        <v>242</v>
      </c>
      <c r="H41" s="38" t="s">
        <v>26</v>
      </c>
      <c r="I41" s="38" t="s">
        <v>128</v>
      </c>
      <c r="J41" s="39" t="s">
        <v>243</v>
      </c>
      <c r="K41" s="40">
        <v>868064</v>
      </c>
      <c r="L41" s="41">
        <v>75.8</v>
      </c>
      <c r="M41" s="42" t="s">
        <v>14</v>
      </c>
      <c r="N41" s="42" t="s">
        <v>15</v>
      </c>
      <c r="O41" s="39">
        <v>2</v>
      </c>
      <c r="P41" s="42" t="s">
        <v>145</v>
      </c>
      <c r="Q41" s="43" t="s">
        <v>10</v>
      </c>
      <c r="S41" s="44" t="str">
        <f t="shared" si="0"/>
        <v>PKW - Sommer</v>
      </c>
      <c r="T41" s="44" t="str">
        <f t="shared" si="1"/>
        <v>195 / 60 R15</v>
      </c>
      <c r="U41" s="45">
        <f t="shared" si="2"/>
        <v>15</v>
      </c>
      <c r="V41" s="44" t="str">
        <f t="shared" si="3"/>
        <v>1956015</v>
      </c>
      <c r="W41" s="44" t="str">
        <f t="shared" si="4"/>
        <v>DYNAXER HP3</v>
      </c>
      <c r="X41" s="45" t="str">
        <f t="shared" si="5"/>
        <v>88 H</v>
      </c>
      <c r="Y41" s="45">
        <f t="shared" si="6"/>
        <v>868064</v>
      </c>
      <c r="Z41" s="44" t="str">
        <f t="shared" si="7"/>
        <v>3528708680647</v>
      </c>
      <c r="AA41" s="46">
        <f t="shared" si="8"/>
        <v>75.8</v>
      </c>
      <c r="AB41" s="46"/>
      <c r="AC41" s="46"/>
      <c r="AD41" s="45" t="str">
        <f t="shared" si="9"/>
        <v>E</v>
      </c>
      <c r="AE41" s="45" t="str">
        <f t="shared" si="10"/>
        <v>B</v>
      </c>
      <c r="AF41" s="45">
        <f t="shared" si="11"/>
        <v>2</v>
      </c>
      <c r="AG41" s="45" t="str">
        <f t="shared" si="12"/>
        <v>69 dB</v>
      </c>
    </row>
    <row r="42" spans="1:33" s="44" customFormat="1" ht="20" customHeight="1">
      <c r="A42" s="36">
        <v>195</v>
      </c>
      <c r="B42" s="37">
        <v>60</v>
      </c>
      <c r="C42" s="37">
        <v>15</v>
      </c>
      <c r="D42" s="37" t="s">
        <v>10</v>
      </c>
      <c r="E42" s="37" t="s">
        <v>36</v>
      </c>
      <c r="F42" s="37" t="s">
        <v>12</v>
      </c>
      <c r="G42" s="38" t="s">
        <v>242</v>
      </c>
      <c r="H42" s="38" t="s">
        <v>44</v>
      </c>
      <c r="I42" s="38" t="s">
        <v>128</v>
      </c>
      <c r="J42" s="39" t="s">
        <v>244</v>
      </c>
      <c r="K42" s="40">
        <v>817541</v>
      </c>
      <c r="L42" s="41">
        <v>79.300000000000011</v>
      </c>
      <c r="M42" s="42" t="s">
        <v>14</v>
      </c>
      <c r="N42" s="42" t="s">
        <v>15</v>
      </c>
      <c r="O42" s="39">
        <v>2</v>
      </c>
      <c r="P42" s="42" t="s">
        <v>145</v>
      </c>
      <c r="Q42" s="43" t="s">
        <v>10</v>
      </c>
      <c r="S42" s="44" t="str">
        <f t="shared" si="0"/>
        <v>PKW - Sommer</v>
      </c>
      <c r="T42" s="44" t="str">
        <f t="shared" si="1"/>
        <v>195 / 60 R15</v>
      </c>
      <c r="U42" s="45">
        <f t="shared" si="2"/>
        <v>15</v>
      </c>
      <c r="V42" s="44" t="str">
        <f t="shared" si="3"/>
        <v>1956015</v>
      </c>
      <c r="W42" s="44" t="str">
        <f t="shared" si="4"/>
        <v>DYNAXER HP3</v>
      </c>
      <c r="X42" s="45" t="str">
        <f t="shared" si="5"/>
        <v>88 V</v>
      </c>
      <c r="Y42" s="45">
        <f t="shared" si="6"/>
        <v>817541</v>
      </c>
      <c r="Z42" s="44" t="str">
        <f t="shared" si="7"/>
        <v>3528708175419</v>
      </c>
      <c r="AA42" s="46">
        <f t="shared" si="8"/>
        <v>79.300000000000011</v>
      </c>
      <c r="AB42" s="46"/>
      <c r="AC42" s="46"/>
      <c r="AD42" s="45" t="str">
        <f t="shared" si="9"/>
        <v>E</v>
      </c>
      <c r="AE42" s="45" t="str">
        <f t="shared" si="10"/>
        <v>B</v>
      </c>
      <c r="AF42" s="45">
        <f t="shared" si="11"/>
        <v>2</v>
      </c>
      <c r="AG42" s="45" t="str">
        <f t="shared" si="12"/>
        <v>69 dB</v>
      </c>
    </row>
    <row r="43" spans="1:33" s="44" customFormat="1" ht="20" customHeight="1">
      <c r="A43" s="36">
        <v>205</v>
      </c>
      <c r="B43" s="37">
        <v>60</v>
      </c>
      <c r="C43" s="37">
        <v>15</v>
      </c>
      <c r="D43" s="37" t="s">
        <v>10</v>
      </c>
      <c r="E43" s="37" t="s">
        <v>25</v>
      </c>
      <c r="F43" s="37" t="s">
        <v>12</v>
      </c>
      <c r="G43" s="38" t="s">
        <v>245</v>
      </c>
      <c r="H43" s="38" t="s">
        <v>35</v>
      </c>
      <c r="I43" s="38" t="s">
        <v>128</v>
      </c>
      <c r="J43" s="39" t="s">
        <v>246</v>
      </c>
      <c r="K43" s="40">
        <v>445803</v>
      </c>
      <c r="L43" s="41">
        <v>84</v>
      </c>
      <c r="M43" s="42" t="s">
        <v>14</v>
      </c>
      <c r="N43" s="42" t="s">
        <v>15</v>
      </c>
      <c r="O43" s="39">
        <v>2</v>
      </c>
      <c r="P43" s="42" t="s">
        <v>145</v>
      </c>
      <c r="Q43" s="43" t="s">
        <v>10</v>
      </c>
      <c r="S43" s="44" t="str">
        <f t="shared" si="0"/>
        <v>PKW - Sommer</v>
      </c>
      <c r="T43" s="44" t="str">
        <f t="shared" si="1"/>
        <v>205 / 60 R15</v>
      </c>
      <c r="U43" s="45">
        <f t="shared" si="2"/>
        <v>15</v>
      </c>
      <c r="V43" s="44" t="str">
        <f t="shared" si="3"/>
        <v>2056015</v>
      </c>
      <c r="W43" s="44" t="str">
        <f t="shared" si="4"/>
        <v>DYNAXER HP3</v>
      </c>
      <c r="X43" s="45" t="str">
        <f t="shared" si="5"/>
        <v>91 H</v>
      </c>
      <c r="Y43" s="45">
        <f t="shared" si="6"/>
        <v>445803</v>
      </c>
      <c r="Z43" s="44" t="str">
        <f t="shared" si="7"/>
        <v>3528704458035</v>
      </c>
      <c r="AA43" s="46">
        <f t="shared" si="8"/>
        <v>84</v>
      </c>
      <c r="AB43" s="46"/>
      <c r="AC43" s="46"/>
      <c r="AD43" s="45" t="str">
        <f t="shared" si="9"/>
        <v>E</v>
      </c>
      <c r="AE43" s="45" t="str">
        <f t="shared" si="10"/>
        <v>B</v>
      </c>
      <c r="AF43" s="45">
        <f t="shared" si="11"/>
        <v>2</v>
      </c>
      <c r="AG43" s="45" t="str">
        <f t="shared" si="12"/>
        <v>69 dB</v>
      </c>
    </row>
    <row r="44" spans="1:33" s="44" customFormat="1" ht="20" customHeight="1">
      <c r="A44" s="36">
        <v>205</v>
      </c>
      <c r="B44" s="37">
        <v>60</v>
      </c>
      <c r="C44" s="37">
        <v>15</v>
      </c>
      <c r="D44" s="37" t="s">
        <v>10</v>
      </c>
      <c r="E44" s="37" t="s">
        <v>36</v>
      </c>
      <c r="F44" s="37" t="s">
        <v>12</v>
      </c>
      <c r="G44" s="38" t="s">
        <v>245</v>
      </c>
      <c r="H44" s="38" t="s">
        <v>37</v>
      </c>
      <c r="I44" s="38" t="s">
        <v>128</v>
      </c>
      <c r="J44" s="39" t="s">
        <v>247</v>
      </c>
      <c r="K44" s="40">
        <v>951988</v>
      </c>
      <c r="L44" s="41">
        <v>87.9</v>
      </c>
      <c r="M44" s="42" t="s">
        <v>14</v>
      </c>
      <c r="N44" s="42" t="s">
        <v>15</v>
      </c>
      <c r="O44" s="39">
        <v>2</v>
      </c>
      <c r="P44" s="42" t="s">
        <v>145</v>
      </c>
      <c r="Q44" s="43" t="s">
        <v>10</v>
      </c>
      <c r="S44" s="44" t="str">
        <f t="shared" si="0"/>
        <v>PKW - Sommer</v>
      </c>
      <c r="T44" s="44" t="str">
        <f t="shared" si="1"/>
        <v>205 / 60 R15</v>
      </c>
      <c r="U44" s="45">
        <f t="shared" si="2"/>
        <v>15</v>
      </c>
      <c r="V44" s="44" t="str">
        <f t="shared" si="3"/>
        <v>2056015</v>
      </c>
      <c r="W44" s="44" t="str">
        <f t="shared" si="4"/>
        <v>DYNAXER HP3</v>
      </c>
      <c r="X44" s="45" t="str">
        <f t="shared" si="5"/>
        <v>91 V</v>
      </c>
      <c r="Y44" s="45">
        <f t="shared" si="6"/>
        <v>951988</v>
      </c>
      <c r="Z44" s="44" t="str">
        <f t="shared" si="7"/>
        <v>3528709519885</v>
      </c>
      <c r="AA44" s="46">
        <f t="shared" si="8"/>
        <v>87.9</v>
      </c>
      <c r="AB44" s="46"/>
      <c r="AC44" s="46"/>
      <c r="AD44" s="45" t="str">
        <f t="shared" si="9"/>
        <v>E</v>
      </c>
      <c r="AE44" s="45" t="str">
        <f t="shared" si="10"/>
        <v>B</v>
      </c>
      <c r="AF44" s="45">
        <f t="shared" si="11"/>
        <v>2</v>
      </c>
      <c r="AG44" s="45" t="str">
        <f t="shared" si="12"/>
        <v>69 dB</v>
      </c>
    </row>
    <row r="45" spans="1:33" s="44" customFormat="1" ht="20" customHeight="1">
      <c r="A45" s="36">
        <v>195</v>
      </c>
      <c r="B45" s="37">
        <v>60</v>
      </c>
      <c r="C45" s="37">
        <v>16</v>
      </c>
      <c r="D45" s="37" t="s">
        <v>10</v>
      </c>
      <c r="E45" s="37" t="s">
        <v>25</v>
      </c>
      <c r="F45" s="37" t="s">
        <v>12</v>
      </c>
      <c r="G45" s="38" t="s">
        <v>248</v>
      </c>
      <c r="H45" s="38" t="s">
        <v>147</v>
      </c>
      <c r="I45" s="38" t="s">
        <v>128</v>
      </c>
      <c r="J45" s="39" t="s">
        <v>249</v>
      </c>
      <c r="K45" s="40">
        <v>653013</v>
      </c>
      <c r="L45" s="41">
        <v>92.300000000000011</v>
      </c>
      <c r="M45" s="42" t="s">
        <v>22</v>
      </c>
      <c r="N45" s="42" t="s">
        <v>15</v>
      </c>
      <c r="O45" s="39">
        <v>2</v>
      </c>
      <c r="P45" s="42" t="s">
        <v>145</v>
      </c>
      <c r="Q45" s="43" t="s">
        <v>10</v>
      </c>
      <c r="S45" s="44" t="str">
        <f t="shared" si="0"/>
        <v>PKW - Sommer</v>
      </c>
      <c r="T45" s="44" t="str">
        <f t="shared" si="1"/>
        <v>195 / 60 R16</v>
      </c>
      <c r="U45" s="45">
        <f t="shared" si="2"/>
        <v>16</v>
      </c>
      <c r="V45" s="44" t="str">
        <f t="shared" si="3"/>
        <v>1956016</v>
      </c>
      <c r="W45" s="44" t="str">
        <f t="shared" si="4"/>
        <v>DYNAXER HP3</v>
      </c>
      <c r="X45" s="45" t="str">
        <f t="shared" si="5"/>
        <v>89 H</v>
      </c>
      <c r="Y45" s="45">
        <f t="shared" si="6"/>
        <v>653013</v>
      </c>
      <c r="Z45" s="44" t="str">
        <f t="shared" si="7"/>
        <v>3528706530135</v>
      </c>
      <c r="AA45" s="46">
        <f t="shared" si="8"/>
        <v>92.300000000000011</v>
      </c>
      <c r="AB45" s="46"/>
      <c r="AC45" s="46"/>
      <c r="AD45" s="45" t="str">
        <f t="shared" si="9"/>
        <v>C</v>
      </c>
      <c r="AE45" s="45" t="str">
        <f t="shared" si="10"/>
        <v>B</v>
      </c>
      <c r="AF45" s="45">
        <f t="shared" si="11"/>
        <v>2</v>
      </c>
      <c r="AG45" s="45" t="str">
        <f t="shared" si="12"/>
        <v>69 dB</v>
      </c>
    </row>
    <row r="46" spans="1:33" s="44" customFormat="1" ht="20" customHeight="1">
      <c r="A46" s="36">
        <v>205</v>
      </c>
      <c r="B46" s="37">
        <v>60</v>
      </c>
      <c r="C46" s="37">
        <v>16</v>
      </c>
      <c r="D46" s="37" t="s">
        <v>10</v>
      </c>
      <c r="E46" s="37" t="s">
        <v>25</v>
      </c>
      <c r="F46" s="37" t="s">
        <v>12</v>
      </c>
      <c r="G46" s="38" t="s">
        <v>250</v>
      </c>
      <c r="H46" s="38" t="s">
        <v>46</v>
      </c>
      <c r="I46" s="38" t="s">
        <v>128</v>
      </c>
      <c r="J46" s="39" t="s">
        <v>251</v>
      </c>
      <c r="K46" s="40">
        <v>625276</v>
      </c>
      <c r="L46" s="41">
        <v>90.100000000000009</v>
      </c>
      <c r="M46" s="42" t="s">
        <v>14</v>
      </c>
      <c r="N46" s="42" t="s">
        <v>15</v>
      </c>
      <c r="O46" s="39">
        <v>2</v>
      </c>
      <c r="P46" s="42" t="s">
        <v>145</v>
      </c>
      <c r="Q46" s="43" t="s">
        <v>10</v>
      </c>
      <c r="S46" s="44" t="str">
        <f t="shared" si="0"/>
        <v>PKW - Sommer</v>
      </c>
      <c r="T46" s="44" t="str">
        <f t="shared" si="1"/>
        <v>205 / 60 R16</v>
      </c>
      <c r="U46" s="45">
        <f t="shared" si="2"/>
        <v>16</v>
      </c>
      <c r="V46" s="44" t="str">
        <f t="shared" si="3"/>
        <v>2056016</v>
      </c>
      <c r="W46" s="44" t="str">
        <f t="shared" si="4"/>
        <v>DYNAXER HP3</v>
      </c>
      <c r="X46" s="45" t="str">
        <f t="shared" si="5"/>
        <v>92 H</v>
      </c>
      <c r="Y46" s="45">
        <f t="shared" si="6"/>
        <v>625276</v>
      </c>
      <c r="Z46" s="44" t="str">
        <f t="shared" si="7"/>
        <v>3528706252761</v>
      </c>
      <c r="AA46" s="46">
        <f t="shared" si="8"/>
        <v>90.100000000000009</v>
      </c>
      <c r="AB46" s="46"/>
      <c r="AC46" s="46"/>
      <c r="AD46" s="45" t="str">
        <f t="shared" si="9"/>
        <v>E</v>
      </c>
      <c r="AE46" s="45" t="str">
        <f t="shared" si="10"/>
        <v>B</v>
      </c>
      <c r="AF46" s="45">
        <f t="shared" si="11"/>
        <v>2</v>
      </c>
      <c r="AG46" s="45" t="str">
        <f t="shared" si="12"/>
        <v>69 dB</v>
      </c>
    </row>
    <row r="47" spans="1:33" s="44" customFormat="1" ht="20" customHeight="1">
      <c r="A47" s="36">
        <v>205</v>
      </c>
      <c r="B47" s="37">
        <v>60</v>
      </c>
      <c r="C47" s="37">
        <v>16</v>
      </c>
      <c r="D47" s="37" t="s">
        <v>10</v>
      </c>
      <c r="E47" s="37" t="s">
        <v>36</v>
      </c>
      <c r="F47" s="37" t="s">
        <v>12</v>
      </c>
      <c r="G47" s="38" t="s">
        <v>250</v>
      </c>
      <c r="H47" s="38" t="s">
        <v>42</v>
      </c>
      <c r="I47" s="38" t="s">
        <v>128</v>
      </c>
      <c r="J47" s="39" t="s">
        <v>252</v>
      </c>
      <c r="K47" s="40">
        <v>636978</v>
      </c>
      <c r="L47" s="41">
        <v>94.4</v>
      </c>
      <c r="M47" s="42" t="s">
        <v>14</v>
      </c>
      <c r="N47" s="42" t="s">
        <v>15</v>
      </c>
      <c r="O47" s="39">
        <v>2</v>
      </c>
      <c r="P47" s="42" t="s">
        <v>145</v>
      </c>
      <c r="Q47" s="43" t="s">
        <v>10</v>
      </c>
      <c r="S47" s="44" t="str">
        <f t="shared" si="0"/>
        <v>PKW - Sommer</v>
      </c>
      <c r="T47" s="44" t="str">
        <f t="shared" si="1"/>
        <v>205 / 60 R16</v>
      </c>
      <c r="U47" s="45">
        <f t="shared" si="2"/>
        <v>16</v>
      </c>
      <c r="V47" s="44" t="str">
        <f t="shared" si="3"/>
        <v>2056016</v>
      </c>
      <c r="W47" s="44" t="str">
        <f t="shared" si="4"/>
        <v>DYNAXER HP3</v>
      </c>
      <c r="X47" s="45" t="str">
        <f t="shared" si="5"/>
        <v>92 V</v>
      </c>
      <c r="Y47" s="45">
        <f t="shared" si="6"/>
        <v>636978</v>
      </c>
      <c r="Z47" s="44" t="str">
        <f t="shared" si="7"/>
        <v>3528706369780</v>
      </c>
      <c r="AA47" s="46">
        <f t="shared" si="8"/>
        <v>94.4</v>
      </c>
      <c r="AB47" s="46"/>
      <c r="AC47" s="46"/>
      <c r="AD47" s="45" t="str">
        <f t="shared" si="9"/>
        <v>E</v>
      </c>
      <c r="AE47" s="45" t="str">
        <f t="shared" si="10"/>
        <v>B</v>
      </c>
      <c r="AF47" s="45">
        <f t="shared" si="11"/>
        <v>2</v>
      </c>
      <c r="AG47" s="45" t="str">
        <f t="shared" si="12"/>
        <v>69 dB</v>
      </c>
    </row>
    <row r="48" spans="1:33" s="44" customFormat="1" ht="20" customHeight="1">
      <c r="A48" s="36">
        <v>205</v>
      </c>
      <c r="B48" s="37">
        <v>60</v>
      </c>
      <c r="C48" s="37">
        <v>16</v>
      </c>
      <c r="D48" s="37" t="s">
        <v>3</v>
      </c>
      <c r="E48" s="37" t="s">
        <v>47</v>
      </c>
      <c r="F48" s="37" t="s">
        <v>12</v>
      </c>
      <c r="G48" s="38" t="s">
        <v>250</v>
      </c>
      <c r="H48" s="38" t="s">
        <v>48</v>
      </c>
      <c r="I48" s="38" t="s">
        <v>128</v>
      </c>
      <c r="J48" s="39" t="s">
        <v>253</v>
      </c>
      <c r="K48" s="40">
        <v>173264</v>
      </c>
      <c r="L48" s="41">
        <v>105.30000000000001</v>
      </c>
      <c r="M48" s="42" t="s">
        <v>14</v>
      </c>
      <c r="N48" s="42" t="s">
        <v>15</v>
      </c>
      <c r="O48" s="39">
        <v>1</v>
      </c>
      <c r="P48" s="42" t="s">
        <v>145</v>
      </c>
      <c r="Q48" s="43" t="s">
        <v>10</v>
      </c>
      <c r="S48" s="44" t="str">
        <f t="shared" si="0"/>
        <v>PKW - Sommer</v>
      </c>
      <c r="T48" s="44" t="str">
        <f t="shared" si="1"/>
        <v>205 / 60 R16</v>
      </c>
      <c r="U48" s="45">
        <f t="shared" si="2"/>
        <v>16</v>
      </c>
      <c r="V48" s="44" t="str">
        <f t="shared" si="3"/>
        <v>2056016</v>
      </c>
      <c r="W48" s="44" t="str">
        <f t="shared" si="4"/>
        <v>DYNAXER HP3</v>
      </c>
      <c r="X48" s="45" t="str">
        <f t="shared" si="5"/>
        <v>96 W</v>
      </c>
      <c r="Y48" s="45">
        <f t="shared" si="6"/>
        <v>173264</v>
      </c>
      <c r="Z48" s="44" t="str">
        <f t="shared" si="7"/>
        <v>3528701732640</v>
      </c>
      <c r="AA48" s="46">
        <f t="shared" si="8"/>
        <v>105.30000000000001</v>
      </c>
      <c r="AB48" s="46"/>
      <c r="AC48" s="46"/>
      <c r="AD48" s="45" t="str">
        <f t="shared" si="9"/>
        <v>E</v>
      </c>
      <c r="AE48" s="45" t="str">
        <f t="shared" si="10"/>
        <v>B</v>
      </c>
      <c r="AF48" s="45">
        <f t="shared" si="11"/>
        <v>1</v>
      </c>
      <c r="AG48" s="45" t="str">
        <f t="shared" si="12"/>
        <v>69 dB</v>
      </c>
    </row>
    <row r="49" spans="1:33" s="44" customFormat="1" ht="20" customHeight="1">
      <c r="A49" s="36">
        <v>215</v>
      </c>
      <c r="B49" s="37">
        <v>60</v>
      </c>
      <c r="C49" s="37">
        <v>16</v>
      </c>
      <c r="D49" s="37" t="s">
        <v>10</v>
      </c>
      <c r="E49" s="37" t="s">
        <v>25</v>
      </c>
      <c r="F49" s="37" t="s">
        <v>12</v>
      </c>
      <c r="G49" s="38" t="s">
        <v>254</v>
      </c>
      <c r="H49" s="38" t="s">
        <v>49</v>
      </c>
      <c r="I49" s="38" t="s">
        <v>128</v>
      </c>
      <c r="J49" s="39" t="s">
        <v>255</v>
      </c>
      <c r="K49" s="40">
        <v>991198</v>
      </c>
      <c r="L49" s="41">
        <v>105.7</v>
      </c>
      <c r="M49" s="42" t="s">
        <v>22</v>
      </c>
      <c r="N49" s="42" t="s">
        <v>15</v>
      </c>
      <c r="O49" s="39">
        <v>2</v>
      </c>
      <c r="P49" s="42" t="s">
        <v>145</v>
      </c>
      <c r="Q49" s="43" t="s">
        <v>10</v>
      </c>
      <c r="S49" s="44" t="str">
        <f t="shared" si="0"/>
        <v>PKW - Sommer</v>
      </c>
      <c r="T49" s="44" t="str">
        <f t="shared" si="1"/>
        <v>215 / 60 R16</v>
      </c>
      <c r="U49" s="45">
        <f t="shared" si="2"/>
        <v>16</v>
      </c>
      <c r="V49" s="44" t="str">
        <f t="shared" si="3"/>
        <v>2156016</v>
      </c>
      <c r="W49" s="44" t="str">
        <f t="shared" si="4"/>
        <v>DYNAXER HP3</v>
      </c>
      <c r="X49" s="45" t="str">
        <f t="shared" si="5"/>
        <v>95 H</v>
      </c>
      <c r="Y49" s="45">
        <f t="shared" si="6"/>
        <v>991198</v>
      </c>
      <c r="Z49" s="44" t="str">
        <f t="shared" si="7"/>
        <v>3528709911986</v>
      </c>
      <c r="AA49" s="46">
        <f t="shared" si="8"/>
        <v>105.7</v>
      </c>
      <c r="AB49" s="46"/>
      <c r="AC49" s="46"/>
      <c r="AD49" s="45" t="str">
        <f t="shared" si="9"/>
        <v>C</v>
      </c>
      <c r="AE49" s="45" t="str">
        <f t="shared" si="10"/>
        <v>B</v>
      </c>
      <c r="AF49" s="45">
        <f t="shared" si="11"/>
        <v>2</v>
      </c>
      <c r="AG49" s="45" t="str">
        <f t="shared" si="12"/>
        <v>69 dB</v>
      </c>
    </row>
    <row r="50" spans="1:33" s="44" customFormat="1" ht="20" customHeight="1">
      <c r="A50" s="36">
        <v>215</v>
      </c>
      <c r="B50" s="37">
        <v>60</v>
      </c>
      <c r="C50" s="37">
        <v>16</v>
      </c>
      <c r="D50" s="37" t="s">
        <v>3</v>
      </c>
      <c r="E50" s="37" t="s">
        <v>25</v>
      </c>
      <c r="F50" s="37" t="s">
        <v>12</v>
      </c>
      <c r="G50" s="38" t="s">
        <v>254</v>
      </c>
      <c r="H50" s="38" t="s">
        <v>50</v>
      </c>
      <c r="I50" s="38" t="s">
        <v>128</v>
      </c>
      <c r="J50" s="39" t="s">
        <v>256</v>
      </c>
      <c r="K50" s="40">
        <v>31466</v>
      </c>
      <c r="L50" s="41">
        <v>112.60000000000001</v>
      </c>
      <c r="M50" s="42" t="s">
        <v>22</v>
      </c>
      <c r="N50" s="42" t="s">
        <v>15</v>
      </c>
      <c r="O50" s="39">
        <v>1</v>
      </c>
      <c r="P50" s="42" t="s">
        <v>145</v>
      </c>
      <c r="Q50" s="43" t="s">
        <v>10</v>
      </c>
      <c r="S50" s="44" t="str">
        <f t="shared" si="0"/>
        <v>PKW - Sommer</v>
      </c>
      <c r="T50" s="44" t="str">
        <f t="shared" si="1"/>
        <v>215 / 60 R16</v>
      </c>
      <c r="U50" s="45">
        <f t="shared" si="2"/>
        <v>16</v>
      </c>
      <c r="V50" s="44" t="str">
        <f t="shared" si="3"/>
        <v>2156016</v>
      </c>
      <c r="W50" s="44" t="str">
        <f t="shared" si="4"/>
        <v>DYNAXER HP3</v>
      </c>
      <c r="X50" s="45" t="str">
        <f t="shared" si="5"/>
        <v>99 H</v>
      </c>
      <c r="Y50" s="45">
        <f t="shared" si="6"/>
        <v>31466</v>
      </c>
      <c r="Z50" s="44" t="str">
        <f t="shared" si="7"/>
        <v>3528700314663</v>
      </c>
      <c r="AA50" s="46">
        <f t="shared" si="8"/>
        <v>112.60000000000001</v>
      </c>
      <c r="AB50" s="46"/>
      <c r="AC50" s="46"/>
      <c r="AD50" s="45" t="str">
        <f t="shared" si="9"/>
        <v>C</v>
      </c>
      <c r="AE50" s="45" t="str">
        <f t="shared" si="10"/>
        <v>B</v>
      </c>
      <c r="AF50" s="45">
        <f t="shared" si="11"/>
        <v>1</v>
      </c>
      <c r="AG50" s="45" t="str">
        <f t="shared" si="12"/>
        <v>69 dB</v>
      </c>
    </row>
    <row r="51" spans="1:33" s="44" customFormat="1" ht="20" customHeight="1">
      <c r="A51" s="36">
        <v>215</v>
      </c>
      <c r="B51" s="37">
        <v>60</v>
      </c>
      <c r="C51" s="37">
        <v>16</v>
      </c>
      <c r="D51" s="37" t="s">
        <v>10</v>
      </c>
      <c r="E51" s="37" t="s">
        <v>36</v>
      </c>
      <c r="F51" s="37" t="s">
        <v>12</v>
      </c>
      <c r="G51" s="38" t="s">
        <v>254</v>
      </c>
      <c r="H51" s="38" t="s">
        <v>51</v>
      </c>
      <c r="I51" s="38" t="s">
        <v>128</v>
      </c>
      <c r="J51" s="39" t="s">
        <v>257</v>
      </c>
      <c r="K51" s="40">
        <v>428783</v>
      </c>
      <c r="L51" s="41">
        <v>110.9</v>
      </c>
      <c r="M51" s="42" t="s">
        <v>22</v>
      </c>
      <c r="N51" s="42" t="s">
        <v>15</v>
      </c>
      <c r="O51" s="39">
        <v>2</v>
      </c>
      <c r="P51" s="42" t="s">
        <v>145</v>
      </c>
      <c r="Q51" s="43" t="s">
        <v>10</v>
      </c>
      <c r="S51" s="44" t="str">
        <f t="shared" si="0"/>
        <v>PKW - Sommer</v>
      </c>
      <c r="T51" s="44" t="str">
        <f t="shared" si="1"/>
        <v>215 / 60 R16</v>
      </c>
      <c r="U51" s="45">
        <f t="shared" si="2"/>
        <v>16</v>
      </c>
      <c r="V51" s="44" t="str">
        <f t="shared" si="3"/>
        <v>2156016</v>
      </c>
      <c r="W51" s="44" t="str">
        <f t="shared" si="4"/>
        <v>DYNAXER HP3</v>
      </c>
      <c r="X51" s="45" t="str">
        <f t="shared" si="5"/>
        <v>95 V</v>
      </c>
      <c r="Y51" s="45">
        <f t="shared" si="6"/>
        <v>428783</v>
      </c>
      <c r="Z51" s="44" t="str">
        <f t="shared" si="7"/>
        <v>3528704287833</v>
      </c>
      <c r="AA51" s="46">
        <f t="shared" si="8"/>
        <v>110.9</v>
      </c>
      <c r="AB51" s="46"/>
      <c r="AC51" s="46"/>
      <c r="AD51" s="45" t="str">
        <f t="shared" si="9"/>
        <v>C</v>
      </c>
      <c r="AE51" s="45" t="str">
        <f t="shared" si="10"/>
        <v>B</v>
      </c>
      <c r="AF51" s="45">
        <f t="shared" si="11"/>
        <v>2</v>
      </c>
      <c r="AG51" s="45" t="str">
        <f t="shared" si="12"/>
        <v>69 dB</v>
      </c>
    </row>
    <row r="52" spans="1:33" s="44" customFormat="1" ht="20" customHeight="1">
      <c r="A52" s="36">
        <v>215</v>
      </c>
      <c r="B52" s="37">
        <v>60</v>
      </c>
      <c r="C52" s="37">
        <v>16</v>
      </c>
      <c r="D52" s="37" t="s">
        <v>3</v>
      </c>
      <c r="E52" s="37" t="s">
        <v>36</v>
      </c>
      <c r="F52" s="37" t="s">
        <v>12</v>
      </c>
      <c r="G52" s="38" t="s">
        <v>254</v>
      </c>
      <c r="H52" s="38" t="s">
        <v>52</v>
      </c>
      <c r="I52" s="38" t="s">
        <v>128</v>
      </c>
      <c r="J52" s="39" t="s">
        <v>258</v>
      </c>
      <c r="K52" s="40">
        <v>365981</v>
      </c>
      <c r="L52" s="41">
        <v>118.30000000000001</v>
      </c>
      <c r="M52" s="42" t="s">
        <v>22</v>
      </c>
      <c r="N52" s="42" t="s">
        <v>15</v>
      </c>
      <c r="O52" s="39">
        <v>1</v>
      </c>
      <c r="P52" s="42" t="s">
        <v>145</v>
      </c>
      <c r="Q52" s="43" t="s">
        <v>10</v>
      </c>
      <c r="S52" s="44" t="str">
        <f t="shared" si="0"/>
        <v>PKW - Sommer</v>
      </c>
      <c r="T52" s="44" t="str">
        <f t="shared" si="1"/>
        <v>215 / 60 R16</v>
      </c>
      <c r="U52" s="45">
        <f t="shared" si="2"/>
        <v>16</v>
      </c>
      <c r="V52" s="44" t="str">
        <f t="shared" si="3"/>
        <v>2156016</v>
      </c>
      <c r="W52" s="44" t="str">
        <f t="shared" si="4"/>
        <v>DYNAXER HP3</v>
      </c>
      <c r="X52" s="45" t="str">
        <f t="shared" si="5"/>
        <v>99 V</v>
      </c>
      <c r="Y52" s="45">
        <f t="shared" si="6"/>
        <v>365981</v>
      </c>
      <c r="Z52" s="44" t="str">
        <f t="shared" si="7"/>
        <v>3528703659815</v>
      </c>
      <c r="AA52" s="46">
        <f t="shared" si="8"/>
        <v>118.30000000000001</v>
      </c>
      <c r="AB52" s="46"/>
      <c r="AC52" s="46"/>
      <c r="AD52" s="45" t="str">
        <f t="shared" si="9"/>
        <v>C</v>
      </c>
      <c r="AE52" s="45" t="str">
        <f t="shared" si="10"/>
        <v>B</v>
      </c>
      <c r="AF52" s="45">
        <f t="shared" si="11"/>
        <v>1</v>
      </c>
      <c r="AG52" s="45" t="str">
        <f t="shared" si="12"/>
        <v>69 dB</v>
      </c>
    </row>
    <row r="53" spans="1:33" s="44" customFormat="1" ht="20" customHeight="1">
      <c r="A53" s="36">
        <v>225</v>
      </c>
      <c r="B53" s="37">
        <v>60</v>
      </c>
      <c r="C53" s="37">
        <v>16</v>
      </c>
      <c r="D53" s="37" t="s">
        <v>3</v>
      </c>
      <c r="E53" s="37" t="s">
        <v>47</v>
      </c>
      <c r="F53" s="37" t="s">
        <v>12</v>
      </c>
      <c r="G53" s="38" t="s">
        <v>259</v>
      </c>
      <c r="H53" s="38" t="s">
        <v>173</v>
      </c>
      <c r="I53" s="38" t="s">
        <v>128</v>
      </c>
      <c r="J53" s="39" t="s">
        <v>260</v>
      </c>
      <c r="K53" s="40">
        <v>452632</v>
      </c>
      <c r="L53" s="41">
        <v>129.5</v>
      </c>
      <c r="M53" s="42" t="s">
        <v>22</v>
      </c>
      <c r="N53" s="42" t="s">
        <v>15</v>
      </c>
      <c r="O53" s="39">
        <v>1</v>
      </c>
      <c r="P53" s="42" t="s">
        <v>145</v>
      </c>
      <c r="Q53" s="43" t="s">
        <v>10</v>
      </c>
      <c r="S53" s="44" t="str">
        <f t="shared" si="0"/>
        <v>PKW - Sommer</v>
      </c>
      <c r="T53" s="44" t="str">
        <f t="shared" si="1"/>
        <v>225 / 60 R16</v>
      </c>
      <c r="U53" s="45">
        <f t="shared" si="2"/>
        <v>16</v>
      </c>
      <c r="V53" s="44" t="str">
        <f t="shared" si="3"/>
        <v>2256016</v>
      </c>
      <c r="W53" s="44" t="str">
        <f t="shared" si="4"/>
        <v>DYNAXER HP3</v>
      </c>
      <c r="X53" s="45" t="str">
        <f t="shared" si="5"/>
        <v>102 W</v>
      </c>
      <c r="Y53" s="45">
        <f t="shared" si="6"/>
        <v>452632</v>
      </c>
      <c r="Z53" s="44" t="str">
        <f t="shared" si="7"/>
        <v>3528704526321</v>
      </c>
      <c r="AA53" s="46">
        <f t="shared" si="8"/>
        <v>129.5</v>
      </c>
      <c r="AB53" s="46"/>
      <c r="AC53" s="46"/>
      <c r="AD53" s="45" t="str">
        <f t="shared" si="9"/>
        <v>C</v>
      </c>
      <c r="AE53" s="45" t="str">
        <f t="shared" si="10"/>
        <v>B</v>
      </c>
      <c r="AF53" s="45">
        <f t="shared" si="11"/>
        <v>1</v>
      </c>
      <c r="AG53" s="45" t="str">
        <f t="shared" si="12"/>
        <v>69 dB</v>
      </c>
    </row>
    <row r="54" spans="1:33" s="44" customFormat="1" ht="20" customHeight="1">
      <c r="A54" s="36">
        <v>185</v>
      </c>
      <c r="B54" s="37">
        <v>55</v>
      </c>
      <c r="C54" s="37">
        <v>14</v>
      </c>
      <c r="D54" s="37" t="s">
        <v>10</v>
      </c>
      <c r="E54" s="37" t="s">
        <v>25</v>
      </c>
      <c r="F54" s="37" t="s">
        <v>12</v>
      </c>
      <c r="G54" s="38" t="s">
        <v>261</v>
      </c>
      <c r="H54" s="38" t="s">
        <v>54</v>
      </c>
      <c r="I54" s="38" t="s">
        <v>128</v>
      </c>
      <c r="J54" s="39" t="s">
        <v>262</v>
      </c>
      <c r="K54" s="40">
        <v>594953</v>
      </c>
      <c r="L54" s="41">
        <v>82.7</v>
      </c>
      <c r="M54" s="42" t="s">
        <v>14</v>
      </c>
      <c r="N54" s="42" t="s">
        <v>15</v>
      </c>
      <c r="O54" s="39">
        <v>2</v>
      </c>
      <c r="P54" s="42" t="s">
        <v>145</v>
      </c>
      <c r="Q54" s="43" t="s">
        <v>10</v>
      </c>
      <c r="S54" s="44" t="str">
        <f t="shared" si="0"/>
        <v>PKW - Sommer</v>
      </c>
      <c r="T54" s="44" t="str">
        <f t="shared" si="1"/>
        <v>185 / 55 R14</v>
      </c>
      <c r="U54" s="45">
        <f t="shared" si="2"/>
        <v>14</v>
      </c>
      <c r="V54" s="44" t="str">
        <f t="shared" si="3"/>
        <v>1855514</v>
      </c>
      <c r="W54" s="44" t="str">
        <f t="shared" si="4"/>
        <v>DYNAXER HP3</v>
      </c>
      <c r="X54" s="45" t="str">
        <f t="shared" si="5"/>
        <v>80 H</v>
      </c>
      <c r="Y54" s="45">
        <f t="shared" si="6"/>
        <v>594953</v>
      </c>
      <c r="Z54" s="44" t="str">
        <f t="shared" si="7"/>
        <v>3528705949532</v>
      </c>
      <c r="AA54" s="46">
        <f t="shared" si="8"/>
        <v>82.7</v>
      </c>
      <c r="AB54" s="46"/>
      <c r="AC54" s="46"/>
      <c r="AD54" s="45" t="str">
        <f t="shared" si="9"/>
        <v>E</v>
      </c>
      <c r="AE54" s="45" t="str">
        <f t="shared" si="10"/>
        <v>B</v>
      </c>
      <c r="AF54" s="45">
        <f t="shared" si="11"/>
        <v>2</v>
      </c>
      <c r="AG54" s="45" t="str">
        <f t="shared" si="12"/>
        <v>69 dB</v>
      </c>
    </row>
    <row r="55" spans="1:33" s="44" customFormat="1" ht="20" customHeight="1">
      <c r="A55" s="36">
        <v>185</v>
      </c>
      <c r="B55" s="37">
        <v>55</v>
      </c>
      <c r="C55" s="37">
        <v>15</v>
      </c>
      <c r="D55" s="37" t="s">
        <v>10</v>
      </c>
      <c r="E55" s="37" t="s">
        <v>25</v>
      </c>
      <c r="F55" s="37" t="s">
        <v>12</v>
      </c>
      <c r="G55" s="38" t="s">
        <v>263</v>
      </c>
      <c r="H55" s="38" t="s">
        <v>30</v>
      </c>
      <c r="I55" s="38" t="s">
        <v>128</v>
      </c>
      <c r="J55" s="39" t="s">
        <v>264</v>
      </c>
      <c r="K55" s="40">
        <v>831725</v>
      </c>
      <c r="L55" s="41">
        <v>81</v>
      </c>
      <c r="M55" s="42" t="s">
        <v>14</v>
      </c>
      <c r="N55" s="42" t="s">
        <v>15</v>
      </c>
      <c r="O55" s="39">
        <v>2</v>
      </c>
      <c r="P55" s="42" t="s">
        <v>145</v>
      </c>
      <c r="Q55" s="43" t="s">
        <v>10</v>
      </c>
      <c r="S55" s="44" t="str">
        <f t="shared" si="0"/>
        <v>PKW - Sommer</v>
      </c>
      <c r="T55" s="44" t="str">
        <f t="shared" si="1"/>
        <v>185 / 55 R15</v>
      </c>
      <c r="U55" s="45">
        <f t="shared" si="2"/>
        <v>15</v>
      </c>
      <c r="V55" s="44" t="str">
        <f t="shared" si="3"/>
        <v>1855515</v>
      </c>
      <c r="W55" s="44" t="str">
        <f t="shared" si="4"/>
        <v>DYNAXER HP3</v>
      </c>
      <c r="X55" s="45" t="str">
        <f t="shared" si="5"/>
        <v>82 H</v>
      </c>
      <c r="Y55" s="45">
        <f t="shared" si="6"/>
        <v>831725</v>
      </c>
      <c r="Z55" s="44" t="str">
        <f t="shared" si="7"/>
        <v>3528708317253</v>
      </c>
      <c r="AA55" s="46">
        <f t="shared" si="8"/>
        <v>81</v>
      </c>
      <c r="AB55" s="46"/>
      <c r="AC55" s="46"/>
      <c r="AD55" s="45" t="str">
        <f t="shared" si="9"/>
        <v>E</v>
      </c>
      <c r="AE55" s="45" t="str">
        <f t="shared" si="10"/>
        <v>B</v>
      </c>
      <c r="AF55" s="45">
        <f t="shared" si="11"/>
        <v>2</v>
      </c>
      <c r="AG55" s="45" t="str">
        <f t="shared" si="12"/>
        <v>69 dB</v>
      </c>
    </row>
    <row r="56" spans="1:33" s="44" customFormat="1" ht="20" customHeight="1">
      <c r="A56" s="36">
        <v>185</v>
      </c>
      <c r="B56" s="37">
        <v>55</v>
      </c>
      <c r="C56" s="37">
        <v>15</v>
      </c>
      <c r="D56" s="37" t="s">
        <v>10</v>
      </c>
      <c r="E56" s="37" t="s">
        <v>36</v>
      </c>
      <c r="F56" s="37" t="s">
        <v>12</v>
      </c>
      <c r="G56" s="38" t="s">
        <v>263</v>
      </c>
      <c r="H56" s="38" t="s">
        <v>77</v>
      </c>
      <c r="I56" s="38" t="s">
        <v>128</v>
      </c>
      <c r="J56" s="39" t="s">
        <v>265</v>
      </c>
      <c r="K56" s="40">
        <v>906593</v>
      </c>
      <c r="L56" s="41">
        <v>84.9</v>
      </c>
      <c r="M56" s="42" t="s">
        <v>14</v>
      </c>
      <c r="N56" s="42" t="s">
        <v>15</v>
      </c>
      <c r="O56" s="39">
        <v>2</v>
      </c>
      <c r="P56" s="42" t="s">
        <v>145</v>
      </c>
      <c r="Q56" s="43" t="s">
        <v>10</v>
      </c>
      <c r="S56" s="44" t="str">
        <f t="shared" si="0"/>
        <v>PKW - Sommer</v>
      </c>
      <c r="T56" s="44" t="str">
        <f t="shared" si="1"/>
        <v>185 / 55 R15</v>
      </c>
      <c r="U56" s="45">
        <f t="shared" si="2"/>
        <v>15</v>
      </c>
      <c r="V56" s="44" t="str">
        <f t="shared" si="3"/>
        <v>1855515</v>
      </c>
      <c r="W56" s="44" t="str">
        <f t="shared" si="4"/>
        <v>DYNAXER HP3</v>
      </c>
      <c r="X56" s="45" t="str">
        <f t="shared" si="5"/>
        <v>82 V</v>
      </c>
      <c r="Y56" s="45">
        <f t="shared" si="6"/>
        <v>906593</v>
      </c>
      <c r="Z56" s="44" t="str">
        <f t="shared" si="7"/>
        <v>3528709065931</v>
      </c>
      <c r="AA56" s="46">
        <f t="shared" si="8"/>
        <v>84.9</v>
      </c>
      <c r="AB56" s="46"/>
      <c r="AC56" s="46"/>
      <c r="AD56" s="45" t="str">
        <f t="shared" si="9"/>
        <v>E</v>
      </c>
      <c r="AE56" s="45" t="str">
        <f t="shared" si="10"/>
        <v>B</v>
      </c>
      <c r="AF56" s="45">
        <f t="shared" si="11"/>
        <v>2</v>
      </c>
      <c r="AG56" s="45" t="str">
        <f t="shared" si="12"/>
        <v>69 dB</v>
      </c>
    </row>
    <row r="57" spans="1:33" s="44" customFormat="1" ht="20" customHeight="1">
      <c r="A57" s="36">
        <v>195</v>
      </c>
      <c r="B57" s="37">
        <v>55</v>
      </c>
      <c r="C57" s="37">
        <v>15</v>
      </c>
      <c r="D57" s="37" t="s">
        <v>10</v>
      </c>
      <c r="E57" s="37" t="s">
        <v>25</v>
      </c>
      <c r="F57" s="37" t="s">
        <v>12</v>
      </c>
      <c r="G57" s="38" t="s">
        <v>266</v>
      </c>
      <c r="H57" s="38" t="s">
        <v>55</v>
      </c>
      <c r="I57" s="38" t="s">
        <v>128</v>
      </c>
      <c r="J57" s="39" t="s">
        <v>267</v>
      </c>
      <c r="K57" s="40">
        <v>112533</v>
      </c>
      <c r="L57" s="41">
        <v>87.9</v>
      </c>
      <c r="M57" s="42" t="s">
        <v>14</v>
      </c>
      <c r="N57" s="42" t="s">
        <v>15</v>
      </c>
      <c r="O57" s="39">
        <v>2</v>
      </c>
      <c r="P57" s="42" t="s">
        <v>145</v>
      </c>
      <c r="Q57" s="43" t="s">
        <v>10</v>
      </c>
      <c r="S57" s="44" t="str">
        <f t="shared" si="0"/>
        <v>PKW - Sommer</v>
      </c>
      <c r="T57" s="44" t="str">
        <f t="shared" si="1"/>
        <v>195 / 55 R15</v>
      </c>
      <c r="U57" s="45">
        <f t="shared" si="2"/>
        <v>15</v>
      </c>
      <c r="V57" s="44" t="str">
        <f t="shared" si="3"/>
        <v>1955515</v>
      </c>
      <c r="W57" s="44" t="str">
        <f t="shared" si="4"/>
        <v>DYNAXER HP3</v>
      </c>
      <c r="X57" s="45" t="str">
        <f t="shared" si="5"/>
        <v>85 H</v>
      </c>
      <c r="Y57" s="45">
        <f t="shared" si="6"/>
        <v>112533</v>
      </c>
      <c r="Z57" s="44" t="str">
        <f t="shared" si="7"/>
        <v>3528701125336</v>
      </c>
      <c r="AA57" s="46">
        <f t="shared" si="8"/>
        <v>87.9</v>
      </c>
      <c r="AB57" s="46"/>
      <c r="AC57" s="46"/>
      <c r="AD57" s="45" t="str">
        <f t="shared" si="9"/>
        <v>E</v>
      </c>
      <c r="AE57" s="45" t="str">
        <f t="shared" si="10"/>
        <v>B</v>
      </c>
      <c r="AF57" s="45">
        <f t="shared" si="11"/>
        <v>2</v>
      </c>
      <c r="AG57" s="45" t="str">
        <f t="shared" si="12"/>
        <v>69 dB</v>
      </c>
    </row>
    <row r="58" spans="1:33" s="44" customFormat="1" ht="20" customHeight="1">
      <c r="A58" s="36">
        <v>195</v>
      </c>
      <c r="B58" s="37">
        <v>55</v>
      </c>
      <c r="C58" s="37">
        <v>15</v>
      </c>
      <c r="D58" s="37" t="s">
        <v>10</v>
      </c>
      <c r="E58" s="37" t="s">
        <v>36</v>
      </c>
      <c r="F58" s="37" t="s">
        <v>12</v>
      </c>
      <c r="G58" s="38" t="s">
        <v>266</v>
      </c>
      <c r="H58" s="38" t="s">
        <v>56</v>
      </c>
      <c r="I58" s="38" t="s">
        <v>128</v>
      </c>
      <c r="J58" s="39" t="s">
        <v>268</v>
      </c>
      <c r="K58" s="40">
        <v>742122</v>
      </c>
      <c r="L58" s="41">
        <v>92.300000000000011</v>
      </c>
      <c r="M58" s="42" t="s">
        <v>14</v>
      </c>
      <c r="N58" s="42" t="s">
        <v>15</v>
      </c>
      <c r="O58" s="39">
        <v>2</v>
      </c>
      <c r="P58" s="42" t="s">
        <v>145</v>
      </c>
      <c r="Q58" s="43" t="s">
        <v>10</v>
      </c>
      <c r="S58" s="44" t="str">
        <f t="shared" si="0"/>
        <v>PKW - Sommer</v>
      </c>
      <c r="T58" s="44" t="str">
        <f t="shared" si="1"/>
        <v>195 / 55 R15</v>
      </c>
      <c r="U58" s="45">
        <f t="shared" si="2"/>
        <v>15</v>
      </c>
      <c r="V58" s="44" t="str">
        <f t="shared" si="3"/>
        <v>1955515</v>
      </c>
      <c r="W58" s="44" t="str">
        <f t="shared" si="4"/>
        <v>DYNAXER HP3</v>
      </c>
      <c r="X58" s="45" t="str">
        <f t="shared" si="5"/>
        <v>85 V</v>
      </c>
      <c r="Y58" s="45">
        <f t="shared" si="6"/>
        <v>742122</v>
      </c>
      <c r="Z58" s="44" t="str">
        <f t="shared" si="7"/>
        <v>3528707421227</v>
      </c>
      <c r="AA58" s="46">
        <f t="shared" si="8"/>
        <v>92.300000000000011</v>
      </c>
      <c r="AB58" s="46"/>
      <c r="AC58" s="46"/>
      <c r="AD58" s="45" t="str">
        <f t="shared" si="9"/>
        <v>E</v>
      </c>
      <c r="AE58" s="45" t="str">
        <f t="shared" si="10"/>
        <v>B</v>
      </c>
      <c r="AF58" s="45">
        <f t="shared" si="11"/>
        <v>2</v>
      </c>
      <c r="AG58" s="45" t="str">
        <f t="shared" si="12"/>
        <v>69 dB</v>
      </c>
    </row>
    <row r="59" spans="1:33" s="44" customFormat="1" ht="20" customHeight="1">
      <c r="A59" s="36">
        <v>185</v>
      </c>
      <c r="B59" s="37">
        <v>55</v>
      </c>
      <c r="C59" s="37">
        <v>16</v>
      </c>
      <c r="D59" s="37" t="s">
        <v>3</v>
      </c>
      <c r="E59" s="37" t="s">
        <v>36</v>
      </c>
      <c r="F59" s="37" t="s">
        <v>12</v>
      </c>
      <c r="G59" s="38" t="s">
        <v>269</v>
      </c>
      <c r="H59" s="38" t="s">
        <v>59</v>
      </c>
      <c r="I59" s="38" t="s">
        <v>128</v>
      </c>
      <c r="J59" s="39" t="s">
        <v>270</v>
      </c>
      <c r="K59" s="40">
        <v>209415</v>
      </c>
      <c r="L59" s="41">
        <v>98.800000000000011</v>
      </c>
      <c r="M59" s="42" t="s">
        <v>22</v>
      </c>
      <c r="N59" s="42" t="s">
        <v>15</v>
      </c>
      <c r="O59" s="39">
        <v>2</v>
      </c>
      <c r="P59" s="42" t="s">
        <v>145</v>
      </c>
      <c r="Q59" s="43" t="s">
        <v>10</v>
      </c>
      <c r="S59" s="44" t="str">
        <f t="shared" si="0"/>
        <v>PKW - Sommer</v>
      </c>
      <c r="T59" s="44" t="str">
        <f t="shared" si="1"/>
        <v>185 / 55 R16</v>
      </c>
      <c r="U59" s="45">
        <f t="shared" si="2"/>
        <v>16</v>
      </c>
      <c r="V59" s="44" t="str">
        <f t="shared" si="3"/>
        <v>1855516</v>
      </c>
      <c r="W59" s="44" t="str">
        <f t="shared" si="4"/>
        <v>DYNAXER HP3</v>
      </c>
      <c r="X59" s="45" t="str">
        <f t="shared" si="5"/>
        <v>87 V</v>
      </c>
      <c r="Y59" s="45">
        <f t="shared" si="6"/>
        <v>209415</v>
      </c>
      <c r="Z59" s="44" t="str">
        <f t="shared" si="7"/>
        <v>3528702094150</v>
      </c>
      <c r="AA59" s="46">
        <f t="shared" si="8"/>
        <v>98.800000000000011</v>
      </c>
      <c r="AB59" s="46"/>
      <c r="AC59" s="46"/>
      <c r="AD59" s="45" t="str">
        <f t="shared" si="9"/>
        <v>C</v>
      </c>
      <c r="AE59" s="45" t="str">
        <f t="shared" si="10"/>
        <v>B</v>
      </c>
      <c r="AF59" s="45">
        <f t="shared" si="11"/>
        <v>2</v>
      </c>
      <c r="AG59" s="45" t="str">
        <f t="shared" si="12"/>
        <v>69 dB</v>
      </c>
    </row>
    <row r="60" spans="1:33" s="44" customFormat="1" ht="20" customHeight="1">
      <c r="A60" s="36">
        <v>195</v>
      </c>
      <c r="B60" s="37">
        <v>55</v>
      </c>
      <c r="C60" s="37">
        <v>16</v>
      </c>
      <c r="D60" s="37" t="s">
        <v>10</v>
      </c>
      <c r="E60" s="37" t="s">
        <v>11</v>
      </c>
      <c r="F60" s="37" t="s">
        <v>12</v>
      </c>
      <c r="G60" s="38" t="s">
        <v>271</v>
      </c>
      <c r="H60" s="38" t="s">
        <v>17</v>
      </c>
      <c r="I60" s="38" t="s">
        <v>128</v>
      </c>
      <c r="J60" s="39" t="s">
        <v>272</v>
      </c>
      <c r="K60" s="40">
        <v>97619</v>
      </c>
      <c r="L60" s="41">
        <v>87.9</v>
      </c>
      <c r="M60" s="42" t="s">
        <v>14</v>
      </c>
      <c r="N60" s="42" t="s">
        <v>15</v>
      </c>
      <c r="O60" s="39">
        <v>2</v>
      </c>
      <c r="P60" s="42" t="s">
        <v>145</v>
      </c>
      <c r="Q60" s="43" t="s">
        <v>10</v>
      </c>
      <c r="S60" s="44" t="str">
        <f t="shared" si="0"/>
        <v>PKW - Sommer</v>
      </c>
      <c r="T60" s="44" t="str">
        <f t="shared" si="1"/>
        <v>195 / 55 R16</v>
      </c>
      <c r="U60" s="45">
        <f t="shared" si="2"/>
        <v>16</v>
      </c>
      <c r="V60" s="44" t="str">
        <f t="shared" si="3"/>
        <v>1955516</v>
      </c>
      <c r="W60" s="44" t="str">
        <f t="shared" si="4"/>
        <v>DYNAXER HP3</v>
      </c>
      <c r="X60" s="45" t="str">
        <f t="shared" si="5"/>
        <v>87 T</v>
      </c>
      <c r="Y60" s="45">
        <f t="shared" si="6"/>
        <v>97619</v>
      </c>
      <c r="Z60" s="44" t="str">
        <f t="shared" si="7"/>
        <v>3528700976199</v>
      </c>
      <c r="AA60" s="46">
        <f t="shared" si="8"/>
        <v>87.9</v>
      </c>
      <c r="AB60" s="46"/>
      <c r="AC60" s="46"/>
      <c r="AD60" s="45" t="str">
        <f t="shared" si="9"/>
        <v>E</v>
      </c>
      <c r="AE60" s="45" t="str">
        <f t="shared" si="10"/>
        <v>B</v>
      </c>
      <c r="AF60" s="45">
        <f t="shared" si="11"/>
        <v>2</v>
      </c>
      <c r="AG60" s="45" t="str">
        <f t="shared" si="12"/>
        <v>69 dB</v>
      </c>
    </row>
    <row r="61" spans="1:33" s="44" customFormat="1" ht="20" customHeight="1">
      <c r="A61" s="36">
        <v>195</v>
      </c>
      <c r="B61" s="37">
        <v>55</v>
      </c>
      <c r="C61" s="37">
        <v>16</v>
      </c>
      <c r="D61" s="37" t="s">
        <v>10</v>
      </c>
      <c r="E61" s="37" t="s">
        <v>25</v>
      </c>
      <c r="F61" s="37" t="s">
        <v>12</v>
      </c>
      <c r="G61" s="38" t="s">
        <v>271</v>
      </c>
      <c r="H61" s="38" t="s">
        <v>57</v>
      </c>
      <c r="I61" s="38" t="s">
        <v>128</v>
      </c>
      <c r="J61" s="39" t="s">
        <v>273</v>
      </c>
      <c r="K61" s="40">
        <v>981071</v>
      </c>
      <c r="L61" s="41">
        <v>87.9</v>
      </c>
      <c r="M61" s="42" t="s">
        <v>14</v>
      </c>
      <c r="N61" s="42" t="s">
        <v>15</v>
      </c>
      <c r="O61" s="39">
        <v>2</v>
      </c>
      <c r="P61" s="42" t="s">
        <v>145</v>
      </c>
      <c r="Q61" s="43" t="s">
        <v>10</v>
      </c>
      <c r="S61" s="44" t="str">
        <f t="shared" si="0"/>
        <v>PKW - Sommer</v>
      </c>
      <c r="T61" s="44" t="str">
        <f t="shared" si="1"/>
        <v>195 / 55 R16</v>
      </c>
      <c r="U61" s="45">
        <f t="shared" si="2"/>
        <v>16</v>
      </c>
      <c r="V61" s="44" t="str">
        <f t="shared" si="3"/>
        <v>1955516</v>
      </c>
      <c r="W61" s="44" t="str">
        <f t="shared" si="4"/>
        <v>DYNAXER HP3</v>
      </c>
      <c r="X61" s="45" t="str">
        <f t="shared" si="5"/>
        <v>87 H</v>
      </c>
      <c r="Y61" s="45">
        <f t="shared" si="6"/>
        <v>981071</v>
      </c>
      <c r="Z61" s="44" t="str">
        <f t="shared" si="7"/>
        <v>3528709810715</v>
      </c>
      <c r="AA61" s="46">
        <f t="shared" si="8"/>
        <v>87.9</v>
      </c>
      <c r="AB61" s="46"/>
      <c r="AC61" s="46"/>
      <c r="AD61" s="45" t="str">
        <f t="shared" si="9"/>
        <v>E</v>
      </c>
      <c r="AE61" s="45" t="str">
        <f t="shared" si="10"/>
        <v>B</v>
      </c>
      <c r="AF61" s="45">
        <f t="shared" si="11"/>
        <v>2</v>
      </c>
      <c r="AG61" s="45" t="str">
        <f t="shared" si="12"/>
        <v>69 dB</v>
      </c>
    </row>
    <row r="62" spans="1:33" s="44" customFormat="1" ht="20" customHeight="1">
      <c r="A62" s="36">
        <v>195</v>
      </c>
      <c r="B62" s="37">
        <v>55</v>
      </c>
      <c r="C62" s="37">
        <v>16</v>
      </c>
      <c r="D62" s="37" t="s">
        <v>10</v>
      </c>
      <c r="E62" s="37" t="s">
        <v>36</v>
      </c>
      <c r="F62" s="37" t="s">
        <v>12</v>
      </c>
      <c r="G62" s="38" t="s">
        <v>271</v>
      </c>
      <c r="H62" s="38" t="s">
        <v>59</v>
      </c>
      <c r="I62" s="38" t="s">
        <v>128</v>
      </c>
      <c r="J62" s="39" t="s">
        <v>274</v>
      </c>
      <c r="K62" s="40">
        <v>710325</v>
      </c>
      <c r="L62" s="41">
        <v>92.300000000000011</v>
      </c>
      <c r="M62" s="42" t="s">
        <v>14</v>
      </c>
      <c r="N62" s="42" t="s">
        <v>15</v>
      </c>
      <c r="O62" s="39">
        <v>2</v>
      </c>
      <c r="P62" s="42" t="s">
        <v>145</v>
      </c>
      <c r="Q62" s="43" t="s">
        <v>10</v>
      </c>
      <c r="S62" s="44" t="str">
        <f t="shared" si="0"/>
        <v>PKW - Sommer</v>
      </c>
      <c r="T62" s="44" t="str">
        <f t="shared" si="1"/>
        <v>195 / 55 R16</v>
      </c>
      <c r="U62" s="45">
        <f t="shared" si="2"/>
        <v>16</v>
      </c>
      <c r="V62" s="44" t="str">
        <f t="shared" si="3"/>
        <v>1955516</v>
      </c>
      <c r="W62" s="44" t="str">
        <f t="shared" si="4"/>
        <v>DYNAXER HP3</v>
      </c>
      <c r="X62" s="45" t="str">
        <f t="shared" si="5"/>
        <v>87 V</v>
      </c>
      <c r="Y62" s="45">
        <f t="shared" si="6"/>
        <v>710325</v>
      </c>
      <c r="Z62" s="44" t="str">
        <f t="shared" si="7"/>
        <v>3528707103253</v>
      </c>
      <c r="AA62" s="46">
        <f t="shared" si="8"/>
        <v>92.300000000000011</v>
      </c>
      <c r="AB62" s="46"/>
      <c r="AC62" s="46"/>
      <c r="AD62" s="45" t="str">
        <f t="shared" si="9"/>
        <v>E</v>
      </c>
      <c r="AE62" s="45" t="str">
        <f t="shared" si="10"/>
        <v>B</v>
      </c>
      <c r="AF62" s="45">
        <f t="shared" si="11"/>
        <v>2</v>
      </c>
      <c r="AG62" s="45" t="str">
        <f t="shared" si="12"/>
        <v>69 dB</v>
      </c>
    </row>
    <row r="63" spans="1:33" s="44" customFormat="1" ht="20" customHeight="1">
      <c r="A63" s="36">
        <v>205</v>
      </c>
      <c r="B63" s="37">
        <v>55</v>
      </c>
      <c r="C63" s="37">
        <v>16</v>
      </c>
      <c r="D63" s="37" t="s">
        <v>10</v>
      </c>
      <c r="E63" s="37" t="s">
        <v>25</v>
      </c>
      <c r="F63" s="37" t="s">
        <v>12</v>
      </c>
      <c r="G63" s="38" t="s">
        <v>275</v>
      </c>
      <c r="H63" s="38" t="s">
        <v>35</v>
      </c>
      <c r="I63" s="38" t="s">
        <v>128</v>
      </c>
      <c r="J63" s="39" t="s">
        <v>276</v>
      </c>
      <c r="K63" s="40">
        <v>686177</v>
      </c>
      <c r="L63" s="41">
        <v>68.400000000000006</v>
      </c>
      <c r="M63" s="42" t="s">
        <v>14</v>
      </c>
      <c r="N63" s="42" t="s">
        <v>15</v>
      </c>
      <c r="O63" s="39">
        <v>2</v>
      </c>
      <c r="P63" s="42" t="s">
        <v>145</v>
      </c>
      <c r="Q63" s="43" t="s">
        <v>10</v>
      </c>
      <c r="S63" s="44" t="str">
        <f t="shared" si="0"/>
        <v>PKW - Sommer</v>
      </c>
      <c r="T63" s="44" t="str">
        <f t="shared" si="1"/>
        <v>205 / 55 R16</v>
      </c>
      <c r="U63" s="45">
        <f t="shared" si="2"/>
        <v>16</v>
      </c>
      <c r="V63" s="44" t="str">
        <f t="shared" si="3"/>
        <v>2055516</v>
      </c>
      <c r="W63" s="44" t="str">
        <f t="shared" si="4"/>
        <v>DYNAXER HP3</v>
      </c>
      <c r="X63" s="45" t="str">
        <f t="shared" si="5"/>
        <v>91 H</v>
      </c>
      <c r="Y63" s="45">
        <f t="shared" si="6"/>
        <v>686177</v>
      </c>
      <c r="Z63" s="44" t="str">
        <f t="shared" si="7"/>
        <v>3528706861772</v>
      </c>
      <c r="AA63" s="46">
        <f t="shared" si="8"/>
        <v>68.400000000000006</v>
      </c>
      <c r="AB63" s="46"/>
      <c r="AC63" s="46"/>
      <c r="AD63" s="45" t="str">
        <f t="shared" si="9"/>
        <v>E</v>
      </c>
      <c r="AE63" s="45" t="str">
        <f t="shared" si="10"/>
        <v>B</v>
      </c>
      <c r="AF63" s="45">
        <f t="shared" si="11"/>
        <v>2</v>
      </c>
      <c r="AG63" s="45" t="str">
        <f t="shared" si="12"/>
        <v>69 dB</v>
      </c>
    </row>
    <row r="64" spans="1:33" s="44" customFormat="1" ht="20" customHeight="1">
      <c r="A64" s="36">
        <v>205</v>
      </c>
      <c r="B64" s="37">
        <v>55</v>
      </c>
      <c r="C64" s="37">
        <v>16</v>
      </c>
      <c r="D64" s="37" t="s">
        <v>10</v>
      </c>
      <c r="E64" s="37" t="s">
        <v>36</v>
      </c>
      <c r="F64" s="37" t="s">
        <v>12</v>
      </c>
      <c r="G64" s="38" t="s">
        <v>275</v>
      </c>
      <c r="H64" s="38" t="s">
        <v>37</v>
      </c>
      <c r="I64" s="38" t="s">
        <v>128</v>
      </c>
      <c r="J64" s="39" t="s">
        <v>277</v>
      </c>
      <c r="K64" s="40">
        <v>884764</v>
      </c>
      <c r="L64" s="41">
        <v>71.5</v>
      </c>
      <c r="M64" s="42" t="s">
        <v>14</v>
      </c>
      <c r="N64" s="42" t="s">
        <v>15</v>
      </c>
      <c r="O64" s="39">
        <v>2</v>
      </c>
      <c r="P64" s="42" t="s">
        <v>145</v>
      </c>
      <c r="Q64" s="43" t="s">
        <v>10</v>
      </c>
      <c r="S64" s="44" t="str">
        <f t="shared" si="0"/>
        <v>PKW - Sommer</v>
      </c>
      <c r="T64" s="44" t="str">
        <f t="shared" si="1"/>
        <v>205 / 55 R16</v>
      </c>
      <c r="U64" s="45">
        <f t="shared" si="2"/>
        <v>16</v>
      </c>
      <c r="V64" s="44" t="str">
        <f t="shared" si="3"/>
        <v>2055516</v>
      </c>
      <c r="W64" s="44" t="str">
        <f t="shared" si="4"/>
        <v>DYNAXER HP3</v>
      </c>
      <c r="X64" s="45" t="str">
        <f t="shared" si="5"/>
        <v>91 V</v>
      </c>
      <c r="Y64" s="45">
        <f t="shared" si="6"/>
        <v>884764</v>
      </c>
      <c r="Z64" s="44" t="str">
        <f t="shared" si="7"/>
        <v>3528708847644</v>
      </c>
      <c r="AA64" s="46">
        <f t="shared" si="8"/>
        <v>71.5</v>
      </c>
      <c r="AB64" s="46"/>
      <c r="AC64" s="46"/>
      <c r="AD64" s="45" t="str">
        <f t="shared" si="9"/>
        <v>E</v>
      </c>
      <c r="AE64" s="45" t="str">
        <f t="shared" si="10"/>
        <v>B</v>
      </c>
      <c r="AF64" s="45">
        <f t="shared" si="11"/>
        <v>2</v>
      </c>
      <c r="AG64" s="45" t="str">
        <f t="shared" si="12"/>
        <v>69 dB</v>
      </c>
    </row>
    <row r="65" spans="1:33" s="44" customFormat="1" ht="20" customHeight="1">
      <c r="A65" s="36">
        <v>205</v>
      </c>
      <c r="B65" s="37">
        <v>55</v>
      </c>
      <c r="C65" s="37">
        <v>16</v>
      </c>
      <c r="D65" s="37" t="s">
        <v>3</v>
      </c>
      <c r="E65" s="37" t="s">
        <v>36</v>
      </c>
      <c r="F65" s="37" t="s">
        <v>12</v>
      </c>
      <c r="G65" s="38" t="s">
        <v>275</v>
      </c>
      <c r="H65" s="38" t="s">
        <v>40</v>
      </c>
      <c r="I65" s="38" t="s">
        <v>128</v>
      </c>
      <c r="J65" s="39" t="s">
        <v>278</v>
      </c>
      <c r="K65" s="40">
        <v>954928</v>
      </c>
      <c r="L65" s="41">
        <v>75.8</v>
      </c>
      <c r="M65" s="42" t="s">
        <v>22</v>
      </c>
      <c r="N65" s="42" t="s">
        <v>15</v>
      </c>
      <c r="O65" s="39">
        <v>1</v>
      </c>
      <c r="P65" s="42" t="s">
        <v>145</v>
      </c>
      <c r="Q65" s="43" t="s">
        <v>10</v>
      </c>
      <c r="S65" s="44" t="str">
        <f t="shared" si="0"/>
        <v>PKW - Sommer</v>
      </c>
      <c r="T65" s="44" t="str">
        <f t="shared" si="1"/>
        <v>205 / 55 R16</v>
      </c>
      <c r="U65" s="45">
        <f t="shared" si="2"/>
        <v>16</v>
      </c>
      <c r="V65" s="44" t="str">
        <f t="shared" si="3"/>
        <v>2055516</v>
      </c>
      <c r="W65" s="44" t="str">
        <f t="shared" si="4"/>
        <v>DYNAXER HP3</v>
      </c>
      <c r="X65" s="45" t="str">
        <f t="shared" si="5"/>
        <v>94 V</v>
      </c>
      <c r="Y65" s="45">
        <f t="shared" si="6"/>
        <v>954928</v>
      </c>
      <c r="Z65" s="44" t="str">
        <f t="shared" si="7"/>
        <v>3528709549288</v>
      </c>
      <c r="AA65" s="46">
        <f t="shared" si="8"/>
        <v>75.8</v>
      </c>
      <c r="AB65" s="46"/>
      <c r="AC65" s="46"/>
      <c r="AD65" s="45" t="str">
        <f t="shared" si="9"/>
        <v>C</v>
      </c>
      <c r="AE65" s="45" t="str">
        <f t="shared" si="10"/>
        <v>B</v>
      </c>
      <c r="AF65" s="45">
        <f t="shared" si="11"/>
        <v>1</v>
      </c>
      <c r="AG65" s="45" t="str">
        <f t="shared" si="12"/>
        <v>69 dB</v>
      </c>
    </row>
    <row r="66" spans="1:33" s="44" customFormat="1" ht="20" customHeight="1">
      <c r="A66" s="36">
        <v>205</v>
      </c>
      <c r="B66" s="37">
        <v>55</v>
      </c>
      <c r="C66" s="37">
        <v>16</v>
      </c>
      <c r="D66" s="37" t="s">
        <v>10</v>
      </c>
      <c r="E66" s="37" t="s">
        <v>47</v>
      </c>
      <c r="F66" s="37" t="s">
        <v>12</v>
      </c>
      <c r="G66" s="38" t="s">
        <v>275</v>
      </c>
      <c r="H66" s="38" t="s">
        <v>61</v>
      </c>
      <c r="I66" s="38" t="s">
        <v>128</v>
      </c>
      <c r="J66" s="39" t="s">
        <v>279</v>
      </c>
      <c r="K66" s="40">
        <v>501478</v>
      </c>
      <c r="L66" s="41">
        <v>74.900000000000006</v>
      </c>
      <c r="M66" s="42" t="s">
        <v>14</v>
      </c>
      <c r="N66" s="42" t="s">
        <v>15</v>
      </c>
      <c r="O66" s="39">
        <v>2</v>
      </c>
      <c r="P66" s="42" t="s">
        <v>145</v>
      </c>
      <c r="Q66" s="43" t="s">
        <v>10</v>
      </c>
      <c r="S66" s="44" t="str">
        <f t="shared" si="0"/>
        <v>PKW - Sommer</v>
      </c>
      <c r="T66" s="44" t="str">
        <f t="shared" si="1"/>
        <v>205 / 55 R16</v>
      </c>
      <c r="U66" s="45">
        <f t="shared" si="2"/>
        <v>16</v>
      </c>
      <c r="V66" s="44" t="str">
        <f t="shared" si="3"/>
        <v>2055516</v>
      </c>
      <c r="W66" s="44" t="str">
        <f t="shared" si="4"/>
        <v>DYNAXER HP3</v>
      </c>
      <c r="X66" s="45" t="str">
        <f t="shared" si="5"/>
        <v>91 W</v>
      </c>
      <c r="Y66" s="45">
        <f t="shared" si="6"/>
        <v>501478</v>
      </c>
      <c r="Z66" s="44" t="str">
        <f t="shared" si="7"/>
        <v>3528705014780</v>
      </c>
      <c r="AA66" s="46">
        <f t="shared" si="8"/>
        <v>74.900000000000006</v>
      </c>
      <c r="AB66" s="46"/>
      <c r="AC66" s="46"/>
      <c r="AD66" s="45" t="str">
        <f t="shared" si="9"/>
        <v>E</v>
      </c>
      <c r="AE66" s="45" t="str">
        <f t="shared" si="10"/>
        <v>B</v>
      </c>
      <c r="AF66" s="45">
        <f t="shared" si="11"/>
        <v>2</v>
      </c>
      <c r="AG66" s="45" t="str">
        <f t="shared" si="12"/>
        <v>69 dB</v>
      </c>
    </row>
    <row r="67" spans="1:33" s="44" customFormat="1" ht="20" customHeight="1">
      <c r="A67" s="36">
        <v>205</v>
      </c>
      <c r="B67" s="37">
        <v>55</v>
      </c>
      <c r="C67" s="37">
        <v>16</v>
      </c>
      <c r="D67" s="37" t="s">
        <v>3</v>
      </c>
      <c r="E67" s="37" t="s">
        <v>47</v>
      </c>
      <c r="F67" s="37" t="s">
        <v>12</v>
      </c>
      <c r="G67" s="38" t="s">
        <v>275</v>
      </c>
      <c r="H67" s="38" t="s">
        <v>74</v>
      </c>
      <c r="I67" s="38" t="s">
        <v>128</v>
      </c>
      <c r="J67" s="39" t="s">
        <v>280</v>
      </c>
      <c r="K67" s="40">
        <v>8293</v>
      </c>
      <c r="L67" s="41">
        <v>79.300000000000011</v>
      </c>
      <c r="M67" s="42" t="s">
        <v>22</v>
      </c>
      <c r="N67" s="42" t="s">
        <v>15</v>
      </c>
      <c r="O67" s="39">
        <v>1</v>
      </c>
      <c r="P67" s="42" t="s">
        <v>145</v>
      </c>
      <c r="Q67" s="43" t="s">
        <v>10</v>
      </c>
      <c r="S67" s="44" t="str">
        <f t="shared" si="0"/>
        <v>PKW - Sommer</v>
      </c>
      <c r="T67" s="44" t="str">
        <f t="shared" si="1"/>
        <v>205 / 55 R16</v>
      </c>
      <c r="U67" s="45">
        <f t="shared" si="2"/>
        <v>16</v>
      </c>
      <c r="V67" s="44" t="str">
        <f t="shared" si="3"/>
        <v>2055516</v>
      </c>
      <c r="W67" s="44" t="str">
        <f t="shared" si="4"/>
        <v>DYNAXER HP3</v>
      </c>
      <c r="X67" s="45" t="str">
        <f t="shared" si="5"/>
        <v>94 W</v>
      </c>
      <c r="Y67" s="45">
        <f t="shared" si="6"/>
        <v>8293</v>
      </c>
      <c r="Z67" s="44" t="str">
        <f t="shared" si="7"/>
        <v>3528700082937</v>
      </c>
      <c r="AA67" s="46">
        <f t="shared" si="8"/>
        <v>79.300000000000011</v>
      </c>
      <c r="AB67" s="46"/>
      <c r="AC67" s="46"/>
      <c r="AD67" s="45" t="str">
        <f t="shared" si="9"/>
        <v>C</v>
      </c>
      <c r="AE67" s="45" t="str">
        <f t="shared" si="10"/>
        <v>B</v>
      </c>
      <c r="AF67" s="45">
        <f t="shared" si="11"/>
        <v>1</v>
      </c>
      <c r="AG67" s="45" t="str">
        <f t="shared" si="12"/>
        <v>69 dB</v>
      </c>
    </row>
    <row r="68" spans="1:33" s="44" customFormat="1" ht="20" customHeight="1">
      <c r="A68" s="36">
        <v>215</v>
      </c>
      <c r="B68" s="37">
        <v>55</v>
      </c>
      <c r="C68" s="37">
        <v>16</v>
      </c>
      <c r="D68" s="37" t="s">
        <v>10</v>
      </c>
      <c r="E68" s="37" t="s">
        <v>25</v>
      </c>
      <c r="F68" s="37" t="s">
        <v>12</v>
      </c>
      <c r="G68" s="38" t="s">
        <v>281</v>
      </c>
      <c r="H68" s="38" t="s">
        <v>65</v>
      </c>
      <c r="I68" s="38" t="s">
        <v>128</v>
      </c>
      <c r="J68" s="39" t="s">
        <v>282</v>
      </c>
      <c r="K68" s="40">
        <v>717492</v>
      </c>
      <c r="L68" s="41">
        <v>103.5</v>
      </c>
      <c r="M68" s="42" t="s">
        <v>14</v>
      </c>
      <c r="N68" s="42" t="s">
        <v>15</v>
      </c>
      <c r="O68" s="39">
        <v>2</v>
      </c>
      <c r="P68" s="42" t="s">
        <v>145</v>
      </c>
      <c r="Q68" s="43" t="s">
        <v>10</v>
      </c>
      <c r="S68" s="44" t="str">
        <f t="shared" si="0"/>
        <v>PKW - Sommer</v>
      </c>
      <c r="T68" s="44" t="str">
        <f t="shared" si="1"/>
        <v>215 / 55 R16</v>
      </c>
      <c r="U68" s="45">
        <f t="shared" si="2"/>
        <v>16</v>
      </c>
      <c r="V68" s="44" t="str">
        <f t="shared" si="3"/>
        <v>2155516</v>
      </c>
      <c r="W68" s="44" t="str">
        <f t="shared" si="4"/>
        <v>DYNAXER HP3</v>
      </c>
      <c r="X68" s="45" t="str">
        <f t="shared" si="5"/>
        <v>93 H</v>
      </c>
      <c r="Y68" s="45">
        <f t="shared" si="6"/>
        <v>717492</v>
      </c>
      <c r="Z68" s="44" t="str">
        <f t="shared" si="7"/>
        <v>3528707174925</v>
      </c>
      <c r="AA68" s="46">
        <f t="shared" si="8"/>
        <v>103.5</v>
      </c>
      <c r="AB68" s="46"/>
      <c r="AC68" s="46"/>
      <c r="AD68" s="45" t="str">
        <f t="shared" si="9"/>
        <v>E</v>
      </c>
      <c r="AE68" s="45" t="str">
        <f t="shared" si="10"/>
        <v>B</v>
      </c>
      <c r="AF68" s="45">
        <f t="shared" si="11"/>
        <v>2</v>
      </c>
      <c r="AG68" s="45" t="str">
        <f t="shared" si="12"/>
        <v>69 dB</v>
      </c>
    </row>
    <row r="69" spans="1:33" s="44" customFormat="1" ht="20" customHeight="1">
      <c r="A69" s="36">
        <v>215</v>
      </c>
      <c r="B69" s="37">
        <v>55</v>
      </c>
      <c r="C69" s="37">
        <v>16</v>
      </c>
      <c r="D69" s="37" t="s">
        <v>3</v>
      </c>
      <c r="E69" s="37" t="s">
        <v>25</v>
      </c>
      <c r="F69" s="37" t="s">
        <v>12</v>
      </c>
      <c r="G69" s="38" t="s">
        <v>281</v>
      </c>
      <c r="H69" s="38" t="s">
        <v>64</v>
      </c>
      <c r="I69" s="38" t="s">
        <v>128</v>
      </c>
      <c r="J69" s="39" t="s">
        <v>283</v>
      </c>
      <c r="K69" s="40">
        <v>49460</v>
      </c>
      <c r="L69" s="41">
        <v>110</v>
      </c>
      <c r="M69" s="42" t="s">
        <v>14</v>
      </c>
      <c r="N69" s="42" t="s">
        <v>15</v>
      </c>
      <c r="O69" s="39">
        <v>1</v>
      </c>
      <c r="P69" s="42" t="s">
        <v>145</v>
      </c>
      <c r="Q69" s="43" t="s">
        <v>10</v>
      </c>
      <c r="S69" s="44" t="str">
        <f t="shared" si="0"/>
        <v>PKW - Sommer</v>
      </c>
      <c r="T69" s="44" t="str">
        <f t="shared" si="1"/>
        <v>215 / 55 R16</v>
      </c>
      <c r="U69" s="45">
        <f t="shared" si="2"/>
        <v>16</v>
      </c>
      <c r="V69" s="44" t="str">
        <f t="shared" si="3"/>
        <v>2155516</v>
      </c>
      <c r="W69" s="44" t="str">
        <f t="shared" si="4"/>
        <v>DYNAXER HP3</v>
      </c>
      <c r="X69" s="45" t="str">
        <f t="shared" si="5"/>
        <v>97 H</v>
      </c>
      <c r="Y69" s="45">
        <f t="shared" si="6"/>
        <v>49460</v>
      </c>
      <c r="Z69" s="44" t="str">
        <f t="shared" si="7"/>
        <v>3528700494600</v>
      </c>
      <c r="AA69" s="46">
        <f t="shared" si="8"/>
        <v>110</v>
      </c>
      <c r="AB69" s="46"/>
      <c r="AC69" s="46"/>
      <c r="AD69" s="45" t="str">
        <f t="shared" si="9"/>
        <v>E</v>
      </c>
      <c r="AE69" s="45" t="str">
        <f t="shared" si="10"/>
        <v>B</v>
      </c>
      <c r="AF69" s="45">
        <f t="shared" si="11"/>
        <v>1</v>
      </c>
      <c r="AG69" s="45" t="str">
        <f t="shared" si="12"/>
        <v>69 dB</v>
      </c>
    </row>
    <row r="70" spans="1:33" s="44" customFormat="1" ht="20" customHeight="1">
      <c r="A70" s="36">
        <v>215</v>
      </c>
      <c r="B70" s="37">
        <v>55</v>
      </c>
      <c r="C70" s="37">
        <v>16</v>
      </c>
      <c r="D70" s="37" t="s">
        <v>10</v>
      </c>
      <c r="E70" s="37" t="s">
        <v>36</v>
      </c>
      <c r="F70" s="37" t="s">
        <v>12</v>
      </c>
      <c r="G70" s="38" t="s">
        <v>281</v>
      </c>
      <c r="H70" s="38" t="s">
        <v>66</v>
      </c>
      <c r="I70" s="38" t="s">
        <v>128</v>
      </c>
      <c r="J70" s="39" t="s">
        <v>284</v>
      </c>
      <c r="K70" s="40">
        <v>131170</v>
      </c>
      <c r="L70" s="41">
        <v>108.7</v>
      </c>
      <c r="M70" s="42" t="s">
        <v>14</v>
      </c>
      <c r="N70" s="42" t="s">
        <v>15</v>
      </c>
      <c r="O70" s="39">
        <v>2</v>
      </c>
      <c r="P70" s="42" t="s">
        <v>145</v>
      </c>
      <c r="Q70" s="43" t="s">
        <v>10</v>
      </c>
      <c r="S70" s="44" t="str">
        <f t="shared" ref="S70:S133" si="13">IF(F70=0," ",F70)</f>
        <v>PKW - Sommer</v>
      </c>
      <c r="T70" s="44" t="str">
        <f t="shared" ref="T70:T133" si="14">CONCATENATE(A70," / ",B70," R",C70)</f>
        <v>215 / 55 R16</v>
      </c>
      <c r="U70" s="45">
        <f t="shared" ref="U70:U133" si="15">IF(C70=0," ",C70)</f>
        <v>16</v>
      </c>
      <c r="V70" s="44" t="str">
        <f t="shared" ref="V70:V133" si="16">CONCATENATE(A70,B70,C70)</f>
        <v>2155516</v>
      </c>
      <c r="W70" s="44" t="str">
        <f t="shared" ref="W70:W133" si="17">IF(I70=0," ",I70)</f>
        <v>DYNAXER HP3</v>
      </c>
      <c r="X70" s="45" t="str">
        <f t="shared" ref="X70:X133" si="18">IF(H70=0," ",H70)</f>
        <v>93 V</v>
      </c>
      <c r="Y70" s="45">
        <f t="shared" ref="Y70:Y133" si="19">IF(K70=0," ",K70)</f>
        <v>131170</v>
      </c>
      <c r="Z70" s="44" t="str">
        <f t="shared" ref="Z70:Z133" si="20">IF(J70=0," ",J70)</f>
        <v>3528701311708</v>
      </c>
      <c r="AA70" s="46">
        <f t="shared" ref="AA70:AA133" si="21">IF(L70=0," ",L70)</f>
        <v>108.7</v>
      </c>
      <c r="AB70" s="46"/>
      <c r="AC70" s="46"/>
      <c r="AD70" s="45" t="str">
        <f t="shared" ref="AD70:AD133" si="22">IF(M70=0," ",M70)</f>
        <v>E</v>
      </c>
      <c r="AE70" s="45" t="str">
        <f t="shared" ref="AE70:AE133" si="23">IF(N70=0," ",N70)</f>
        <v>B</v>
      </c>
      <c r="AF70" s="45">
        <f t="shared" ref="AF70:AF133" si="24">IF(O70=0," ",O70)</f>
        <v>2</v>
      </c>
      <c r="AG70" s="45" t="str">
        <f t="shared" ref="AG70:AG133" si="25">IF(P70=0," ",P70)</f>
        <v>69 dB</v>
      </c>
    </row>
    <row r="71" spans="1:33" s="44" customFormat="1" ht="20" customHeight="1">
      <c r="A71" s="36">
        <v>215</v>
      </c>
      <c r="B71" s="37">
        <v>55</v>
      </c>
      <c r="C71" s="37">
        <v>16</v>
      </c>
      <c r="D71" s="37" t="s">
        <v>3</v>
      </c>
      <c r="E71" s="37" t="s">
        <v>36</v>
      </c>
      <c r="F71" s="37" t="s">
        <v>12</v>
      </c>
      <c r="G71" s="38" t="s">
        <v>281</v>
      </c>
      <c r="H71" s="38" t="s">
        <v>67</v>
      </c>
      <c r="I71" s="38" t="s">
        <v>128</v>
      </c>
      <c r="J71" s="39" t="s">
        <v>285</v>
      </c>
      <c r="K71" s="40">
        <v>530565</v>
      </c>
      <c r="L71" s="41">
        <v>115.7</v>
      </c>
      <c r="M71" s="42" t="s">
        <v>22</v>
      </c>
      <c r="N71" s="42" t="s">
        <v>15</v>
      </c>
      <c r="O71" s="39">
        <v>1</v>
      </c>
      <c r="P71" s="42" t="s">
        <v>145</v>
      </c>
      <c r="Q71" s="43" t="s">
        <v>10</v>
      </c>
      <c r="S71" s="44" t="str">
        <f t="shared" si="13"/>
        <v>PKW - Sommer</v>
      </c>
      <c r="T71" s="44" t="str">
        <f t="shared" si="14"/>
        <v>215 / 55 R16</v>
      </c>
      <c r="U71" s="45">
        <f t="shared" si="15"/>
        <v>16</v>
      </c>
      <c r="V71" s="44" t="str">
        <f t="shared" si="16"/>
        <v>2155516</v>
      </c>
      <c r="W71" s="44" t="str">
        <f t="shared" si="17"/>
        <v>DYNAXER HP3</v>
      </c>
      <c r="X71" s="45" t="str">
        <f t="shared" si="18"/>
        <v>97 V</v>
      </c>
      <c r="Y71" s="45">
        <f t="shared" si="19"/>
        <v>530565</v>
      </c>
      <c r="Z71" s="44" t="str">
        <f t="shared" si="20"/>
        <v>3528705305659</v>
      </c>
      <c r="AA71" s="46">
        <f t="shared" si="21"/>
        <v>115.7</v>
      </c>
      <c r="AB71" s="46"/>
      <c r="AC71" s="46"/>
      <c r="AD71" s="45" t="str">
        <f t="shared" si="22"/>
        <v>C</v>
      </c>
      <c r="AE71" s="45" t="str">
        <f t="shared" si="23"/>
        <v>B</v>
      </c>
      <c r="AF71" s="45">
        <f t="shared" si="24"/>
        <v>1</v>
      </c>
      <c r="AG71" s="45" t="str">
        <f t="shared" si="25"/>
        <v>69 dB</v>
      </c>
    </row>
    <row r="72" spans="1:33" s="44" customFormat="1" ht="20" customHeight="1">
      <c r="A72" s="36">
        <v>215</v>
      </c>
      <c r="B72" s="37">
        <v>55</v>
      </c>
      <c r="C72" s="37">
        <v>16</v>
      </c>
      <c r="D72" s="37" t="s">
        <v>10</v>
      </c>
      <c r="E72" s="37" t="s">
        <v>47</v>
      </c>
      <c r="F72" s="37" t="s">
        <v>12</v>
      </c>
      <c r="G72" s="38" t="s">
        <v>281</v>
      </c>
      <c r="H72" s="38" t="s">
        <v>69</v>
      </c>
      <c r="I72" s="38" t="s">
        <v>128</v>
      </c>
      <c r="J72" s="39" t="s">
        <v>286</v>
      </c>
      <c r="K72" s="40">
        <v>79528</v>
      </c>
      <c r="L72" s="41">
        <v>113.9</v>
      </c>
      <c r="M72" s="42" t="s">
        <v>14</v>
      </c>
      <c r="N72" s="42" t="s">
        <v>15</v>
      </c>
      <c r="O72" s="39">
        <v>2</v>
      </c>
      <c r="P72" s="42" t="s">
        <v>145</v>
      </c>
      <c r="Q72" s="43" t="s">
        <v>10</v>
      </c>
      <c r="S72" s="44" t="str">
        <f t="shared" si="13"/>
        <v>PKW - Sommer</v>
      </c>
      <c r="T72" s="44" t="str">
        <f t="shared" si="14"/>
        <v>215 / 55 R16</v>
      </c>
      <c r="U72" s="45">
        <f t="shared" si="15"/>
        <v>16</v>
      </c>
      <c r="V72" s="44" t="str">
        <f t="shared" si="16"/>
        <v>2155516</v>
      </c>
      <c r="W72" s="44" t="str">
        <f t="shared" si="17"/>
        <v>DYNAXER HP3</v>
      </c>
      <c r="X72" s="45" t="str">
        <f t="shared" si="18"/>
        <v>93 W</v>
      </c>
      <c r="Y72" s="45">
        <f t="shared" si="19"/>
        <v>79528</v>
      </c>
      <c r="Z72" s="44" t="str">
        <f t="shared" si="20"/>
        <v>3528700795288</v>
      </c>
      <c r="AA72" s="46">
        <f t="shared" si="21"/>
        <v>113.9</v>
      </c>
      <c r="AB72" s="46"/>
      <c r="AC72" s="46"/>
      <c r="AD72" s="45" t="str">
        <f t="shared" si="22"/>
        <v>E</v>
      </c>
      <c r="AE72" s="45" t="str">
        <f t="shared" si="23"/>
        <v>B</v>
      </c>
      <c r="AF72" s="45">
        <f t="shared" si="24"/>
        <v>2</v>
      </c>
      <c r="AG72" s="45" t="str">
        <f t="shared" si="25"/>
        <v>69 dB</v>
      </c>
    </row>
    <row r="73" spans="1:33" s="44" customFormat="1" ht="20" customHeight="1">
      <c r="A73" s="36">
        <v>215</v>
      </c>
      <c r="B73" s="37">
        <v>55</v>
      </c>
      <c r="C73" s="37">
        <v>16</v>
      </c>
      <c r="D73" s="37" t="s">
        <v>3</v>
      </c>
      <c r="E73" s="37" t="s">
        <v>47</v>
      </c>
      <c r="F73" s="37" t="s">
        <v>12</v>
      </c>
      <c r="G73" s="38" t="s">
        <v>281</v>
      </c>
      <c r="H73" s="38" t="s">
        <v>68</v>
      </c>
      <c r="I73" s="38" t="s">
        <v>128</v>
      </c>
      <c r="J73" s="39" t="s">
        <v>287</v>
      </c>
      <c r="K73" s="40">
        <v>223446</v>
      </c>
      <c r="L73" s="41">
        <v>121.7</v>
      </c>
      <c r="M73" s="42" t="s">
        <v>14</v>
      </c>
      <c r="N73" s="42" t="s">
        <v>15</v>
      </c>
      <c r="O73" s="39">
        <v>1</v>
      </c>
      <c r="P73" s="42" t="s">
        <v>145</v>
      </c>
      <c r="Q73" s="43" t="s">
        <v>10</v>
      </c>
      <c r="S73" s="44" t="str">
        <f t="shared" si="13"/>
        <v>PKW - Sommer</v>
      </c>
      <c r="T73" s="44" t="str">
        <f t="shared" si="14"/>
        <v>215 / 55 R16</v>
      </c>
      <c r="U73" s="45">
        <f t="shared" si="15"/>
        <v>16</v>
      </c>
      <c r="V73" s="44" t="str">
        <f t="shared" si="16"/>
        <v>2155516</v>
      </c>
      <c r="W73" s="44" t="str">
        <f t="shared" si="17"/>
        <v>DYNAXER HP3</v>
      </c>
      <c r="X73" s="45" t="str">
        <f t="shared" si="18"/>
        <v>97 W</v>
      </c>
      <c r="Y73" s="45">
        <f t="shared" si="19"/>
        <v>223446</v>
      </c>
      <c r="Z73" s="44" t="str">
        <f t="shared" si="20"/>
        <v>3528702234464</v>
      </c>
      <c r="AA73" s="46">
        <f t="shared" si="21"/>
        <v>121.7</v>
      </c>
      <c r="AB73" s="46"/>
      <c r="AC73" s="46"/>
      <c r="AD73" s="45" t="str">
        <f t="shared" si="22"/>
        <v>E</v>
      </c>
      <c r="AE73" s="45" t="str">
        <f t="shared" si="23"/>
        <v>B</v>
      </c>
      <c r="AF73" s="45">
        <f t="shared" si="24"/>
        <v>1</v>
      </c>
      <c r="AG73" s="45" t="str">
        <f t="shared" si="25"/>
        <v>69 dB</v>
      </c>
    </row>
    <row r="74" spans="1:33" s="44" customFormat="1" ht="20" customHeight="1">
      <c r="A74" s="36">
        <v>225</v>
      </c>
      <c r="B74" s="37">
        <v>55</v>
      </c>
      <c r="C74" s="37">
        <v>16</v>
      </c>
      <c r="D74" s="37" t="s">
        <v>10</v>
      </c>
      <c r="E74" s="37" t="s">
        <v>36</v>
      </c>
      <c r="F74" s="37" t="s">
        <v>12</v>
      </c>
      <c r="G74" s="38" t="s">
        <v>288</v>
      </c>
      <c r="H74" s="38" t="s">
        <v>51</v>
      </c>
      <c r="I74" s="38" t="s">
        <v>128</v>
      </c>
      <c r="J74" s="39" t="s">
        <v>289</v>
      </c>
      <c r="K74" s="40">
        <v>329571</v>
      </c>
      <c r="L74" s="41">
        <v>114.4</v>
      </c>
      <c r="M74" s="42" t="s">
        <v>14</v>
      </c>
      <c r="N74" s="42" t="s">
        <v>15</v>
      </c>
      <c r="O74" s="39">
        <v>2</v>
      </c>
      <c r="P74" s="42" t="s">
        <v>145</v>
      </c>
      <c r="Q74" s="43" t="s">
        <v>10</v>
      </c>
      <c r="S74" s="44" t="str">
        <f t="shared" si="13"/>
        <v>PKW - Sommer</v>
      </c>
      <c r="T74" s="44" t="str">
        <f t="shared" si="14"/>
        <v>225 / 55 R16</v>
      </c>
      <c r="U74" s="45">
        <f t="shared" si="15"/>
        <v>16</v>
      </c>
      <c r="V74" s="44" t="str">
        <f t="shared" si="16"/>
        <v>2255516</v>
      </c>
      <c r="W74" s="44" t="str">
        <f t="shared" si="17"/>
        <v>DYNAXER HP3</v>
      </c>
      <c r="X74" s="45" t="str">
        <f t="shared" si="18"/>
        <v>95 V</v>
      </c>
      <c r="Y74" s="45">
        <f t="shared" si="19"/>
        <v>329571</v>
      </c>
      <c r="Z74" s="44" t="str">
        <f t="shared" si="20"/>
        <v>3528703295716</v>
      </c>
      <c r="AA74" s="46">
        <f t="shared" si="21"/>
        <v>114.4</v>
      </c>
      <c r="AB74" s="46"/>
      <c r="AC74" s="46"/>
      <c r="AD74" s="45" t="str">
        <f t="shared" si="22"/>
        <v>E</v>
      </c>
      <c r="AE74" s="45" t="str">
        <f t="shared" si="23"/>
        <v>B</v>
      </c>
      <c r="AF74" s="45">
        <f t="shared" si="24"/>
        <v>2</v>
      </c>
      <c r="AG74" s="45" t="str">
        <f t="shared" si="25"/>
        <v>69 dB</v>
      </c>
    </row>
    <row r="75" spans="1:33" s="44" customFormat="1" ht="20" customHeight="1">
      <c r="A75" s="36">
        <v>225</v>
      </c>
      <c r="B75" s="37">
        <v>55</v>
      </c>
      <c r="C75" s="37">
        <v>16</v>
      </c>
      <c r="D75" s="37" t="s">
        <v>10</v>
      </c>
      <c r="E75" s="37" t="s">
        <v>47</v>
      </c>
      <c r="F75" s="37" t="s">
        <v>12</v>
      </c>
      <c r="G75" s="38" t="s">
        <v>288</v>
      </c>
      <c r="H75" s="38" t="s">
        <v>71</v>
      </c>
      <c r="I75" s="38" t="s">
        <v>128</v>
      </c>
      <c r="J75" s="39" t="s">
        <v>290</v>
      </c>
      <c r="K75" s="40">
        <v>772474</v>
      </c>
      <c r="L75" s="41">
        <v>120.4</v>
      </c>
      <c r="M75" s="42" t="s">
        <v>14</v>
      </c>
      <c r="N75" s="42" t="s">
        <v>15</v>
      </c>
      <c r="O75" s="39">
        <v>2</v>
      </c>
      <c r="P75" s="42" t="s">
        <v>145</v>
      </c>
      <c r="Q75" s="43" t="s">
        <v>10</v>
      </c>
      <c r="S75" s="44" t="str">
        <f t="shared" si="13"/>
        <v>PKW - Sommer</v>
      </c>
      <c r="T75" s="44" t="str">
        <f t="shared" si="14"/>
        <v>225 / 55 R16</v>
      </c>
      <c r="U75" s="45">
        <f t="shared" si="15"/>
        <v>16</v>
      </c>
      <c r="V75" s="44" t="str">
        <f t="shared" si="16"/>
        <v>2255516</v>
      </c>
      <c r="W75" s="44" t="str">
        <f t="shared" si="17"/>
        <v>DYNAXER HP3</v>
      </c>
      <c r="X75" s="45" t="str">
        <f t="shared" si="18"/>
        <v>95 W</v>
      </c>
      <c r="Y75" s="45">
        <f t="shared" si="19"/>
        <v>772474</v>
      </c>
      <c r="Z75" s="44" t="str">
        <f t="shared" si="20"/>
        <v>3528707724748</v>
      </c>
      <c r="AA75" s="46">
        <f t="shared" si="21"/>
        <v>120.4</v>
      </c>
      <c r="AB75" s="46"/>
      <c r="AC75" s="46"/>
      <c r="AD75" s="45" t="str">
        <f t="shared" si="22"/>
        <v>E</v>
      </c>
      <c r="AE75" s="45" t="str">
        <f t="shared" si="23"/>
        <v>B</v>
      </c>
      <c r="AF75" s="45">
        <f t="shared" si="24"/>
        <v>2</v>
      </c>
      <c r="AG75" s="45" t="str">
        <f t="shared" si="25"/>
        <v>69 dB</v>
      </c>
    </row>
    <row r="76" spans="1:33" s="44" customFormat="1" ht="20" customHeight="1">
      <c r="A76" s="36">
        <v>225</v>
      </c>
      <c r="B76" s="37">
        <v>55</v>
      </c>
      <c r="C76" s="37">
        <v>16</v>
      </c>
      <c r="D76" s="37" t="s">
        <v>3</v>
      </c>
      <c r="E76" s="37" t="s">
        <v>47</v>
      </c>
      <c r="F76" s="37" t="s">
        <v>12</v>
      </c>
      <c r="G76" s="38" t="s">
        <v>288</v>
      </c>
      <c r="H76" s="38" t="s">
        <v>72</v>
      </c>
      <c r="I76" s="38" t="s">
        <v>128</v>
      </c>
      <c r="J76" s="39" t="s">
        <v>291</v>
      </c>
      <c r="K76" s="40">
        <v>997672</v>
      </c>
      <c r="L76" s="41">
        <v>128.70000000000002</v>
      </c>
      <c r="M76" s="42" t="s">
        <v>14</v>
      </c>
      <c r="N76" s="42" t="s">
        <v>15</v>
      </c>
      <c r="O76" s="39">
        <v>1</v>
      </c>
      <c r="P76" s="42" t="s">
        <v>145</v>
      </c>
      <c r="Q76" s="43" t="s">
        <v>10</v>
      </c>
      <c r="S76" s="44" t="str">
        <f t="shared" si="13"/>
        <v>PKW - Sommer</v>
      </c>
      <c r="T76" s="44" t="str">
        <f t="shared" si="14"/>
        <v>225 / 55 R16</v>
      </c>
      <c r="U76" s="45">
        <f t="shared" si="15"/>
        <v>16</v>
      </c>
      <c r="V76" s="44" t="str">
        <f t="shared" si="16"/>
        <v>2255516</v>
      </c>
      <c r="W76" s="44" t="str">
        <f t="shared" si="17"/>
        <v>DYNAXER HP3</v>
      </c>
      <c r="X76" s="45" t="str">
        <f t="shared" si="18"/>
        <v>99 W</v>
      </c>
      <c r="Y76" s="45">
        <f t="shared" si="19"/>
        <v>997672</v>
      </c>
      <c r="Z76" s="44" t="str">
        <f t="shared" si="20"/>
        <v>3528709976725</v>
      </c>
      <c r="AA76" s="46">
        <f t="shared" si="21"/>
        <v>128.70000000000002</v>
      </c>
      <c r="AB76" s="46"/>
      <c r="AC76" s="46"/>
      <c r="AD76" s="45" t="str">
        <f t="shared" si="22"/>
        <v>E</v>
      </c>
      <c r="AE76" s="45" t="str">
        <f t="shared" si="23"/>
        <v>B</v>
      </c>
      <c r="AF76" s="45">
        <f t="shared" si="24"/>
        <v>1</v>
      </c>
      <c r="AG76" s="45" t="str">
        <f t="shared" si="25"/>
        <v>69 dB</v>
      </c>
    </row>
    <row r="77" spans="1:33" s="44" customFormat="1" ht="20" customHeight="1">
      <c r="A77" s="36">
        <v>205</v>
      </c>
      <c r="B77" s="37">
        <v>55</v>
      </c>
      <c r="C77" s="37">
        <v>17</v>
      </c>
      <c r="D77" s="37" t="s">
        <v>3</v>
      </c>
      <c r="E77" s="37" t="s">
        <v>36</v>
      </c>
      <c r="F77" s="37" t="s">
        <v>12</v>
      </c>
      <c r="G77" s="38" t="s">
        <v>292</v>
      </c>
      <c r="H77" s="38" t="s">
        <v>51</v>
      </c>
      <c r="I77" s="38" t="s">
        <v>128</v>
      </c>
      <c r="J77" s="39" t="s">
        <v>293</v>
      </c>
      <c r="K77" s="40">
        <v>239783</v>
      </c>
      <c r="L77" s="41">
        <v>124.30000000000001</v>
      </c>
      <c r="M77" s="42" t="s">
        <v>22</v>
      </c>
      <c r="N77" s="42" t="s">
        <v>15</v>
      </c>
      <c r="O77" s="39">
        <v>1</v>
      </c>
      <c r="P77" s="42" t="s">
        <v>145</v>
      </c>
      <c r="Q77" s="43" t="s">
        <v>162</v>
      </c>
      <c r="S77" s="44" t="str">
        <f t="shared" si="13"/>
        <v>PKW - Sommer</v>
      </c>
      <c r="T77" s="44" t="str">
        <f t="shared" si="14"/>
        <v>205 / 55 R17</v>
      </c>
      <c r="U77" s="45">
        <f t="shared" si="15"/>
        <v>17</v>
      </c>
      <c r="V77" s="44" t="str">
        <f t="shared" si="16"/>
        <v>2055517</v>
      </c>
      <c r="W77" s="44" t="str">
        <f t="shared" si="17"/>
        <v>DYNAXER HP3</v>
      </c>
      <c r="X77" s="45" t="str">
        <f t="shared" si="18"/>
        <v>95 V</v>
      </c>
      <c r="Y77" s="45">
        <f t="shared" si="19"/>
        <v>239783</v>
      </c>
      <c r="Z77" s="44" t="str">
        <f t="shared" si="20"/>
        <v>3528702397831</v>
      </c>
      <c r="AA77" s="46">
        <f t="shared" si="21"/>
        <v>124.30000000000001</v>
      </c>
      <c r="AB77" s="46"/>
      <c r="AC77" s="46"/>
      <c r="AD77" s="45" t="str">
        <f t="shared" si="22"/>
        <v>C</v>
      </c>
      <c r="AE77" s="45" t="str">
        <f t="shared" si="23"/>
        <v>B</v>
      </c>
      <c r="AF77" s="45">
        <f t="shared" si="24"/>
        <v>1</v>
      </c>
      <c r="AG77" s="45" t="str">
        <f t="shared" si="25"/>
        <v>69 dB</v>
      </c>
    </row>
    <row r="78" spans="1:33" s="44" customFormat="1" ht="20" customHeight="1">
      <c r="A78" s="36">
        <v>215</v>
      </c>
      <c r="B78" s="37">
        <v>55</v>
      </c>
      <c r="C78" s="37">
        <v>17</v>
      </c>
      <c r="D78" s="37" t="s">
        <v>10</v>
      </c>
      <c r="E78" s="37" t="s">
        <v>47</v>
      </c>
      <c r="F78" s="37" t="s">
        <v>12</v>
      </c>
      <c r="G78" s="38" t="s">
        <v>294</v>
      </c>
      <c r="H78" s="38" t="s">
        <v>74</v>
      </c>
      <c r="I78" s="38" t="s">
        <v>128</v>
      </c>
      <c r="J78" s="39" t="s">
        <v>295</v>
      </c>
      <c r="K78" s="40">
        <v>182947</v>
      </c>
      <c r="L78" s="41">
        <v>123.5</v>
      </c>
      <c r="M78" s="42" t="s">
        <v>14</v>
      </c>
      <c r="N78" s="42" t="s">
        <v>15</v>
      </c>
      <c r="O78" s="39">
        <v>2</v>
      </c>
      <c r="P78" s="42" t="s">
        <v>145</v>
      </c>
      <c r="Q78" s="43" t="s">
        <v>10</v>
      </c>
      <c r="S78" s="44" t="str">
        <f t="shared" si="13"/>
        <v>PKW - Sommer</v>
      </c>
      <c r="T78" s="44" t="str">
        <f t="shared" si="14"/>
        <v>215 / 55 R17</v>
      </c>
      <c r="U78" s="45">
        <f t="shared" si="15"/>
        <v>17</v>
      </c>
      <c r="V78" s="44" t="str">
        <f t="shared" si="16"/>
        <v>2155517</v>
      </c>
      <c r="W78" s="44" t="str">
        <f t="shared" si="17"/>
        <v>DYNAXER HP3</v>
      </c>
      <c r="X78" s="45" t="str">
        <f t="shared" si="18"/>
        <v>94 W</v>
      </c>
      <c r="Y78" s="45">
        <f t="shared" si="19"/>
        <v>182947</v>
      </c>
      <c r="Z78" s="44" t="str">
        <f t="shared" si="20"/>
        <v>3528701829470</v>
      </c>
      <c r="AA78" s="46">
        <f t="shared" si="21"/>
        <v>123.5</v>
      </c>
      <c r="AB78" s="46"/>
      <c r="AC78" s="46"/>
      <c r="AD78" s="45" t="str">
        <f t="shared" si="22"/>
        <v>E</v>
      </c>
      <c r="AE78" s="45" t="str">
        <f t="shared" si="23"/>
        <v>B</v>
      </c>
      <c r="AF78" s="45">
        <f t="shared" si="24"/>
        <v>2</v>
      </c>
      <c r="AG78" s="45" t="str">
        <f t="shared" si="25"/>
        <v>69 dB</v>
      </c>
    </row>
    <row r="79" spans="1:33" s="44" customFormat="1" ht="20" customHeight="1">
      <c r="A79" s="36">
        <v>215</v>
      </c>
      <c r="B79" s="37">
        <v>55</v>
      </c>
      <c r="C79" s="37">
        <v>17</v>
      </c>
      <c r="D79" s="37" t="s">
        <v>3</v>
      </c>
      <c r="E79" s="37" t="s">
        <v>47</v>
      </c>
      <c r="F79" s="37" t="s">
        <v>12</v>
      </c>
      <c r="G79" s="38" t="s">
        <v>294</v>
      </c>
      <c r="H79" s="38" t="s">
        <v>53</v>
      </c>
      <c r="I79" s="38" t="s">
        <v>128</v>
      </c>
      <c r="J79" s="39" t="s">
        <v>296</v>
      </c>
      <c r="K79" s="40">
        <v>817215</v>
      </c>
      <c r="L79" s="41">
        <v>132.1</v>
      </c>
      <c r="M79" s="42" t="s">
        <v>22</v>
      </c>
      <c r="N79" s="42" t="s">
        <v>15</v>
      </c>
      <c r="O79" s="39">
        <v>1</v>
      </c>
      <c r="P79" s="42" t="s">
        <v>145</v>
      </c>
      <c r="Q79" s="43" t="s">
        <v>10</v>
      </c>
      <c r="S79" s="44" t="str">
        <f t="shared" si="13"/>
        <v>PKW - Sommer</v>
      </c>
      <c r="T79" s="44" t="str">
        <f t="shared" si="14"/>
        <v>215 / 55 R17</v>
      </c>
      <c r="U79" s="45">
        <f t="shared" si="15"/>
        <v>17</v>
      </c>
      <c r="V79" s="44" t="str">
        <f t="shared" si="16"/>
        <v>2155517</v>
      </c>
      <c r="W79" s="44" t="str">
        <f t="shared" si="17"/>
        <v>DYNAXER HP3</v>
      </c>
      <c r="X79" s="45" t="str">
        <f t="shared" si="18"/>
        <v>98 W</v>
      </c>
      <c r="Y79" s="45">
        <f t="shared" si="19"/>
        <v>817215</v>
      </c>
      <c r="Z79" s="44" t="str">
        <f t="shared" si="20"/>
        <v>3528708172159</v>
      </c>
      <c r="AA79" s="46">
        <f t="shared" si="21"/>
        <v>132.1</v>
      </c>
      <c r="AB79" s="46"/>
      <c r="AC79" s="46"/>
      <c r="AD79" s="45" t="str">
        <f t="shared" si="22"/>
        <v>C</v>
      </c>
      <c r="AE79" s="45" t="str">
        <f t="shared" si="23"/>
        <v>B</v>
      </c>
      <c r="AF79" s="45">
        <f t="shared" si="24"/>
        <v>1</v>
      </c>
      <c r="AG79" s="45" t="str">
        <f t="shared" si="25"/>
        <v>69 dB</v>
      </c>
    </row>
    <row r="80" spans="1:33" s="44" customFormat="1" ht="20" customHeight="1">
      <c r="A80" s="36">
        <v>225</v>
      </c>
      <c r="B80" s="37">
        <v>55</v>
      </c>
      <c r="C80" s="37">
        <v>17</v>
      </c>
      <c r="D80" s="37" t="s">
        <v>10</v>
      </c>
      <c r="E80" s="37" t="s">
        <v>47</v>
      </c>
      <c r="F80" s="37" t="s">
        <v>12</v>
      </c>
      <c r="G80" s="38" t="s">
        <v>297</v>
      </c>
      <c r="H80" s="38" t="s">
        <v>68</v>
      </c>
      <c r="I80" s="38" t="s">
        <v>128</v>
      </c>
      <c r="J80" s="39" t="s">
        <v>298</v>
      </c>
      <c r="K80" s="40">
        <v>992412</v>
      </c>
      <c r="L80" s="41">
        <v>126.9</v>
      </c>
      <c r="M80" s="42" t="s">
        <v>22</v>
      </c>
      <c r="N80" s="42" t="s">
        <v>15</v>
      </c>
      <c r="O80" s="39">
        <v>2</v>
      </c>
      <c r="P80" s="42" t="s">
        <v>145</v>
      </c>
      <c r="Q80" s="43" t="s">
        <v>10</v>
      </c>
      <c r="S80" s="44" t="str">
        <f t="shared" si="13"/>
        <v>PKW - Sommer</v>
      </c>
      <c r="T80" s="44" t="str">
        <f t="shared" si="14"/>
        <v>225 / 55 R17</v>
      </c>
      <c r="U80" s="45">
        <f t="shared" si="15"/>
        <v>17</v>
      </c>
      <c r="V80" s="44" t="str">
        <f t="shared" si="16"/>
        <v>2255517</v>
      </c>
      <c r="W80" s="44" t="str">
        <f t="shared" si="17"/>
        <v>DYNAXER HP3</v>
      </c>
      <c r="X80" s="45" t="str">
        <f t="shared" si="18"/>
        <v>97 W</v>
      </c>
      <c r="Y80" s="45">
        <f t="shared" si="19"/>
        <v>992412</v>
      </c>
      <c r="Z80" s="44" t="str">
        <f t="shared" si="20"/>
        <v>3528709924122</v>
      </c>
      <c r="AA80" s="46">
        <f t="shared" si="21"/>
        <v>126.9</v>
      </c>
      <c r="AB80" s="46"/>
      <c r="AC80" s="46"/>
      <c r="AD80" s="45" t="str">
        <f t="shared" si="22"/>
        <v>C</v>
      </c>
      <c r="AE80" s="45" t="str">
        <f t="shared" si="23"/>
        <v>B</v>
      </c>
      <c r="AF80" s="45">
        <f t="shared" si="24"/>
        <v>2</v>
      </c>
      <c r="AG80" s="45" t="str">
        <f t="shared" si="25"/>
        <v>69 dB</v>
      </c>
    </row>
    <row r="81" spans="1:33" s="44" customFormat="1" ht="20" customHeight="1">
      <c r="A81" s="36">
        <v>225</v>
      </c>
      <c r="B81" s="37">
        <v>55</v>
      </c>
      <c r="C81" s="37">
        <v>17</v>
      </c>
      <c r="D81" s="37" t="s">
        <v>3</v>
      </c>
      <c r="E81" s="37" t="s">
        <v>47</v>
      </c>
      <c r="F81" s="37" t="s">
        <v>12</v>
      </c>
      <c r="G81" s="38" t="s">
        <v>297</v>
      </c>
      <c r="H81" s="38" t="s">
        <v>75</v>
      </c>
      <c r="I81" s="38" t="s">
        <v>128</v>
      </c>
      <c r="J81" s="39" t="s">
        <v>299</v>
      </c>
      <c r="K81" s="40">
        <v>621715</v>
      </c>
      <c r="L81" s="41">
        <v>135.6</v>
      </c>
      <c r="M81" s="42" t="s">
        <v>22</v>
      </c>
      <c r="N81" s="42" t="s">
        <v>15</v>
      </c>
      <c r="O81" s="39">
        <v>1</v>
      </c>
      <c r="P81" s="42" t="s">
        <v>145</v>
      </c>
      <c r="Q81" s="43" t="s">
        <v>10</v>
      </c>
      <c r="S81" s="44" t="str">
        <f t="shared" si="13"/>
        <v>PKW - Sommer</v>
      </c>
      <c r="T81" s="44" t="str">
        <f t="shared" si="14"/>
        <v>225 / 55 R17</v>
      </c>
      <c r="U81" s="45">
        <f t="shared" si="15"/>
        <v>17</v>
      </c>
      <c r="V81" s="44" t="str">
        <f t="shared" si="16"/>
        <v>2255517</v>
      </c>
      <c r="W81" s="44" t="str">
        <f t="shared" si="17"/>
        <v>DYNAXER HP3</v>
      </c>
      <c r="X81" s="45" t="str">
        <f t="shared" si="18"/>
        <v>101 W</v>
      </c>
      <c r="Y81" s="45">
        <f t="shared" si="19"/>
        <v>621715</v>
      </c>
      <c r="Z81" s="44" t="str">
        <f t="shared" si="20"/>
        <v>3528706217159</v>
      </c>
      <c r="AA81" s="46">
        <f t="shared" si="21"/>
        <v>135.6</v>
      </c>
      <c r="AB81" s="46"/>
      <c r="AC81" s="46"/>
      <c r="AD81" s="45" t="str">
        <f t="shared" si="22"/>
        <v>C</v>
      </c>
      <c r="AE81" s="45" t="str">
        <f t="shared" si="23"/>
        <v>B</v>
      </c>
      <c r="AF81" s="45">
        <f t="shared" si="24"/>
        <v>1</v>
      </c>
      <c r="AG81" s="45" t="str">
        <f t="shared" si="25"/>
        <v>69 dB</v>
      </c>
    </row>
    <row r="82" spans="1:33" s="44" customFormat="1" ht="20" customHeight="1">
      <c r="A82" s="36">
        <v>235</v>
      </c>
      <c r="B82" s="37">
        <v>55</v>
      </c>
      <c r="C82" s="37">
        <v>17</v>
      </c>
      <c r="D82" s="37" t="s">
        <v>3</v>
      </c>
      <c r="E82" s="37" t="s">
        <v>47</v>
      </c>
      <c r="F82" s="37" t="s">
        <v>12</v>
      </c>
      <c r="G82" s="38" t="s">
        <v>300</v>
      </c>
      <c r="H82" s="38" t="s">
        <v>148</v>
      </c>
      <c r="I82" s="38" t="s">
        <v>128</v>
      </c>
      <c r="J82" s="39" t="s">
        <v>301</v>
      </c>
      <c r="K82" s="40">
        <v>270556</v>
      </c>
      <c r="L82" s="41">
        <v>128.70000000000002</v>
      </c>
      <c r="M82" s="42" t="s">
        <v>22</v>
      </c>
      <c r="N82" s="42" t="s">
        <v>15</v>
      </c>
      <c r="O82" s="39">
        <v>2</v>
      </c>
      <c r="P82" s="42" t="s">
        <v>141</v>
      </c>
      <c r="Q82" s="43" t="s">
        <v>162</v>
      </c>
      <c r="S82" s="44" t="str">
        <f t="shared" si="13"/>
        <v>PKW - Sommer</v>
      </c>
      <c r="T82" s="44" t="str">
        <f t="shared" si="14"/>
        <v>235 / 55 R17</v>
      </c>
      <c r="U82" s="45">
        <f t="shared" si="15"/>
        <v>17</v>
      </c>
      <c r="V82" s="44" t="str">
        <f t="shared" si="16"/>
        <v>2355517</v>
      </c>
      <c r="W82" s="44" t="str">
        <f t="shared" si="17"/>
        <v>DYNAXER HP3</v>
      </c>
      <c r="X82" s="45" t="str">
        <f t="shared" si="18"/>
        <v>103 W</v>
      </c>
      <c r="Y82" s="45">
        <f t="shared" si="19"/>
        <v>270556</v>
      </c>
      <c r="Z82" s="44" t="str">
        <f t="shared" si="20"/>
        <v>3528702705568</v>
      </c>
      <c r="AA82" s="46">
        <f t="shared" si="21"/>
        <v>128.70000000000002</v>
      </c>
      <c r="AB82" s="46"/>
      <c r="AC82" s="46"/>
      <c r="AD82" s="45" t="str">
        <f t="shared" si="22"/>
        <v>C</v>
      </c>
      <c r="AE82" s="45" t="str">
        <f t="shared" si="23"/>
        <v>B</v>
      </c>
      <c r="AF82" s="45">
        <f t="shared" si="24"/>
        <v>2</v>
      </c>
      <c r="AG82" s="45" t="str">
        <f t="shared" si="25"/>
        <v>72 dB</v>
      </c>
    </row>
    <row r="83" spans="1:33" s="44" customFormat="1" ht="20" customHeight="1">
      <c r="A83" s="36">
        <v>195</v>
      </c>
      <c r="B83" s="37">
        <v>50</v>
      </c>
      <c r="C83" s="37">
        <v>15</v>
      </c>
      <c r="D83" s="37" t="s">
        <v>10</v>
      </c>
      <c r="E83" s="37" t="s">
        <v>25</v>
      </c>
      <c r="F83" s="37" t="s">
        <v>12</v>
      </c>
      <c r="G83" s="38" t="s">
        <v>302</v>
      </c>
      <c r="H83" s="38" t="s">
        <v>30</v>
      </c>
      <c r="I83" s="38" t="s">
        <v>128</v>
      </c>
      <c r="J83" s="39" t="s">
        <v>303</v>
      </c>
      <c r="K83" s="40">
        <v>85197</v>
      </c>
      <c r="L83" s="41">
        <v>64.5</v>
      </c>
      <c r="M83" s="42" t="s">
        <v>63</v>
      </c>
      <c r="N83" s="42" t="s">
        <v>15</v>
      </c>
      <c r="O83" s="39">
        <v>2</v>
      </c>
      <c r="P83" s="42" t="s">
        <v>145</v>
      </c>
      <c r="Q83" s="43" t="s">
        <v>162</v>
      </c>
      <c r="S83" s="44" t="str">
        <f t="shared" si="13"/>
        <v>PKW - Sommer</v>
      </c>
      <c r="T83" s="44" t="str">
        <f t="shared" si="14"/>
        <v>195 / 50 R15</v>
      </c>
      <c r="U83" s="45">
        <f t="shared" si="15"/>
        <v>15</v>
      </c>
      <c r="V83" s="44" t="str">
        <f t="shared" si="16"/>
        <v>1955015</v>
      </c>
      <c r="W83" s="44" t="str">
        <f t="shared" si="17"/>
        <v>DYNAXER HP3</v>
      </c>
      <c r="X83" s="45" t="str">
        <f t="shared" si="18"/>
        <v>82 H</v>
      </c>
      <c r="Y83" s="45">
        <f t="shared" si="19"/>
        <v>85197</v>
      </c>
      <c r="Z83" s="44" t="str">
        <f t="shared" si="20"/>
        <v>3528700851977</v>
      </c>
      <c r="AA83" s="46">
        <f t="shared" si="21"/>
        <v>64.5</v>
      </c>
      <c r="AB83" s="46"/>
      <c r="AC83" s="46"/>
      <c r="AD83" s="45" t="str">
        <f t="shared" si="22"/>
        <v>F</v>
      </c>
      <c r="AE83" s="45" t="str">
        <f t="shared" si="23"/>
        <v>B</v>
      </c>
      <c r="AF83" s="45">
        <f t="shared" si="24"/>
        <v>2</v>
      </c>
      <c r="AG83" s="45" t="str">
        <f t="shared" si="25"/>
        <v>69 dB</v>
      </c>
    </row>
    <row r="84" spans="1:33" s="44" customFormat="1" ht="20" customHeight="1">
      <c r="A84" s="36">
        <v>195</v>
      </c>
      <c r="B84" s="37">
        <v>50</v>
      </c>
      <c r="C84" s="37">
        <v>15</v>
      </c>
      <c r="D84" s="37" t="s">
        <v>10</v>
      </c>
      <c r="E84" s="37" t="s">
        <v>36</v>
      </c>
      <c r="F84" s="37" t="s">
        <v>12</v>
      </c>
      <c r="G84" s="38" t="s">
        <v>302</v>
      </c>
      <c r="H84" s="38" t="s">
        <v>77</v>
      </c>
      <c r="I84" s="38" t="s">
        <v>128</v>
      </c>
      <c r="J84" s="39" t="s">
        <v>304</v>
      </c>
      <c r="K84" s="40">
        <v>592985</v>
      </c>
      <c r="L84" s="41">
        <v>67.100000000000009</v>
      </c>
      <c r="M84" s="42" t="s">
        <v>63</v>
      </c>
      <c r="N84" s="42" t="s">
        <v>15</v>
      </c>
      <c r="O84" s="39">
        <v>2</v>
      </c>
      <c r="P84" s="42" t="s">
        <v>145</v>
      </c>
      <c r="Q84" s="43" t="s">
        <v>162</v>
      </c>
      <c r="S84" s="44" t="str">
        <f t="shared" si="13"/>
        <v>PKW - Sommer</v>
      </c>
      <c r="T84" s="44" t="str">
        <f t="shared" si="14"/>
        <v>195 / 50 R15</v>
      </c>
      <c r="U84" s="45">
        <f t="shared" si="15"/>
        <v>15</v>
      </c>
      <c r="V84" s="44" t="str">
        <f t="shared" si="16"/>
        <v>1955015</v>
      </c>
      <c r="W84" s="44" t="str">
        <f t="shared" si="17"/>
        <v>DYNAXER HP3</v>
      </c>
      <c r="X84" s="45" t="str">
        <f t="shared" si="18"/>
        <v>82 V</v>
      </c>
      <c r="Y84" s="45">
        <f t="shared" si="19"/>
        <v>592985</v>
      </c>
      <c r="Z84" s="44" t="str">
        <f t="shared" si="20"/>
        <v>3528705929855</v>
      </c>
      <c r="AA84" s="46">
        <f t="shared" si="21"/>
        <v>67.100000000000009</v>
      </c>
      <c r="AB84" s="46"/>
      <c r="AC84" s="46"/>
      <c r="AD84" s="45" t="str">
        <f t="shared" si="22"/>
        <v>F</v>
      </c>
      <c r="AE84" s="45" t="str">
        <f t="shared" si="23"/>
        <v>B</v>
      </c>
      <c r="AF84" s="45">
        <f t="shared" si="24"/>
        <v>2</v>
      </c>
      <c r="AG84" s="45" t="str">
        <f t="shared" si="25"/>
        <v>69 dB</v>
      </c>
    </row>
    <row r="85" spans="1:33" s="44" customFormat="1" ht="20" customHeight="1">
      <c r="A85" s="36">
        <v>195</v>
      </c>
      <c r="B85" s="37">
        <v>50</v>
      </c>
      <c r="C85" s="37">
        <v>16</v>
      </c>
      <c r="D85" s="37" t="s">
        <v>3</v>
      </c>
      <c r="E85" s="37" t="s">
        <v>36</v>
      </c>
      <c r="F85" s="37" t="s">
        <v>12</v>
      </c>
      <c r="G85" s="38" t="s">
        <v>305</v>
      </c>
      <c r="H85" s="38" t="s">
        <v>44</v>
      </c>
      <c r="I85" s="38" t="s">
        <v>128</v>
      </c>
      <c r="J85" s="39" t="s">
        <v>306</v>
      </c>
      <c r="K85" s="40">
        <v>300790</v>
      </c>
      <c r="L85" s="41">
        <v>109.2</v>
      </c>
      <c r="M85" s="42" t="s">
        <v>22</v>
      </c>
      <c r="N85" s="42" t="s">
        <v>15</v>
      </c>
      <c r="O85" s="39">
        <v>1</v>
      </c>
      <c r="P85" s="42" t="s">
        <v>145</v>
      </c>
      <c r="Q85" s="43" t="s">
        <v>162</v>
      </c>
      <c r="S85" s="44" t="str">
        <f t="shared" si="13"/>
        <v>PKW - Sommer</v>
      </c>
      <c r="T85" s="44" t="str">
        <f t="shared" si="14"/>
        <v>195 / 50 R16</v>
      </c>
      <c r="U85" s="45">
        <f t="shared" si="15"/>
        <v>16</v>
      </c>
      <c r="V85" s="44" t="str">
        <f t="shared" si="16"/>
        <v>1955016</v>
      </c>
      <c r="W85" s="44" t="str">
        <f t="shared" si="17"/>
        <v>DYNAXER HP3</v>
      </c>
      <c r="X85" s="45" t="str">
        <f t="shared" si="18"/>
        <v>88 V</v>
      </c>
      <c r="Y85" s="45">
        <f t="shared" si="19"/>
        <v>300790</v>
      </c>
      <c r="Z85" s="44" t="str">
        <f t="shared" si="20"/>
        <v>3528703007906</v>
      </c>
      <c r="AA85" s="46">
        <f t="shared" si="21"/>
        <v>109.2</v>
      </c>
      <c r="AB85" s="46"/>
      <c r="AC85" s="46"/>
      <c r="AD85" s="45" t="str">
        <f t="shared" si="22"/>
        <v>C</v>
      </c>
      <c r="AE85" s="45" t="str">
        <f t="shared" si="23"/>
        <v>B</v>
      </c>
      <c r="AF85" s="45">
        <f t="shared" si="24"/>
        <v>1</v>
      </c>
      <c r="AG85" s="45" t="str">
        <f t="shared" si="25"/>
        <v>69 dB</v>
      </c>
    </row>
    <row r="86" spans="1:33" s="44" customFormat="1" ht="20" customHeight="1">
      <c r="A86" s="36">
        <v>205</v>
      </c>
      <c r="B86" s="37">
        <v>50</v>
      </c>
      <c r="C86" s="37">
        <v>16</v>
      </c>
      <c r="D86" s="37" t="s">
        <v>10</v>
      </c>
      <c r="E86" s="37" t="s">
        <v>36</v>
      </c>
      <c r="F86" s="37" t="s">
        <v>12</v>
      </c>
      <c r="G86" s="38" t="s">
        <v>307</v>
      </c>
      <c r="H86" s="38" t="s">
        <v>59</v>
      </c>
      <c r="I86" s="38" t="s">
        <v>128</v>
      </c>
      <c r="J86" s="39" t="s">
        <v>308</v>
      </c>
      <c r="K86" s="40">
        <v>780408</v>
      </c>
      <c r="L86" s="41">
        <v>96.100000000000009</v>
      </c>
      <c r="M86" s="42" t="s">
        <v>14</v>
      </c>
      <c r="N86" s="42" t="s">
        <v>15</v>
      </c>
      <c r="O86" s="39">
        <v>2</v>
      </c>
      <c r="P86" s="42" t="s">
        <v>145</v>
      </c>
      <c r="Q86" s="43" t="s">
        <v>162</v>
      </c>
      <c r="S86" s="44" t="str">
        <f t="shared" si="13"/>
        <v>PKW - Sommer</v>
      </c>
      <c r="T86" s="44" t="str">
        <f t="shared" si="14"/>
        <v>205 / 50 R16</v>
      </c>
      <c r="U86" s="45">
        <f t="shared" si="15"/>
        <v>16</v>
      </c>
      <c r="V86" s="44" t="str">
        <f t="shared" si="16"/>
        <v>2055016</v>
      </c>
      <c r="W86" s="44" t="str">
        <f t="shared" si="17"/>
        <v>DYNAXER HP3</v>
      </c>
      <c r="X86" s="45" t="str">
        <f t="shared" si="18"/>
        <v>87 V</v>
      </c>
      <c r="Y86" s="45">
        <f t="shared" si="19"/>
        <v>780408</v>
      </c>
      <c r="Z86" s="44" t="str">
        <f t="shared" si="20"/>
        <v>3528707804082</v>
      </c>
      <c r="AA86" s="46">
        <f t="shared" si="21"/>
        <v>96.100000000000009</v>
      </c>
      <c r="AB86" s="46"/>
      <c r="AC86" s="46"/>
      <c r="AD86" s="45" t="str">
        <f t="shared" si="22"/>
        <v>E</v>
      </c>
      <c r="AE86" s="45" t="str">
        <f t="shared" si="23"/>
        <v>B</v>
      </c>
      <c r="AF86" s="45">
        <f t="shared" si="24"/>
        <v>2</v>
      </c>
      <c r="AG86" s="45" t="str">
        <f t="shared" si="25"/>
        <v>69 dB</v>
      </c>
    </row>
    <row r="87" spans="1:33" s="44" customFormat="1" ht="20" customHeight="1">
      <c r="A87" s="36">
        <v>205</v>
      </c>
      <c r="B87" s="37">
        <v>50</v>
      </c>
      <c r="C87" s="37">
        <v>16</v>
      </c>
      <c r="D87" s="37" t="s">
        <v>10</v>
      </c>
      <c r="E87" s="37" t="s">
        <v>47</v>
      </c>
      <c r="F87" s="37" t="s">
        <v>12</v>
      </c>
      <c r="G87" s="38" t="s">
        <v>307</v>
      </c>
      <c r="H87" s="38" t="s">
        <v>60</v>
      </c>
      <c r="I87" s="38" t="s">
        <v>128</v>
      </c>
      <c r="J87" s="39" t="s">
        <v>309</v>
      </c>
      <c r="K87" s="40">
        <v>544488</v>
      </c>
      <c r="L87" s="41">
        <v>100.5</v>
      </c>
      <c r="M87" s="42" t="s">
        <v>14</v>
      </c>
      <c r="N87" s="42" t="s">
        <v>15</v>
      </c>
      <c r="O87" s="39">
        <v>2</v>
      </c>
      <c r="P87" s="42" t="s">
        <v>145</v>
      </c>
      <c r="Q87" s="43" t="s">
        <v>162</v>
      </c>
      <c r="S87" s="44" t="str">
        <f t="shared" si="13"/>
        <v>PKW - Sommer</v>
      </c>
      <c r="T87" s="44" t="str">
        <f t="shared" si="14"/>
        <v>205 / 50 R16</v>
      </c>
      <c r="U87" s="45">
        <f t="shared" si="15"/>
        <v>16</v>
      </c>
      <c r="V87" s="44" t="str">
        <f t="shared" si="16"/>
        <v>2055016</v>
      </c>
      <c r="W87" s="44" t="str">
        <f t="shared" si="17"/>
        <v>DYNAXER HP3</v>
      </c>
      <c r="X87" s="45" t="str">
        <f t="shared" si="18"/>
        <v>87 W</v>
      </c>
      <c r="Y87" s="45">
        <f t="shared" si="19"/>
        <v>544488</v>
      </c>
      <c r="Z87" s="44" t="str">
        <f t="shared" si="20"/>
        <v>3528705444884</v>
      </c>
      <c r="AA87" s="46">
        <f t="shared" si="21"/>
        <v>100.5</v>
      </c>
      <c r="AB87" s="46"/>
      <c r="AC87" s="46"/>
      <c r="AD87" s="45" t="str">
        <f t="shared" si="22"/>
        <v>E</v>
      </c>
      <c r="AE87" s="45" t="str">
        <f t="shared" si="23"/>
        <v>B</v>
      </c>
      <c r="AF87" s="45">
        <f t="shared" si="24"/>
        <v>2</v>
      </c>
      <c r="AG87" s="45" t="str">
        <f t="shared" si="25"/>
        <v>69 dB</v>
      </c>
    </row>
    <row r="88" spans="1:33" s="44" customFormat="1" ht="20" customHeight="1">
      <c r="A88" s="36">
        <v>225</v>
      </c>
      <c r="B88" s="37">
        <v>50</v>
      </c>
      <c r="C88" s="37">
        <v>16</v>
      </c>
      <c r="D88" s="37" t="s">
        <v>10</v>
      </c>
      <c r="E88" s="37" t="s">
        <v>36</v>
      </c>
      <c r="F88" s="37" t="s">
        <v>12</v>
      </c>
      <c r="G88" s="38" t="s">
        <v>310</v>
      </c>
      <c r="H88" s="38" t="s">
        <v>42</v>
      </c>
      <c r="I88" s="38" t="s">
        <v>128</v>
      </c>
      <c r="J88" s="39" t="s">
        <v>311</v>
      </c>
      <c r="K88" s="40">
        <v>515675</v>
      </c>
      <c r="L88" s="41">
        <v>115.2</v>
      </c>
      <c r="M88" s="42" t="s">
        <v>14</v>
      </c>
      <c r="N88" s="42" t="s">
        <v>15</v>
      </c>
      <c r="O88" s="39">
        <v>2</v>
      </c>
      <c r="P88" s="42" t="s">
        <v>145</v>
      </c>
      <c r="Q88" s="43" t="s">
        <v>162</v>
      </c>
      <c r="S88" s="44" t="str">
        <f t="shared" si="13"/>
        <v>PKW - Sommer</v>
      </c>
      <c r="T88" s="44" t="str">
        <f t="shared" si="14"/>
        <v>225 / 50 R16</v>
      </c>
      <c r="U88" s="45">
        <f t="shared" si="15"/>
        <v>16</v>
      </c>
      <c r="V88" s="44" t="str">
        <f t="shared" si="16"/>
        <v>2255016</v>
      </c>
      <c r="W88" s="44" t="str">
        <f t="shared" si="17"/>
        <v>DYNAXER HP3</v>
      </c>
      <c r="X88" s="45" t="str">
        <f t="shared" si="18"/>
        <v>92 V</v>
      </c>
      <c r="Y88" s="45">
        <f t="shared" si="19"/>
        <v>515675</v>
      </c>
      <c r="Z88" s="44" t="str">
        <f t="shared" si="20"/>
        <v>3528705156756</v>
      </c>
      <c r="AA88" s="46">
        <f t="shared" si="21"/>
        <v>115.2</v>
      </c>
      <c r="AB88" s="46"/>
      <c r="AC88" s="46"/>
      <c r="AD88" s="45" t="str">
        <f t="shared" si="22"/>
        <v>E</v>
      </c>
      <c r="AE88" s="45" t="str">
        <f t="shared" si="23"/>
        <v>B</v>
      </c>
      <c r="AF88" s="45">
        <f t="shared" si="24"/>
        <v>2</v>
      </c>
      <c r="AG88" s="45" t="str">
        <f t="shared" si="25"/>
        <v>69 dB</v>
      </c>
    </row>
    <row r="89" spans="1:33" s="44" customFormat="1" ht="20" customHeight="1">
      <c r="A89" s="36">
        <v>205</v>
      </c>
      <c r="B89" s="37">
        <v>50</v>
      </c>
      <c r="C89" s="37">
        <v>17</v>
      </c>
      <c r="D89" s="37" t="s">
        <v>10</v>
      </c>
      <c r="E89" s="37" t="s">
        <v>36</v>
      </c>
      <c r="F89" s="37" t="s">
        <v>12</v>
      </c>
      <c r="G89" s="38" t="s">
        <v>312</v>
      </c>
      <c r="H89" s="38" t="s">
        <v>45</v>
      </c>
      <c r="I89" s="38" t="s">
        <v>128</v>
      </c>
      <c r="J89" s="39" t="s">
        <v>313</v>
      </c>
      <c r="K89" s="40">
        <v>335035</v>
      </c>
      <c r="L89" s="41">
        <v>113.5</v>
      </c>
      <c r="M89" s="42" t="s">
        <v>63</v>
      </c>
      <c r="N89" s="42" t="s">
        <v>15</v>
      </c>
      <c r="O89" s="39">
        <v>2</v>
      </c>
      <c r="P89" s="42" t="s">
        <v>145</v>
      </c>
      <c r="Q89" s="43" t="s">
        <v>10</v>
      </c>
      <c r="S89" s="44" t="str">
        <f t="shared" si="13"/>
        <v>PKW - Sommer</v>
      </c>
      <c r="T89" s="44" t="str">
        <f t="shared" si="14"/>
        <v>205 / 50 R17</v>
      </c>
      <c r="U89" s="45">
        <f t="shared" si="15"/>
        <v>17</v>
      </c>
      <c r="V89" s="44" t="str">
        <f t="shared" si="16"/>
        <v>2055017</v>
      </c>
      <c r="W89" s="44" t="str">
        <f t="shared" si="17"/>
        <v>DYNAXER HP3</v>
      </c>
      <c r="X89" s="45" t="str">
        <f t="shared" si="18"/>
        <v>89 V</v>
      </c>
      <c r="Y89" s="45">
        <f t="shared" si="19"/>
        <v>335035</v>
      </c>
      <c r="Z89" s="44" t="str">
        <f t="shared" si="20"/>
        <v>3528703350354</v>
      </c>
      <c r="AA89" s="46">
        <f t="shared" si="21"/>
        <v>113.5</v>
      </c>
      <c r="AB89" s="46"/>
      <c r="AC89" s="46"/>
      <c r="AD89" s="45" t="str">
        <f t="shared" si="22"/>
        <v>F</v>
      </c>
      <c r="AE89" s="45" t="str">
        <f t="shared" si="23"/>
        <v>B</v>
      </c>
      <c r="AF89" s="45">
        <f t="shared" si="24"/>
        <v>2</v>
      </c>
      <c r="AG89" s="45" t="str">
        <f t="shared" si="25"/>
        <v>69 dB</v>
      </c>
    </row>
    <row r="90" spans="1:33" s="44" customFormat="1" ht="20" customHeight="1">
      <c r="A90" s="36">
        <v>205</v>
      </c>
      <c r="B90" s="37">
        <v>50</v>
      </c>
      <c r="C90" s="37">
        <v>17</v>
      </c>
      <c r="D90" s="37" t="s">
        <v>3</v>
      </c>
      <c r="E90" s="37" t="s">
        <v>36</v>
      </c>
      <c r="F90" s="37" t="s">
        <v>12</v>
      </c>
      <c r="G90" s="38" t="s">
        <v>312</v>
      </c>
      <c r="H90" s="38" t="s">
        <v>66</v>
      </c>
      <c r="I90" s="38" t="s">
        <v>128</v>
      </c>
      <c r="J90" s="39" t="s">
        <v>314</v>
      </c>
      <c r="K90" s="40">
        <v>929378</v>
      </c>
      <c r="L90" s="41">
        <v>121.30000000000001</v>
      </c>
      <c r="M90" s="42" t="s">
        <v>14</v>
      </c>
      <c r="N90" s="42" t="s">
        <v>15</v>
      </c>
      <c r="O90" s="39">
        <v>1</v>
      </c>
      <c r="P90" s="42" t="s">
        <v>145</v>
      </c>
      <c r="Q90" s="43" t="s">
        <v>10</v>
      </c>
      <c r="S90" s="44" t="str">
        <f t="shared" si="13"/>
        <v>PKW - Sommer</v>
      </c>
      <c r="T90" s="44" t="str">
        <f t="shared" si="14"/>
        <v>205 / 50 R17</v>
      </c>
      <c r="U90" s="45">
        <f t="shared" si="15"/>
        <v>17</v>
      </c>
      <c r="V90" s="44" t="str">
        <f t="shared" si="16"/>
        <v>2055017</v>
      </c>
      <c r="W90" s="44" t="str">
        <f t="shared" si="17"/>
        <v>DYNAXER HP3</v>
      </c>
      <c r="X90" s="45" t="str">
        <f t="shared" si="18"/>
        <v>93 V</v>
      </c>
      <c r="Y90" s="45">
        <f t="shared" si="19"/>
        <v>929378</v>
      </c>
      <c r="Z90" s="44" t="str">
        <f t="shared" si="20"/>
        <v>3528709293785</v>
      </c>
      <c r="AA90" s="46">
        <f t="shared" si="21"/>
        <v>121.30000000000001</v>
      </c>
      <c r="AB90" s="46"/>
      <c r="AC90" s="46"/>
      <c r="AD90" s="45" t="str">
        <f t="shared" si="22"/>
        <v>E</v>
      </c>
      <c r="AE90" s="45" t="str">
        <f t="shared" si="23"/>
        <v>B</v>
      </c>
      <c r="AF90" s="45">
        <f t="shared" si="24"/>
        <v>1</v>
      </c>
      <c r="AG90" s="45" t="str">
        <f t="shared" si="25"/>
        <v>69 dB</v>
      </c>
    </row>
    <row r="91" spans="1:33" s="44" customFormat="1" ht="20" customHeight="1">
      <c r="A91" s="36">
        <v>205</v>
      </c>
      <c r="B91" s="37">
        <v>50</v>
      </c>
      <c r="C91" s="37">
        <v>17</v>
      </c>
      <c r="D91" s="37" t="s">
        <v>10</v>
      </c>
      <c r="E91" s="37" t="s">
        <v>62</v>
      </c>
      <c r="F91" s="37" t="s">
        <v>12</v>
      </c>
      <c r="G91" s="38" t="s">
        <v>312</v>
      </c>
      <c r="H91" s="38" t="s">
        <v>132</v>
      </c>
      <c r="I91" s="38" t="s">
        <v>128</v>
      </c>
      <c r="J91" s="39" t="s">
        <v>315</v>
      </c>
      <c r="K91" s="40">
        <v>874544</v>
      </c>
      <c r="L91" s="41">
        <v>119.60000000000001</v>
      </c>
      <c r="M91" s="42" t="s">
        <v>63</v>
      </c>
      <c r="N91" s="42" t="s">
        <v>15</v>
      </c>
      <c r="O91" s="39">
        <v>2</v>
      </c>
      <c r="P91" s="42" t="s">
        <v>145</v>
      </c>
      <c r="Q91" s="43" t="s">
        <v>10</v>
      </c>
      <c r="S91" s="44" t="str">
        <f t="shared" si="13"/>
        <v>PKW - Sommer</v>
      </c>
      <c r="T91" s="44" t="str">
        <f t="shared" si="14"/>
        <v>205 / 50 R17</v>
      </c>
      <c r="U91" s="45">
        <f t="shared" si="15"/>
        <v>17</v>
      </c>
      <c r="V91" s="44" t="str">
        <f t="shared" si="16"/>
        <v>2055017</v>
      </c>
      <c r="W91" s="44" t="str">
        <f t="shared" si="17"/>
        <v>DYNAXER HP3</v>
      </c>
      <c r="X91" s="45" t="str">
        <f t="shared" si="18"/>
        <v>89 Y</v>
      </c>
      <c r="Y91" s="45">
        <f t="shared" si="19"/>
        <v>874544</v>
      </c>
      <c r="Z91" s="44" t="str">
        <f t="shared" si="20"/>
        <v>3528708745445</v>
      </c>
      <c r="AA91" s="46">
        <f t="shared" si="21"/>
        <v>119.60000000000001</v>
      </c>
      <c r="AB91" s="46"/>
      <c r="AC91" s="46"/>
      <c r="AD91" s="45" t="str">
        <f t="shared" si="22"/>
        <v>F</v>
      </c>
      <c r="AE91" s="45" t="str">
        <f t="shared" si="23"/>
        <v>B</v>
      </c>
      <c r="AF91" s="45">
        <f t="shared" si="24"/>
        <v>2</v>
      </c>
      <c r="AG91" s="45" t="str">
        <f t="shared" si="25"/>
        <v>69 dB</v>
      </c>
    </row>
    <row r="92" spans="1:33" s="44" customFormat="1" ht="20" customHeight="1">
      <c r="A92" s="36">
        <v>205</v>
      </c>
      <c r="B92" s="37">
        <v>50</v>
      </c>
      <c r="C92" s="37">
        <v>17</v>
      </c>
      <c r="D92" s="37" t="s">
        <v>3</v>
      </c>
      <c r="E92" s="37" t="s">
        <v>62</v>
      </c>
      <c r="F92" s="37" t="s">
        <v>12</v>
      </c>
      <c r="G92" s="38" t="s">
        <v>312</v>
      </c>
      <c r="H92" s="38" t="s">
        <v>70</v>
      </c>
      <c r="I92" s="38" t="s">
        <v>128</v>
      </c>
      <c r="J92" s="39" t="s">
        <v>316</v>
      </c>
      <c r="K92" s="40">
        <v>630258</v>
      </c>
      <c r="L92" s="41">
        <v>127.4</v>
      </c>
      <c r="M92" s="42" t="s">
        <v>14</v>
      </c>
      <c r="N92" s="42" t="s">
        <v>15</v>
      </c>
      <c r="O92" s="39">
        <v>1</v>
      </c>
      <c r="P92" s="42" t="s">
        <v>145</v>
      </c>
      <c r="Q92" s="43" t="s">
        <v>10</v>
      </c>
      <c r="S92" s="44" t="str">
        <f t="shared" si="13"/>
        <v>PKW - Sommer</v>
      </c>
      <c r="T92" s="44" t="str">
        <f t="shared" si="14"/>
        <v>205 / 50 R17</v>
      </c>
      <c r="U92" s="45">
        <f t="shared" si="15"/>
        <v>17</v>
      </c>
      <c r="V92" s="44" t="str">
        <f t="shared" si="16"/>
        <v>2055017</v>
      </c>
      <c r="W92" s="44" t="str">
        <f t="shared" si="17"/>
        <v>DYNAXER HP3</v>
      </c>
      <c r="X92" s="45" t="str">
        <f t="shared" si="18"/>
        <v>93 Y</v>
      </c>
      <c r="Y92" s="45">
        <f t="shared" si="19"/>
        <v>630258</v>
      </c>
      <c r="Z92" s="44" t="str">
        <f t="shared" si="20"/>
        <v>3528706302589</v>
      </c>
      <c r="AA92" s="46">
        <f t="shared" si="21"/>
        <v>127.4</v>
      </c>
      <c r="AB92" s="46"/>
      <c r="AC92" s="46"/>
      <c r="AD92" s="45" t="str">
        <f t="shared" si="22"/>
        <v>E</v>
      </c>
      <c r="AE92" s="45" t="str">
        <f t="shared" si="23"/>
        <v>B</v>
      </c>
      <c r="AF92" s="45">
        <f t="shared" si="24"/>
        <v>1</v>
      </c>
      <c r="AG92" s="45" t="str">
        <f t="shared" si="25"/>
        <v>69 dB</v>
      </c>
    </row>
    <row r="93" spans="1:33" s="44" customFormat="1" ht="20" customHeight="1">
      <c r="A93" s="36">
        <v>215</v>
      </c>
      <c r="B93" s="37">
        <v>50</v>
      </c>
      <c r="C93" s="37">
        <v>17</v>
      </c>
      <c r="D93" s="37" t="s">
        <v>3</v>
      </c>
      <c r="E93" s="37" t="s">
        <v>36</v>
      </c>
      <c r="F93" s="37" t="s">
        <v>12</v>
      </c>
      <c r="G93" s="38" t="s">
        <v>317</v>
      </c>
      <c r="H93" s="38" t="s">
        <v>51</v>
      </c>
      <c r="I93" s="38" t="s">
        <v>128</v>
      </c>
      <c r="J93" s="39" t="s">
        <v>318</v>
      </c>
      <c r="K93" s="40">
        <v>198843</v>
      </c>
      <c r="L93" s="41">
        <v>121.7</v>
      </c>
      <c r="M93" s="42" t="s">
        <v>22</v>
      </c>
      <c r="N93" s="42" t="s">
        <v>15</v>
      </c>
      <c r="O93" s="39">
        <v>1</v>
      </c>
      <c r="P93" s="42" t="s">
        <v>145</v>
      </c>
      <c r="Q93" s="43" t="s">
        <v>10</v>
      </c>
      <c r="S93" s="44" t="str">
        <f t="shared" si="13"/>
        <v>PKW - Sommer</v>
      </c>
      <c r="T93" s="44" t="str">
        <f t="shared" si="14"/>
        <v>215 / 50 R17</v>
      </c>
      <c r="U93" s="45">
        <f t="shared" si="15"/>
        <v>17</v>
      </c>
      <c r="V93" s="44" t="str">
        <f t="shared" si="16"/>
        <v>2155017</v>
      </c>
      <c r="W93" s="44" t="str">
        <f t="shared" si="17"/>
        <v>DYNAXER HP3</v>
      </c>
      <c r="X93" s="45" t="str">
        <f t="shared" si="18"/>
        <v>95 V</v>
      </c>
      <c r="Y93" s="45">
        <f t="shared" si="19"/>
        <v>198843</v>
      </c>
      <c r="Z93" s="44" t="str">
        <f t="shared" si="20"/>
        <v>3528701988436</v>
      </c>
      <c r="AA93" s="46">
        <f t="shared" si="21"/>
        <v>121.7</v>
      </c>
      <c r="AB93" s="46"/>
      <c r="AC93" s="46"/>
      <c r="AD93" s="45" t="str">
        <f t="shared" si="22"/>
        <v>C</v>
      </c>
      <c r="AE93" s="45" t="str">
        <f t="shared" si="23"/>
        <v>B</v>
      </c>
      <c r="AF93" s="45">
        <f t="shared" si="24"/>
        <v>1</v>
      </c>
      <c r="AG93" s="45" t="str">
        <f t="shared" si="25"/>
        <v>69 dB</v>
      </c>
    </row>
    <row r="94" spans="1:33" s="44" customFormat="1" ht="20" customHeight="1">
      <c r="A94" s="36">
        <v>215</v>
      </c>
      <c r="B94" s="37">
        <v>50</v>
      </c>
      <c r="C94" s="37">
        <v>17</v>
      </c>
      <c r="D94" s="37" t="s">
        <v>3</v>
      </c>
      <c r="E94" s="37" t="s">
        <v>47</v>
      </c>
      <c r="F94" s="37" t="s">
        <v>12</v>
      </c>
      <c r="G94" s="38" t="s">
        <v>317</v>
      </c>
      <c r="H94" s="38" t="s">
        <v>71</v>
      </c>
      <c r="I94" s="38" t="s">
        <v>128</v>
      </c>
      <c r="J94" s="39" t="s">
        <v>319</v>
      </c>
      <c r="K94" s="40">
        <v>356323</v>
      </c>
      <c r="L94" s="41">
        <v>127.80000000000001</v>
      </c>
      <c r="M94" s="42" t="s">
        <v>22</v>
      </c>
      <c r="N94" s="42" t="s">
        <v>15</v>
      </c>
      <c r="O94" s="39">
        <v>1</v>
      </c>
      <c r="P94" s="42" t="s">
        <v>145</v>
      </c>
      <c r="Q94" s="43" t="s">
        <v>10</v>
      </c>
      <c r="S94" s="44" t="str">
        <f t="shared" si="13"/>
        <v>PKW - Sommer</v>
      </c>
      <c r="T94" s="44" t="str">
        <f t="shared" si="14"/>
        <v>215 / 50 R17</v>
      </c>
      <c r="U94" s="45">
        <f t="shared" si="15"/>
        <v>17</v>
      </c>
      <c r="V94" s="44" t="str">
        <f t="shared" si="16"/>
        <v>2155017</v>
      </c>
      <c r="W94" s="44" t="str">
        <f t="shared" si="17"/>
        <v>DYNAXER HP3</v>
      </c>
      <c r="X94" s="45" t="str">
        <f t="shared" si="18"/>
        <v>95 W</v>
      </c>
      <c r="Y94" s="45">
        <f t="shared" si="19"/>
        <v>356323</v>
      </c>
      <c r="Z94" s="44" t="str">
        <f t="shared" si="20"/>
        <v>3528703563235</v>
      </c>
      <c r="AA94" s="46">
        <f t="shared" si="21"/>
        <v>127.80000000000001</v>
      </c>
      <c r="AB94" s="46"/>
      <c r="AC94" s="46"/>
      <c r="AD94" s="45" t="str">
        <f t="shared" si="22"/>
        <v>C</v>
      </c>
      <c r="AE94" s="45" t="str">
        <f t="shared" si="23"/>
        <v>B</v>
      </c>
      <c r="AF94" s="45">
        <f t="shared" si="24"/>
        <v>1</v>
      </c>
      <c r="AG94" s="45" t="str">
        <f t="shared" si="25"/>
        <v>69 dB</v>
      </c>
    </row>
    <row r="95" spans="1:33" s="44" customFormat="1" ht="20" customHeight="1">
      <c r="A95" s="36">
        <v>225</v>
      </c>
      <c r="B95" s="37">
        <v>50</v>
      </c>
      <c r="C95" s="37">
        <v>17</v>
      </c>
      <c r="D95" s="37" t="s">
        <v>3</v>
      </c>
      <c r="E95" s="37" t="s">
        <v>36</v>
      </c>
      <c r="F95" s="37" t="s">
        <v>12</v>
      </c>
      <c r="G95" s="38" t="s">
        <v>320</v>
      </c>
      <c r="H95" s="38" t="s">
        <v>43</v>
      </c>
      <c r="I95" s="38" t="s">
        <v>128</v>
      </c>
      <c r="J95" s="39" t="s">
        <v>321</v>
      </c>
      <c r="K95" s="40">
        <v>41339</v>
      </c>
      <c r="L95" s="41">
        <v>117.4</v>
      </c>
      <c r="M95" s="42" t="s">
        <v>14</v>
      </c>
      <c r="N95" s="42" t="s">
        <v>15</v>
      </c>
      <c r="O95" s="39">
        <v>1</v>
      </c>
      <c r="P95" s="42" t="s">
        <v>145</v>
      </c>
      <c r="Q95" s="43" t="s">
        <v>10</v>
      </c>
      <c r="S95" s="44" t="str">
        <f t="shared" si="13"/>
        <v>PKW - Sommer</v>
      </c>
      <c r="T95" s="44" t="str">
        <f t="shared" si="14"/>
        <v>225 / 50 R17</v>
      </c>
      <c r="U95" s="45">
        <f t="shared" si="15"/>
        <v>17</v>
      </c>
      <c r="V95" s="44" t="str">
        <f t="shared" si="16"/>
        <v>2255017</v>
      </c>
      <c r="W95" s="44" t="str">
        <f t="shared" si="17"/>
        <v>DYNAXER HP3</v>
      </c>
      <c r="X95" s="45" t="str">
        <f t="shared" si="18"/>
        <v>98 V</v>
      </c>
      <c r="Y95" s="45">
        <f t="shared" si="19"/>
        <v>41339</v>
      </c>
      <c r="Z95" s="44" t="str">
        <f t="shared" si="20"/>
        <v>3528700413397</v>
      </c>
      <c r="AA95" s="46">
        <f t="shared" si="21"/>
        <v>117.4</v>
      </c>
      <c r="AB95" s="46"/>
      <c r="AC95" s="46"/>
      <c r="AD95" s="45" t="str">
        <f t="shared" si="22"/>
        <v>E</v>
      </c>
      <c r="AE95" s="45" t="str">
        <f t="shared" si="23"/>
        <v>B</v>
      </c>
      <c r="AF95" s="45">
        <f t="shared" si="24"/>
        <v>1</v>
      </c>
      <c r="AG95" s="45" t="str">
        <f t="shared" si="25"/>
        <v>69 dB</v>
      </c>
    </row>
    <row r="96" spans="1:33" s="44" customFormat="1" ht="20" customHeight="1">
      <c r="A96" s="36">
        <v>225</v>
      </c>
      <c r="B96" s="37">
        <v>50</v>
      </c>
      <c r="C96" s="37">
        <v>17</v>
      </c>
      <c r="D96" s="37" t="s">
        <v>10</v>
      </c>
      <c r="E96" s="37" t="s">
        <v>47</v>
      </c>
      <c r="F96" s="37" t="s">
        <v>12</v>
      </c>
      <c r="G96" s="38" t="s">
        <v>320</v>
      </c>
      <c r="H96" s="38" t="s">
        <v>74</v>
      </c>
      <c r="I96" s="38" t="s">
        <v>128</v>
      </c>
      <c r="J96" s="39" t="s">
        <v>322</v>
      </c>
      <c r="K96" s="40">
        <v>29937</v>
      </c>
      <c r="L96" s="41">
        <v>123</v>
      </c>
      <c r="M96" s="42" t="s">
        <v>14</v>
      </c>
      <c r="N96" s="42" t="s">
        <v>15</v>
      </c>
      <c r="O96" s="39">
        <v>2</v>
      </c>
      <c r="P96" s="42" t="s">
        <v>145</v>
      </c>
      <c r="Q96" s="43" t="s">
        <v>10</v>
      </c>
      <c r="S96" s="44" t="str">
        <f t="shared" si="13"/>
        <v>PKW - Sommer</v>
      </c>
      <c r="T96" s="44" t="str">
        <f t="shared" si="14"/>
        <v>225 / 50 R17</v>
      </c>
      <c r="U96" s="45">
        <f t="shared" si="15"/>
        <v>17</v>
      </c>
      <c r="V96" s="44" t="str">
        <f t="shared" si="16"/>
        <v>2255017</v>
      </c>
      <c r="W96" s="44" t="str">
        <f t="shared" si="17"/>
        <v>DYNAXER HP3</v>
      </c>
      <c r="X96" s="45" t="str">
        <f t="shared" si="18"/>
        <v>94 W</v>
      </c>
      <c r="Y96" s="45">
        <f t="shared" si="19"/>
        <v>29937</v>
      </c>
      <c r="Z96" s="44" t="str">
        <f t="shared" si="20"/>
        <v>3528700299373</v>
      </c>
      <c r="AA96" s="46">
        <f t="shared" si="21"/>
        <v>123</v>
      </c>
      <c r="AB96" s="46"/>
      <c r="AC96" s="46"/>
      <c r="AD96" s="45" t="str">
        <f t="shared" si="22"/>
        <v>E</v>
      </c>
      <c r="AE96" s="45" t="str">
        <f t="shared" si="23"/>
        <v>B</v>
      </c>
      <c r="AF96" s="45">
        <f t="shared" si="24"/>
        <v>2</v>
      </c>
      <c r="AG96" s="45" t="str">
        <f t="shared" si="25"/>
        <v>69 dB</v>
      </c>
    </row>
    <row r="97" spans="1:33" s="44" customFormat="1" ht="20" customHeight="1">
      <c r="A97" s="36">
        <v>225</v>
      </c>
      <c r="B97" s="37">
        <v>50</v>
      </c>
      <c r="C97" s="37">
        <v>17</v>
      </c>
      <c r="D97" s="37" t="s">
        <v>3</v>
      </c>
      <c r="E97" s="37" t="s">
        <v>47</v>
      </c>
      <c r="F97" s="37" t="s">
        <v>12</v>
      </c>
      <c r="G97" s="38" t="s">
        <v>320</v>
      </c>
      <c r="H97" s="38" t="s">
        <v>53</v>
      </c>
      <c r="I97" s="38" t="s">
        <v>128</v>
      </c>
      <c r="J97" s="39" t="s">
        <v>323</v>
      </c>
      <c r="K97" s="40">
        <v>364999</v>
      </c>
      <c r="L97" s="41">
        <v>131.70000000000002</v>
      </c>
      <c r="M97" s="42" t="s">
        <v>14</v>
      </c>
      <c r="N97" s="42" t="s">
        <v>15</v>
      </c>
      <c r="O97" s="39">
        <v>1</v>
      </c>
      <c r="P97" s="42" t="s">
        <v>145</v>
      </c>
      <c r="Q97" s="43" t="s">
        <v>10</v>
      </c>
      <c r="S97" s="44" t="str">
        <f t="shared" si="13"/>
        <v>PKW - Sommer</v>
      </c>
      <c r="T97" s="44" t="str">
        <f t="shared" si="14"/>
        <v>225 / 50 R17</v>
      </c>
      <c r="U97" s="45">
        <f t="shared" si="15"/>
        <v>17</v>
      </c>
      <c r="V97" s="44" t="str">
        <f t="shared" si="16"/>
        <v>2255017</v>
      </c>
      <c r="W97" s="44" t="str">
        <f t="shared" si="17"/>
        <v>DYNAXER HP3</v>
      </c>
      <c r="X97" s="45" t="str">
        <f t="shared" si="18"/>
        <v>98 W</v>
      </c>
      <c r="Y97" s="45">
        <f t="shared" si="19"/>
        <v>364999</v>
      </c>
      <c r="Z97" s="44" t="str">
        <f t="shared" si="20"/>
        <v>3528703649991</v>
      </c>
      <c r="AA97" s="46">
        <f t="shared" si="21"/>
        <v>131.70000000000002</v>
      </c>
      <c r="AB97" s="46"/>
      <c r="AC97" s="46"/>
      <c r="AD97" s="45" t="str">
        <f t="shared" si="22"/>
        <v>E</v>
      </c>
      <c r="AE97" s="45" t="str">
        <f t="shared" si="23"/>
        <v>B</v>
      </c>
      <c r="AF97" s="45">
        <f t="shared" si="24"/>
        <v>1</v>
      </c>
      <c r="AG97" s="45" t="str">
        <f t="shared" si="25"/>
        <v>69 dB</v>
      </c>
    </row>
    <row r="98" spans="1:33" s="44" customFormat="1" ht="20" customHeight="1">
      <c r="A98" s="36">
        <v>235</v>
      </c>
      <c r="B98" s="37">
        <v>50</v>
      </c>
      <c r="C98" s="37">
        <v>18</v>
      </c>
      <c r="D98" s="37" t="s">
        <v>3</v>
      </c>
      <c r="E98" s="37" t="s">
        <v>47</v>
      </c>
      <c r="F98" s="37" t="s">
        <v>12</v>
      </c>
      <c r="G98" s="38" t="s">
        <v>324</v>
      </c>
      <c r="H98" s="38" t="s">
        <v>75</v>
      </c>
      <c r="I98" s="38" t="s">
        <v>128</v>
      </c>
      <c r="J98" s="39" t="s">
        <v>325</v>
      </c>
      <c r="K98" s="40">
        <v>656764</v>
      </c>
      <c r="L98" s="41">
        <v>150.80000000000001</v>
      </c>
      <c r="M98" s="42" t="s">
        <v>22</v>
      </c>
      <c r="N98" s="42" t="s">
        <v>15</v>
      </c>
      <c r="O98" s="39">
        <v>2</v>
      </c>
      <c r="P98" s="42" t="s">
        <v>141</v>
      </c>
      <c r="Q98" s="43" t="s">
        <v>162</v>
      </c>
      <c r="S98" s="44" t="str">
        <f t="shared" si="13"/>
        <v>PKW - Sommer</v>
      </c>
      <c r="T98" s="44" t="str">
        <f t="shared" si="14"/>
        <v>235 / 50 R18</v>
      </c>
      <c r="U98" s="45">
        <f t="shared" si="15"/>
        <v>18</v>
      </c>
      <c r="V98" s="44" t="str">
        <f t="shared" si="16"/>
        <v>2355018</v>
      </c>
      <c r="W98" s="44" t="str">
        <f t="shared" si="17"/>
        <v>DYNAXER HP3</v>
      </c>
      <c r="X98" s="45" t="str">
        <f t="shared" si="18"/>
        <v>101 W</v>
      </c>
      <c r="Y98" s="45">
        <f t="shared" si="19"/>
        <v>656764</v>
      </c>
      <c r="Z98" s="44" t="str">
        <f t="shared" si="20"/>
        <v>3528706567643</v>
      </c>
      <c r="AA98" s="46">
        <f t="shared" si="21"/>
        <v>150.80000000000001</v>
      </c>
      <c r="AB98" s="46"/>
      <c r="AC98" s="46"/>
      <c r="AD98" s="45" t="str">
        <f t="shared" si="22"/>
        <v>C</v>
      </c>
      <c r="AE98" s="45" t="str">
        <f t="shared" si="23"/>
        <v>B</v>
      </c>
      <c r="AF98" s="45">
        <f t="shared" si="24"/>
        <v>2</v>
      </c>
      <c r="AG98" s="45" t="str">
        <f t="shared" si="25"/>
        <v>72 dB</v>
      </c>
    </row>
    <row r="99" spans="1:33" s="44" customFormat="1" ht="20" customHeight="1">
      <c r="A99" s="36">
        <v>195</v>
      </c>
      <c r="B99" s="37">
        <v>45</v>
      </c>
      <c r="C99" s="37">
        <v>15</v>
      </c>
      <c r="D99" s="37" t="s">
        <v>10</v>
      </c>
      <c r="E99" s="37" t="s">
        <v>36</v>
      </c>
      <c r="F99" s="37" t="s">
        <v>12</v>
      </c>
      <c r="G99" s="38" t="s">
        <v>326</v>
      </c>
      <c r="H99" s="38" t="s">
        <v>133</v>
      </c>
      <c r="I99" s="38" t="s">
        <v>128</v>
      </c>
      <c r="J99" s="39" t="s">
        <v>327</v>
      </c>
      <c r="K99" s="40">
        <v>221250</v>
      </c>
      <c r="L99" s="41">
        <v>81</v>
      </c>
      <c r="M99" s="42" t="s">
        <v>63</v>
      </c>
      <c r="N99" s="42" t="s">
        <v>15</v>
      </c>
      <c r="O99" s="39">
        <v>2</v>
      </c>
      <c r="P99" s="42" t="s">
        <v>145</v>
      </c>
      <c r="Q99" s="43" t="s">
        <v>162</v>
      </c>
      <c r="S99" s="44" t="str">
        <f t="shared" si="13"/>
        <v>PKW - Sommer</v>
      </c>
      <c r="T99" s="44" t="str">
        <f t="shared" si="14"/>
        <v>195 / 45 R15</v>
      </c>
      <c r="U99" s="45">
        <f t="shared" si="15"/>
        <v>15</v>
      </c>
      <c r="V99" s="44" t="str">
        <f t="shared" si="16"/>
        <v>1954515</v>
      </c>
      <c r="W99" s="44" t="str">
        <f t="shared" si="17"/>
        <v>DYNAXER HP3</v>
      </c>
      <c r="X99" s="45" t="str">
        <f t="shared" si="18"/>
        <v>78 V</v>
      </c>
      <c r="Y99" s="45">
        <f t="shared" si="19"/>
        <v>221250</v>
      </c>
      <c r="Z99" s="44" t="str">
        <f t="shared" si="20"/>
        <v>3528702212509</v>
      </c>
      <c r="AA99" s="46">
        <f t="shared" si="21"/>
        <v>81</v>
      </c>
      <c r="AB99" s="46"/>
      <c r="AC99" s="46"/>
      <c r="AD99" s="45" t="str">
        <f t="shared" si="22"/>
        <v>F</v>
      </c>
      <c r="AE99" s="45" t="str">
        <f t="shared" si="23"/>
        <v>B</v>
      </c>
      <c r="AF99" s="45">
        <f t="shared" si="24"/>
        <v>2</v>
      </c>
      <c r="AG99" s="45" t="str">
        <f t="shared" si="25"/>
        <v>69 dB</v>
      </c>
    </row>
    <row r="100" spans="1:33" s="44" customFormat="1" ht="20" customHeight="1">
      <c r="A100" s="36">
        <v>195</v>
      </c>
      <c r="B100" s="37">
        <v>45</v>
      </c>
      <c r="C100" s="37">
        <v>16</v>
      </c>
      <c r="D100" s="37" t="s">
        <v>3</v>
      </c>
      <c r="E100" s="37" t="s">
        <v>36</v>
      </c>
      <c r="F100" s="37" t="s">
        <v>12</v>
      </c>
      <c r="G100" s="38" t="s">
        <v>328</v>
      </c>
      <c r="H100" s="38" t="s">
        <v>81</v>
      </c>
      <c r="I100" s="38" t="s">
        <v>128</v>
      </c>
      <c r="J100" s="39" t="s">
        <v>329</v>
      </c>
      <c r="K100" s="40">
        <v>433909</v>
      </c>
      <c r="L100" s="41">
        <v>84.5</v>
      </c>
      <c r="M100" s="42" t="s">
        <v>14</v>
      </c>
      <c r="N100" s="42" t="s">
        <v>15</v>
      </c>
      <c r="O100" s="39">
        <v>1</v>
      </c>
      <c r="P100" s="42" t="s">
        <v>145</v>
      </c>
      <c r="Q100" s="43" t="s">
        <v>162</v>
      </c>
      <c r="S100" s="44" t="str">
        <f t="shared" si="13"/>
        <v>PKW - Sommer</v>
      </c>
      <c r="T100" s="44" t="str">
        <f t="shared" si="14"/>
        <v>195 / 45 R16</v>
      </c>
      <c r="U100" s="45">
        <f t="shared" si="15"/>
        <v>16</v>
      </c>
      <c r="V100" s="44" t="str">
        <f t="shared" si="16"/>
        <v>1954516</v>
      </c>
      <c r="W100" s="44" t="str">
        <f t="shared" si="17"/>
        <v>DYNAXER HP3</v>
      </c>
      <c r="X100" s="45" t="str">
        <f t="shared" si="18"/>
        <v>84 V</v>
      </c>
      <c r="Y100" s="45">
        <f t="shared" si="19"/>
        <v>433909</v>
      </c>
      <c r="Z100" s="44" t="str">
        <f t="shared" si="20"/>
        <v>3528704339099</v>
      </c>
      <c r="AA100" s="46">
        <f t="shared" si="21"/>
        <v>84.5</v>
      </c>
      <c r="AB100" s="46"/>
      <c r="AC100" s="46"/>
      <c r="AD100" s="45" t="str">
        <f t="shared" si="22"/>
        <v>E</v>
      </c>
      <c r="AE100" s="45" t="str">
        <f t="shared" si="23"/>
        <v>B</v>
      </c>
      <c r="AF100" s="45">
        <f t="shared" si="24"/>
        <v>1</v>
      </c>
      <c r="AG100" s="45" t="str">
        <f t="shared" si="25"/>
        <v>69 dB</v>
      </c>
    </row>
    <row r="101" spans="1:33" s="44" customFormat="1" ht="20" customHeight="1">
      <c r="A101" s="36">
        <v>205</v>
      </c>
      <c r="B101" s="37">
        <v>45</v>
      </c>
      <c r="C101" s="37">
        <v>16</v>
      </c>
      <c r="D101" s="37" t="s">
        <v>10</v>
      </c>
      <c r="E101" s="37" t="s">
        <v>36</v>
      </c>
      <c r="F101" s="37" t="s">
        <v>12</v>
      </c>
      <c r="G101" s="38" t="s">
        <v>330</v>
      </c>
      <c r="H101" s="38" t="s">
        <v>58</v>
      </c>
      <c r="I101" s="38" t="s">
        <v>128</v>
      </c>
      <c r="J101" s="39" t="s">
        <v>331</v>
      </c>
      <c r="K101" s="40">
        <v>414327</v>
      </c>
      <c r="L101" s="41">
        <v>97</v>
      </c>
      <c r="M101" s="42" t="s">
        <v>14</v>
      </c>
      <c r="N101" s="42" t="s">
        <v>15</v>
      </c>
      <c r="O101" s="39">
        <v>2</v>
      </c>
      <c r="P101" s="42" t="s">
        <v>145</v>
      </c>
      <c r="Q101" s="43" t="s">
        <v>162</v>
      </c>
      <c r="S101" s="44" t="str">
        <f t="shared" si="13"/>
        <v>PKW - Sommer</v>
      </c>
      <c r="T101" s="44" t="str">
        <f t="shared" si="14"/>
        <v>205 / 45 R16</v>
      </c>
      <c r="U101" s="45">
        <f t="shared" si="15"/>
        <v>16</v>
      </c>
      <c r="V101" s="44" t="str">
        <f t="shared" si="16"/>
        <v>2054516</v>
      </c>
      <c r="W101" s="44" t="str">
        <f t="shared" si="17"/>
        <v>DYNAXER HP3</v>
      </c>
      <c r="X101" s="45" t="str">
        <f t="shared" si="18"/>
        <v>83 V</v>
      </c>
      <c r="Y101" s="45">
        <f t="shared" si="19"/>
        <v>414327</v>
      </c>
      <c r="Z101" s="44" t="str">
        <f t="shared" si="20"/>
        <v>3528704143276</v>
      </c>
      <c r="AA101" s="46">
        <f t="shared" si="21"/>
        <v>97</v>
      </c>
      <c r="AB101" s="46"/>
      <c r="AC101" s="46"/>
      <c r="AD101" s="45" t="str">
        <f t="shared" si="22"/>
        <v>E</v>
      </c>
      <c r="AE101" s="45" t="str">
        <f t="shared" si="23"/>
        <v>B</v>
      </c>
      <c r="AF101" s="45">
        <f t="shared" si="24"/>
        <v>2</v>
      </c>
      <c r="AG101" s="45" t="str">
        <f t="shared" si="25"/>
        <v>69 dB</v>
      </c>
    </row>
    <row r="102" spans="1:33" s="44" customFormat="1" ht="20" customHeight="1">
      <c r="A102" s="36">
        <v>205</v>
      </c>
      <c r="B102" s="37">
        <v>45</v>
      </c>
      <c r="C102" s="37">
        <v>16</v>
      </c>
      <c r="D102" s="37" t="s">
        <v>10</v>
      </c>
      <c r="E102" s="37" t="s">
        <v>47</v>
      </c>
      <c r="F102" s="37" t="s">
        <v>12</v>
      </c>
      <c r="G102" s="38" t="s">
        <v>330</v>
      </c>
      <c r="H102" s="38" t="s">
        <v>134</v>
      </c>
      <c r="I102" s="38" t="s">
        <v>128</v>
      </c>
      <c r="J102" s="39" t="s">
        <v>332</v>
      </c>
      <c r="K102" s="40">
        <v>882118</v>
      </c>
      <c r="L102" s="41">
        <v>101.80000000000001</v>
      </c>
      <c r="M102" s="42" t="s">
        <v>14</v>
      </c>
      <c r="N102" s="42" t="s">
        <v>15</v>
      </c>
      <c r="O102" s="39">
        <v>2</v>
      </c>
      <c r="P102" s="42" t="s">
        <v>145</v>
      </c>
      <c r="Q102" s="43" t="s">
        <v>162</v>
      </c>
      <c r="S102" s="44" t="str">
        <f t="shared" si="13"/>
        <v>PKW - Sommer</v>
      </c>
      <c r="T102" s="44" t="str">
        <f t="shared" si="14"/>
        <v>205 / 45 R16</v>
      </c>
      <c r="U102" s="45">
        <f t="shared" si="15"/>
        <v>16</v>
      </c>
      <c r="V102" s="44" t="str">
        <f t="shared" si="16"/>
        <v>2054516</v>
      </c>
      <c r="W102" s="44" t="str">
        <f t="shared" si="17"/>
        <v>DYNAXER HP3</v>
      </c>
      <c r="X102" s="45" t="str">
        <f t="shared" si="18"/>
        <v>83 W</v>
      </c>
      <c r="Y102" s="45">
        <f t="shared" si="19"/>
        <v>882118</v>
      </c>
      <c r="Z102" s="44" t="str">
        <f t="shared" si="20"/>
        <v>3528708821187</v>
      </c>
      <c r="AA102" s="46">
        <f t="shared" si="21"/>
        <v>101.80000000000001</v>
      </c>
      <c r="AB102" s="46"/>
      <c r="AC102" s="46"/>
      <c r="AD102" s="45" t="str">
        <f t="shared" si="22"/>
        <v>E</v>
      </c>
      <c r="AE102" s="45" t="str">
        <f t="shared" si="23"/>
        <v>B</v>
      </c>
      <c r="AF102" s="45">
        <f t="shared" si="24"/>
        <v>2</v>
      </c>
      <c r="AG102" s="45" t="str">
        <f t="shared" si="25"/>
        <v>69 dB</v>
      </c>
    </row>
    <row r="103" spans="1:33" s="44" customFormat="1" ht="20" customHeight="1">
      <c r="A103" s="36">
        <v>215</v>
      </c>
      <c r="B103" s="37">
        <v>45</v>
      </c>
      <c r="C103" s="37">
        <v>16</v>
      </c>
      <c r="D103" s="37" t="s">
        <v>3</v>
      </c>
      <c r="E103" s="37" t="s">
        <v>36</v>
      </c>
      <c r="F103" s="37" t="s">
        <v>12</v>
      </c>
      <c r="G103" s="38" t="s">
        <v>333</v>
      </c>
      <c r="H103" s="38" t="s">
        <v>174</v>
      </c>
      <c r="I103" s="38" t="s">
        <v>128</v>
      </c>
      <c r="J103" s="39" t="s">
        <v>334</v>
      </c>
      <c r="K103" s="40">
        <v>819137</v>
      </c>
      <c r="L103" s="41">
        <v>112.60000000000001</v>
      </c>
      <c r="M103" s="42" t="s">
        <v>22</v>
      </c>
      <c r="N103" s="42" t="s">
        <v>15</v>
      </c>
      <c r="O103" s="39">
        <v>1</v>
      </c>
      <c r="P103" s="42" t="s">
        <v>145</v>
      </c>
      <c r="Q103" s="43" t="s">
        <v>10</v>
      </c>
      <c r="S103" s="44" t="str">
        <f t="shared" si="13"/>
        <v>PKW - Sommer</v>
      </c>
      <c r="T103" s="44" t="str">
        <f t="shared" si="14"/>
        <v>215 / 45 R16</v>
      </c>
      <c r="U103" s="45">
        <f t="shared" si="15"/>
        <v>16</v>
      </c>
      <c r="V103" s="44" t="str">
        <f t="shared" si="16"/>
        <v>2154516</v>
      </c>
      <c r="W103" s="44" t="str">
        <f t="shared" si="17"/>
        <v>DYNAXER HP3</v>
      </c>
      <c r="X103" s="45" t="str">
        <f t="shared" si="18"/>
        <v>90 V</v>
      </c>
      <c r="Y103" s="45">
        <f t="shared" si="19"/>
        <v>819137</v>
      </c>
      <c r="Z103" s="44" t="str">
        <f t="shared" si="20"/>
        <v>3528708191372</v>
      </c>
      <c r="AA103" s="46">
        <f t="shared" si="21"/>
        <v>112.60000000000001</v>
      </c>
      <c r="AB103" s="46"/>
      <c r="AC103" s="46"/>
      <c r="AD103" s="45" t="str">
        <f t="shared" si="22"/>
        <v>C</v>
      </c>
      <c r="AE103" s="45" t="str">
        <f t="shared" si="23"/>
        <v>B</v>
      </c>
      <c r="AF103" s="45">
        <f t="shared" si="24"/>
        <v>1</v>
      </c>
      <c r="AG103" s="45" t="str">
        <f t="shared" si="25"/>
        <v>69 dB</v>
      </c>
    </row>
    <row r="104" spans="1:33" s="44" customFormat="1" ht="20" customHeight="1">
      <c r="A104" s="36">
        <v>205</v>
      </c>
      <c r="B104" s="37">
        <v>45</v>
      </c>
      <c r="C104" s="37">
        <v>17</v>
      </c>
      <c r="D104" s="37" t="s">
        <v>3</v>
      </c>
      <c r="E104" s="37" t="s">
        <v>36</v>
      </c>
      <c r="F104" s="37" t="s">
        <v>12</v>
      </c>
      <c r="G104" s="38" t="s">
        <v>335</v>
      </c>
      <c r="H104" s="38" t="s">
        <v>44</v>
      </c>
      <c r="I104" s="38" t="s">
        <v>128</v>
      </c>
      <c r="J104" s="39" t="s">
        <v>336</v>
      </c>
      <c r="K104" s="40">
        <v>656384</v>
      </c>
      <c r="L104" s="41">
        <v>106.10000000000001</v>
      </c>
      <c r="M104" s="42" t="s">
        <v>14</v>
      </c>
      <c r="N104" s="42" t="s">
        <v>15</v>
      </c>
      <c r="O104" s="39">
        <v>1</v>
      </c>
      <c r="P104" s="42" t="s">
        <v>145</v>
      </c>
      <c r="Q104" s="43" t="s">
        <v>162</v>
      </c>
      <c r="S104" s="44" t="str">
        <f t="shared" si="13"/>
        <v>PKW - Sommer</v>
      </c>
      <c r="T104" s="44" t="str">
        <f t="shared" si="14"/>
        <v>205 / 45 R17</v>
      </c>
      <c r="U104" s="45">
        <f t="shared" si="15"/>
        <v>17</v>
      </c>
      <c r="V104" s="44" t="str">
        <f t="shared" si="16"/>
        <v>2054517</v>
      </c>
      <c r="W104" s="44" t="str">
        <f t="shared" si="17"/>
        <v>DYNAXER HP3</v>
      </c>
      <c r="X104" s="45" t="str">
        <f t="shared" si="18"/>
        <v>88 V</v>
      </c>
      <c r="Y104" s="45">
        <f t="shared" si="19"/>
        <v>656384</v>
      </c>
      <c r="Z104" s="44" t="str">
        <f t="shared" si="20"/>
        <v>3528706563843</v>
      </c>
      <c r="AA104" s="46">
        <f t="shared" si="21"/>
        <v>106.10000000000001</v>
      </c>
      <c r="AB104" s="46"/>
      <c r="AC104" s="46"/>
      <c r="AD104" s="45" t="str">
        <f t="shared" si="22"/>
        <v>E</v>
      </c>
      <c r="AE104" s="45" t="str">
        <f t="shared" si="23"/>
        <v>B</v>
      </c>
      <c r="AF104" s="45">
        <f t="shared" si="24"/>
        <v>1</v>
      </c>
      <c r="AG104" s="45" t="str">
        <f t="shared" si="25"/>
        <v>69 dB</v>
      </c>
    </row>
    <row r="105" spans="1:33" s="44" customFormat="1" ht="20" customHeight="1">
      <c r="A105" s="36">
        <v>205</v>
      </c>
      <c r="B105" s="37">
        <v>45</v>
      </c>
      <c r="C105" s="37">
        <v>17</v>
      </c>
      <c r="D105" s="37" t="s">
        <v>3</v>
      </c>
      <c r="E105" s="37" t="s">
        <v>47</v>
      </c>
      <c r="F105" s="37" t="s">
        <v>12</v>
      </c>
      <c r="G105" s="38" t="s">
        <v>335</v>
      </c>
      <c r="H105" s="38" t="s">
        <v>82</v>
      </c>
      <c r="I105" s="38" t="s">
        <v>128</v>
      </c>
      <c r="J105" s="39" t="s">
        <v>337</v>
      </c>
      <c r="K105" s="40">
        <v>790562</v>
      </c>
      <c r="L105" s="41">
        <v>111.30000000000001</v>
      </c>
      <c r="M105" s="42" t="s">
        <v>14</v>
      </c>
      <c r="N105" s="42" t="s">
        <v>15</v>
      </c>
      <c r="O105" s="39">
        <v>1</v>
      </c>
      <c r="P105" s="42" t="s">
        <v>145</v>
      </c>
      <c r="Q105" s="43" t="s">
        <v>162</v>
      </c>
      <c r="S105" s="44" t="str">
        <f t="shared" si="13"/>
        <v>PKW - Sommer</v>
      </c>
      <c r="T105" s="44" t="str">
        <f t="shared" si="14"/>
        <v>205 / 45 R17</v>
      </c>
      <c r="U105" s="45">
        <f t="shared" si="15"/>
        <v>17</v>
      </c>
      <c r="V105" s="44" t="str">
        <f t="shared" si="16"/>
        <v>2054517</v>
      </c>
      <c r="W105" s="44" t="str">
        <f t="shared" si="17"/>
        <v>DYNAXER HP3</v>
      </c>
      <c r="X105" s="45" t="str">
        <f t="shared" si="18"/>
        <v>88 W</v>
      </c>
      <c r="Y105" s="45">
        <f t="shared" si="19"/>
        <v>790562</v>
      </c>
      <c r="Z105" s="44" t="str">
        <f t="shared" si="20"/>
        <v>3528707905628</v>
      </c>
      <c r="AA105" s="46">
        <f t="shared" si="21"/>
        <v>111.30000000000001</v>
      </c>
      <c r="AB105" s="46"/>
      <c r="AC105" s="46"/>
      <c r="AD105" s="45" t="str">
        <f t="shared" si="22"/>
        <v>E</v>
      </c>
      <c r="AE105" s="45" t="str">
        <f t="shared" si="23"/>
        <v>B</v>
      </c>
      <c r="AF105" s="45">
        <f t="shared" si="24"/>
        <v>1</v>
      </c>
      <c r="AG105" s="45" t="str">
        <f t="shared" si="25"/>
        <v>69 dB</v>
      </c>
    </row>
    <row r="106" spans="1:33" s="44" customFormat="1" ht="20" customHeight="1">
      <c r="A106" s="36">
        <v>215</v>
      </c>
      <c r="B106" s="37">
        <v>45</v>
      </c>
      <c r="C106" s="37">
        <v>17</v>
      </c>
      <c r="D106" s="37" t="s">
        <v>10</v>
      </c>
      <c r="E106" s="37" t="s">
        <v>36</v>
      </c>
      <c r="F106" s="37" t="s">
        <v>12</v>
      </c>
      <c r="G106" s="38" t="s">
        <v>338</v>
      </c>
      <c r="H106" s="38" t="s">
        <v>59</v>
      </c>
      <c r="I106" s="38" t="s">
        <v>128</v>
      </c>
      <c r="J106" s="39" t="s">
        <v>339</v>
      </c>
      <c r="K106" s="40">
        <v>299074</v>
      </c>
      <c r="L106" s="41">
        <v>101.4</v>
      </c>
      <c r="M106" s="42" t="s">
        <v>22</v>
      </c>
      <c r="N106" s="42" t="s">
        <v>15</v>
      </c>
      <c r="O106" s="39">
        <v>2</v>
      </c>
      <c r="P106" s="42" t="s">
        <v>145</v>
      </c>
      <c r="Q106" s="43" t="s">
        <v>162</v>
      </c>
      <c r="S106" s="44" t="str">
        <f t="shared" si="13"/>
        <v>PKW - Sommer</v>
      </c>
      <c r="T106" s="44" t="str">
        <f t="shared" si="14"/>
        <v>215 / 45 R17</v>
      </c>
      <c r="U106" s="45">
        <f t="shared" si="15"/>
        <v>17</v>
      </c>
      <c r="V106" s="44" t="str">
        <f t="shared" si="16"/>
        <v>2154517</v>
      </c>
      <c r="W106" s="44" t="str">
        <f t="shared" si="17"/>
        <v>DYNAXER HP3</v>
      </c>
      <c r="X106" s="45" t="str">
        <f t="shared" si="18"/>
        <v>87 V</v>
      </c>
      <c r="Y106" s="45">
        <f t="shared" si="19"/>
        <v>299074</v>
      </c>
      <c r="Z106" s="44" t="str">
        <f t="shared" si="20"/>
        <v>3528702990742</v>
      </c>
      <c r="AA106" s="46">
        <f t="shared" si="21"/>
        <v>101.4</v>
      </c>
      <c r="AB106" s="46"/>
      <c r="AC106" s="46"/>
      <c r="AD106" s="45" t="str">
        <f t="shared" si="22"/>
        <v>C</v>
      </c>
      <c r="AE106" s="45" t="str">
        <f t="shared" si="23"/>
        <v>B</v>
      </c>
      <c r="AF106" s="45">
        <f t="shared" si="24"/>
        <v>2</v>
      </c>
      <c r="AG106" s="45" t="str">
        <f t="shared" si="25"/>
        <v>69 dB</v>
      </c>
    </row>
    <row r="107" spans="1:33" s="44" customFormat="1" ht="20" customHeight="1">
      <c r="A107" s="36">
        <v>215</v>
      </c>
      <c r="B107" s="37">
        <v>45</v>
      </c>
      <c r="C107" s="37">
        <v>17</v>
      </c>
      <c r="D107" s="37" t="s">
        <v>3</v>
      </c>
      <c r="E107" s="37" t="s">
        <v>47</v>
      </c>
      <c r="F107" s="37" t="s">
        <v>12</v>
      </c>
      <c r="G107" s="38" t="s">
        <v>338</v>
      </c>
      <c r="H107" s="38" t="s">
        <v>61</v>
      </c>
      <c r="I107" s="38" t="s">
        <v>128</v>
      </c>
      <c r="J107" s="39" t="s">
        <v>340</v>
      </c>
      <c r="K107" s="40">
        <v>106712</v>
      </c>
      <c r="L107" s="41">
        <v>106.10000000000001</v>
      </c>
      <c r="M107" s="42" t="s">
        <v>22</v>
      </c>
      <c r="N107" s="42" t="s">
        <v>15</v>
      </c>
      <c r="O107" s="39">
        <v>1</v>
      </c>
      <c r="P107" s="42" t="s">
        <v>145</v>
      </c>
      <c r="Q107" s="43" t="s">
        <v>162</v>
      </c>
      <c r="S107" s="44" t="str">
        <f t="shared" si="13"/>
        <v>PKW - Sommer</v>
      </c>
      <c r="T107" s="44" t="str">
        <f t="shared" si="14"/>
        <v>215 / 45 R17</v>
      </c>
      <c r="U107" s="45">
        <f t="shared" si="15"/>
        <v>17</v>
      </c>
      <c r="V107" s="44" t="str">
        <f t="shared" si="16"/>
        <v>2154517</v>
      </c>
      <c r="W107" s="44" t="str">
        <f t="shared" si="17"/>
        <v>DYNAXER HP3</v>
      </c>
      <c r="X107" s="45" t="str">
        <f t="shared" si="18"/>
        <v>91 W</v>
      </c>
      <c r="Y107" s="45">
        <f t="shared" si="19"/>
        <v>106712</v>
      </c>
      <c r="Z107" s="44" t="str">
        <f t="shared" si="20"/>
        <v>3528701067124</v>
      </c>
      <c r="AA107" s="46">
        <f t="shared" si="21"/>
        <v>106.10000000000001</v>
      </c>
      <c r="AB107" s="46"/>
      <c r="AC107" s="46"/>
      <c r="AD107" s="45" t="str">
        <f t="shared" si="22"/>
        <v>C</v>
      </c>
      <c r="AE107" s="45" t="str">
        <f t="shared" si="23"/>
        <v>B</v>
      </c>
      <c r="AF107" s="45">
        <f t="shared" si="24"/>
        <v>1</v>
      </c>
      <c r="AG107" s="45" t="str">
        <f t="shared" si="25"/>
        <v>69 dB</v>
      </c>
    </row>
    <row r="108" spans="1:33" s="44" customFormat="1" ht="20" customHeight="1">
      <c r="A108" s="36">
        <v>225</v>
      </c>
      <c r="B108" s="37">
        <v>45</v>
      </c>
      <c r="C108" s="37">
        <v>17</v>
      </c>
      <c r="D108" s="37" t="s">
        <v>3</v>
      </c>
      <c r="E108" s="37" t="s">
        <v>36</v>
      </c>
      <c r="F108" s="37" t="s">
        <v>12</v>
      </c>
      <c r="G108" s="38" t="s">
        <v>341</v>
      </c>
      <c r="H108" s="38" t="s">
        <v>40</v>
      </c>
      <c r="I108" s="38" t="s">
        <v>128</v>
      </c>
      <c r="J108" s="39" t="s">
        <v>342</v>
      </c>
      <c r="K108" s="40">
        <v>683262</v>
      </c>
      <c r="L108" s="41">
        <v>92.300000000000011</v>
      </c>
      <c r="M108" s="42" t="s">
        <v>14</v>
      </c>
      <c r="N108" s="42" t="s">
        <v>15</v>
      </c>
      <c r="O108" s="39">
        <v>1</v>
      </c>
      <c r="P108" s="42" t="s">
        <v>145</v>
      </c>
      <c r="Q108" s="43" t="s">
        <v>10</v>
      </c>
      <c r="S108" s="44" t="str">
        <f t="shared" si="13"/>
        <v>PKW - Sommer</v>
      </c>
      <c r="T108" s="44" t="str">
        <f t="shared" si="14"/>
        <v>225 / 45 R17</v>
      </c>
      <c r="U108" s="45">
        <f t="shared" si="15"/>
        <v>17</v>
      </c>
      <c r="V108" s="44" t="str">
        <f t="shared" si="16"/>
        <v>2254517</v>
      </c>
      <c r="W108" s="44" t="str">
        <f t="shared" si="17"/>
        <v>DYNAXER HP3</v>
      </c>
      <c r="X108" s="45" t="str">
        <f t="shared" si="18"/>
        <v>94 V</v>
      </c>
      <c r="Y108" s="45">
        <f t="shared" si="19"/>
        <v>683262</v>
      </c>
      <c r="Z108" s="44" t="str">
        <f t="shared" si="20"/>
        <v>3528706832628</v>
      </c>
      <c r="AA108" s="46">
        <f t="shared" si="21"/>
        <v>92.300000000000011</v>
      </c>
      <c r="AB108" s="46"/>
      <c r="AC108" s="46"/>
      <c r="AD108" s="45" t="str">
        <f t="shared" si="22"/>
        <v>E</v>
      </c>
      <c r="AE108" s="45" t="str">
        <f t="shared" si="23"/>
        <v>B</v>
      </c>
      <c r="AF108" s="45">
        <f t="shared" si="24"/>
        <v>1</v>
      </c>
      <c r="AG108" s="45" t="str">
        <f t="shared" si="25"/>
        <v>69 dB</v>
      </c>
    </row>
    <row r="109" spans="1:33" s="44" customFormat="1" ht="20" customHeight="1">
      <c r="A109" s="36">
        <v>225</v>
      </c>
      <c r="B109" s="37">
        <v>45</v>
      </c>
      <c r="C109" s="37">
        <v>17</v>
      </c>
      <c r="D109" s="37" t="s">
        <v>10</v>
      </c>
      <c r="E109" s="37" t="s">
        <v>47</v>
      </c>
      <c r="F109" s="37" t="s">
        <v>12</v>
      </c>
      <c r="G109" s="38" t="s">
        <v>341</v>
      </c>
      <c r="H109" s="38" t="s">
        <v>61</v>
      </c>
      <c r="I109" s="38" t="s">
        <v>128</v>
      </c>
      <c r="J109" s="39" t="s">
        <v>343</v>
      </c>
      <c r="K109" s="40">
        <v>132237</v>
      </c>
      <c r="L109" s="41">
        <v>90.9</v>
      </c>
      <c r="M109" s="42" t="s">
        <v>14</v>
      </c>
      <c r="N109" s="42" t="s">
        <v>15</v>
      </c>
      <c r="O109" s="39">
        <v>2</v>
      </c>
      <c r="P109" s="42" t="s">
        <v>145</v>
      </c>
      <c r="Q109" s="43" t="s">
        <v>10</v>
      </c>
      <c r="S109" s="44" t="str">
        <f t="shared" si="13"/>
        <v>PKW - Sommer</v>
      </c>
      <c r="T109" s="44" t="str">
        <f t="shared" si="14"/>
        <v>225 / 45 R17</v>
      </c>
      <c r="U109" s="45">
        <f t="shared" si="15"/>
        <v>17</v>
      </c>
      <c r="V109" s="44" t="str">
        <f t="shared" si="16"/>
        <v>2254517</v>
      </c>
      <c r="W109" s="44" t="str">
        <f t="shared" si="17"/>
        <v>DYNAXER HP3</v>
      </c>
      <c r="X109" s="45" t="str">
        <f t="shared" si="18"/>
        <v>91 W</v>
      </c>
      <c r="Y109" s="45">
        <f t="shared" si="19"/>
        <v>132237</v>
      </c>
      <c r="Z109" s="44" t="str">
        <f t="shared" si="20"/>
        <v>3528701322377</v>
      </c>
      <c r="AA109" s="46">
        <f t="shared" si="21"/>
        <v>90.9</v>
      </c>
      <c r="AB109" s="46"/>
      <c r="AC109" s="46"/>
      <c r="AD109" s="45" t="str">
        <f t="shared" si="22"/>
        <v>E</v>
      </c>
      <c r="AE109" s="45" t="str">
        <f t="shared" si="23"/>
        <v>B</v>
      </c>
      <c r="AF109" s="45">
        <f t="shared" si="24"/>
        <v>2</v>
      </c>
      <c r="AG109" s="45" t="str">
        <f t="shared" si="25"/>
        <v>69 dB</v>
      </c>
    </row>
    <row r="110" spans="1:33" s="44" customFormat="1" ht="20" customHeight="1">
      <c r="A110" s="36">
        <v>225</v>
      </c>
      <c r="B110" s="37">
        <v>45</v>
      </c>
      <c r="C110" s="37">
        <v>17</v>
      </c>
      <c r="D110" s="37" t="s">
        <v>3</v>
      </c>
      <c r="E110" s="37" t="s">
        <v>47</v>
      </c>
      <c r="F110" s="37" t="s">
        <v>12</v>
      </c>
      <c r="G110" s="38" t="s">
        <v>341</v>
      </c>
      <c r="H110" s="38" t="s">
        <v>74</v>
      </c>
      <c r="I110" s="38" t="s">
        <v>128</v>
      </c>
      <c r="J110" s="39" t="s">
        <v>344</v>
      </c>
      <c r="K110" s="40">
        <v>151067</v>
      </c>
      <c r="L110" s="41">
        <v>96.600000000000009</v>
      </c>
      <c r="M110" s="42" t="s">
        <v>14</v>
      </c>
      <c r="N110" s="42" t="s">
        <v>15</v>
      </c>
      <c r="O110" s="39">
        <v>1</v>
      </c>
      <c r="P110" s="42" t="s">
        <v>145</v>
      </c>
      <c r="Q110" s="43" t="s">
        <v>10</v>
      </c>
      <c r="S110" s="44" t="str">
        <f t="shared" si="13"/>
        <v>PKW - Sommer</v>
      </c>
      <c r="T110" s="44" t="str">
        <f t="shared" si="14"/>
        <v>225 / 45 R17</v>
      </c>
      <c r="U110" s="45">
        <f t="shared" si="15"/>
        <v>17</v>
      </c>
      <c r="V110" s="44" t="str">
        <f t="shared" si="16"/>
        <v>2254517</v>
      </c>
      <c r="W110" s="44" t="str">
        <f t="shared" si="17"/>
        <v>DYNAXER HP3</v>
      </c>
      <c r="X110" s="45" t="str">
        <f t="shared" si="18"/>
        <v>94 W</v>
      </c>
      <c r="Y110" s="45">
        <f t="shared" si="19"/>
        <v>151067</v>
      </c>
      <c r="Z110" s="44" t="str">
        <f t="shared" si="20"/>
        <v>3528701510675</v>
      </c>
      <c r="AA110" s="46">
        <f t="shared" si="21"/>
        <v>96.600000000000009</v>
      </c>
      <c r="AB110" s="46"/>
      <c r="AC110" s="46"/>
      <c r="AD110" s="45" t="str">
        <f t="shared" si="22"/>
        <v>E</v>
      </c>
      <c r="AE110" s="45" t="str">
        <f t="shared" si="23"/>
        <v>B</v>
      </c>
      <c r="AF110" s="45">
        <f t="shared" si="24"/>
        <v>1</v>
      </c>
      <c r="AG110" s="45" t="str">
        <f t="shared" si="25"/>
        <v>69 dB</v>
      </c>
    </row>
    <row r="111" spans="1:33" s="44" customFormat="1" ht="20" customHeight="1">
      <c r="A111" s="36">
        <v>225</v>
      </c>
      <c r="B111" s="37">
        <v>45</v>
      </c>
      <c r="C111" s="37">
        <v>17</v>
      </c>
      <c r="D111" s="37" t="s">
        <v>10</v>
      </c>
      <c r="E111" s="37" t="s">
        <v>62</v>
      </c>
      <c r="F111" s="37" t="s">
        <v>12</v>
      </c>
      <c r="G111" s="38" t="s">
        <v>341</v>
      </c>
      <c r="H111" s="38" t="s">
        <v>84</v>
      </c>
      <c r="I111" s="38" t="s">
        <v>128</v>
      </c>
      <c r="J111" s="39" t="s">
        <v>345</v>
      </c>
      <c r="K111" s="40">
        <v>581549</v>
      </c>
      <c r="L111" s="41">
        <v>90.9</v>
      </c>
      <c r="M111" s="42" t="s">
        <v>14</v>
      </c>
      <c r="N111" s="42" t="s">
        <v>15</v>
      </c>
      <c r="O111" s="39">
        <v>2</v>
      </c>
      <c r="P111" s="42" t="s">
        <v>145</v>
      </c>
      <c r="Q111" s="43" t="s">
        <v>10</v>
      </c>
      <c r="S111" s="44" t="str">
        <f t="shared" si="13"/>
        <v>PKW - Sommer</v>
      </c>
      <c r="T111" s="44" t="str">
        <f t="shared" si="14"/>
        <v>225 / 45 R17</v>
      </c>
      <c r="U111" s="45">
        <f t="shared" si="15"/>
        <v>17</v>
      </c>
      <c r="V111" s="44" t="str">
        <f t="shared" si="16"/>
        <v>2254517</v>
      </c>
      <c r="W111" s="44" t="str">
        <f t="shared" si="17"/>
        <v>DYNAXER HP3</v>
      </c>
      <c r="X111" s="45" t="str">
        <f t="shared" si="18"/>
        <v>91 Y</v>
      </c>
      <c r="Y111" s="45">
        <f t="shared" si="19"/>
        <v>581549</v>
      </c>
      <c r="Z111" s="44" t="str">
        <f t="shared" si="20"/>
        <v>3528705815493</v>
      </c>
      <c r="AA111" s="46">
        <f t="shared" si="21"/>
        <v>90.9</v>
      </c>
      <c r="AB111" s="46"/>
      <c r="AC111" s="46"/>
      <c r="AD111" s="45" t="str">
        <f t="shared" si="22"/>
        <v>E</v>
      </c>
      <c r="AE111" s="45" t="str">
        <f t="shared" si="23"/>
        <v>B</v>
      </c>
      <c r="AF111" s="45">
        <f t="shared" si="24"/>
        <v>2</v>
      </c>
      <c r="AG111" s="45" t="str">
        <f t="shared" si="25"/>
        <v>69 dB</v>
      </c>
    </row>
    <row r="112" spans="1:33" s="44" customFormat="1" ht="20" customHeight="1">
      <c r="A112" s="36">
        <v>235</v>
      </c>
      <c r="B112" s="37">
        <v>45</v>
      </c>
      <c r="C112" s="37">
        <v>17</v>
      </c>
      <c r="D112" s="37" t="s">
        <v>10</v>
      </c>
      <c r="E112" s="37" t="s">
        <v>62</v>
      </c>
      <c r="F112" s="37" t="s">
        <v>12</v>
      </c>
      <c r="G112" s="38" t="s">
        <v>346</v>
      </c>
      <c r="H112" s="38" t="s">
        <v>79</v>
      </c>
      <c r="I112" s="38" t="s">
        <v>128</v>
      </c>
      <c r="J112" s="39" t="s">
        <v>347</v>
      </c>
      <c r="K112" s="40">
        <v>996034</v>
      </c>
      <c r="L112" s="41">
        <v>102.2</v>
      </c>
      <c r="M112" s="42" t="s">
        <v>14</v>
      </c>
      <c r="N112" s="42" t="s">
        <v>15</v>
      </c>
      <c r="O112" s="39">
        <v>2</v>
      </c>
      <c r="P112" s="42" t="s">
        <v>141</v>
      </c>
      <c r="Q112" s="43" t="s">
        <v>162</v>
      </c>
      <c r="S112" s="44" t="str">
        <f t="shared" si="13"/>
        <v>PKW - Sommer</v>
      </c>
      <c r="T112" s="44" t="str">
        <f t="shared" si="14"/>
        <v>235 / 45 R17</v>
      </c>
      <c r="U112" s="45">
        <f t="shared" si="15"/>
        <v>17</v>
      </c>
      <c r="V112" s="44" t="str">
        <f t="shared" si="16"/>
        <v>2354517</v>
      </c>
      <c r="W112" s="44" t="str">
        <f t="shared" si="17"/>
        <v>DYNAXER HP3</v>
      </c>
      <c r="X112" s="45" t="str">
        <f t="shared" si="18"/>
        <v>94 Y</v>
      </c>
      <c r="Y112" s="45">
        <f t="shared" si="19"/>
        <v>996034</v>
      </c>
      <c r="Z112" s="44" t="str">
        <f t="shared" si="20"/>
        <v>3528709960342</v>
      </c>
      <c r="AA112" s="46">
        <f t="shared" si="21"/>
        <v>102.2</v>
      </c>
      <c r="AB112" s="46"/>
      <c r="AC112" s="46"/>
      <c r="AD112" s="45" t="str">
        <f t="shared" si="22"/>
        <v>E</v>
      </c>
      <c r="AE112" s="45" t="str">
        <f t="shared" si="23"/>
        <v>B</v>
      </c>
      <c r="AF112" s="45">
        <f t="shared" si="24"/>
        <v>2</v>
      </c>
      <c r="AG112" s="45" t="str">
        <f t="shared" si="25"/>
        <v>72 dB</v>
      </c>
    </row>
    <row r="113" spans="1:33" s="44" customFormat="1" ht="20" customHeight="1">
      <c r="A113" s="36">
        <v>235</v>
      </c>
      <c r="B113" s="37">
        <v>45</v>
      </c>
      <c r="C113" s="37">
        <v>17</v>
      </c>
      <c r="D113" s="37" t="s">
        <v>3</v>
      </c>
      <c r="E113" s="37" t="s">
        <v>62</v>
      </c>
      <c r="F113" s="37" t="s">
        <v>12</v>
      </c>
      <c r="G113" s="38" t="s">
        <v>346</v>
      </c>
      <c r="H113" s="38" t="s">
        <v>76</v>
      </c>
      <c r="I113" s="38" t="s">
        <v>128</v>
      </c>
      <c r="J113" s="39" t="s">
        <v>348</v>
      </c>
      <c r="K113" s="40">
        <v>847840</v>
      </c>
      <c r="L113" s="41">
        <v>108.7</v>
      </c>
      <c r="M113" s="42" t="s">
        <v>14</v>
      </c>
      <c r="N113" s="42" t="s">
        <v>15</v>
      </c>
      <c r="O113" s="39">
        <v>2</v>
      </c>
      <c r="P113" s="42" t="s">
        <v>141</v>
      </c>
      <c r="Q113" s="43" t="s">
        <v>162</v>
      </c>
      <c r="S113" s="44" t="str">
        <f t="shared" si="13"/>
        <v>PKW - Sommer</v>
      </c>
      <c r="T113" s="44" t="str">
        <f t="shared" si="14"/>
        <v>235 / 45 R17</v>
      </c>
      <c r="U113" s="45">
        <f t="shared" si="15"/>
        <v>17</v>
      </c>
      <c r="V113" s="44" t="str">
        <f t="shared" si="16"/>
        <v>2354517</v>
      </c>
      <c r="W113" s="44" t="str">
        <f t="shared" si="17"/>
        <v>DYNAXER HP3</v>
      </c>
      <c r="X113" s="45" t="str">
        <f t="shared" si="18"/>
        <v>97 Y</v>
      </c>
      <c r="Y113" s="45">
        <f t="shared" si="19"/>
        <v>847840</v>
      </c>
      <c r="Z113" s="44" t="str">
        <f t="shared" si="20"/>
        <v>3528708478404</v>
      </c>
      <c r="AA113" s="46">
        <f t="shared" si="21"/>
        <v>108.7</v>
      </c>
      <c r="AB113" s="46"/>
      <c r="AC113" s="46"/>
      <c r="AD113" s="45" t="str">
        <f t="shared" si="22"/>
        <v>E</v>
      </c>
      <c r="AE113" s="45" t="str">
        <f t="shared" si="23"/>
        <v>B</v>
      </c>
      <c r="AF113" s="45">
        <f t="shared" si="24"/>
        <v>2</v>
      </c>
      <c r="AG113" s="45" t="str">
        <f t="shared" si="25"/>
        <v>72 dB</v>
      </c>
    </row>
    <row r="114" spans="1:33" s="44" customFormat="1" ht="20" customHeight="1">
      <c r="A114" s="36">
        <v>245</v>
      </c>
      <c r="B114" s="37">
        <v>45</v>
      </c>
      <c r="C114" s="37">
        <v>17</v>
      </c>
      <c r="D114" s="37" t="s">
        <v>10</v>
      </c>
      <c r="E114" s="37" t="s">
        <v>62</v>
      </c>
      <c r="F114" s="37" t="s">
        <v>12</v>
      </c>
      <c r="G114" s="38" t="s">
        <v>349</v>
      </c>
      <c r="H114" s="38" t="s">
        <v>85</v>
      </c>
      <c r="I114" s="38" t="s">
        <v>128</v>
      </c>
      <c r="J114" s="39" t="s">
        <v>350</v>
      </c>
      <c r="K114" s="40">
        <v>337096</v>
      </c>
      <c r="L114" s="41">
        <v>130</v>
      </c>
      <c r="M114" s="42" t="s">
        <v>14</v>
      </c>
      <c r="N114" s="42" t="s">
        <v>15</v>
      </c>
      <c r="O114" s="39">
        <v>2</v>
      </c>
      <c r="P114" s="42" t="s">
        <v>142</v>
      </c>
      <c r="Q114" s="43" t="s">
        <v>162</v>
      </c>
      <c r="S114" s="44" t="str">
        <f t="shared" si="13"/>
        <v>PKW - Sommer</v>
      </c>
      <c r="T114" s="44" t="str">
        <f t="shared" si="14"/>
        <v>245 / 45 R17</v>
      </c>
      <c r="U114" s="45">
        <f t="shared" si="15"/>
        <v>17</v>
      </c>
      <c r="V114" s="44" t="str">
        <f t="shared" si="16"/>
        <v>2454517</v>
      </c>
      <c r="W114" s="44" t="str">
        <f t="shared" si="17"/>
        <v>DYNAXER HP3</v>
      </c>
      <c r="X114" s="45" t="str">
        <f t="shared" si="18"/>
        <v>95 Y</v>
      </c>
      <c r="Y114" s="45">
        <f t="shared" si="19"/>
        <v>337096</v>
      </c>
      <c r="Z114" s="44" t="str">
        <f t="shared" si="20"/>
        <v>3528703370963</v>
      </c>
      <c r="AA114" s="46">
        <f t="shared" si="21"/>
        <v>130</v>
      </c>
      <c r="AB114" s="46"/>
      <c r="AC114" s="46"/>
      <c r="AD114" s="45" t="str">
        <f t="shared" si="22"/>
        <v>E</v>
      </c>
      <c r="AE114" s="45" t="str">
        <f t="shared" si="23"/>
        <v>B</v>
      </c>
      <c r="AF114" s="45">
        <f t="shared" si="24"/>
        <v>2</v>
      </c>
      <c r="AG114" s="45" t="str">
        <f t="shared" si="25"/>
        <v>70 dB</v>
      </c>
    </row>
    <row r="115" spans="1:33" s="44" customFormat="1" ht="20" customHeight="1">
      <c r="A115" s="36">
        <v>245</v>
      </c>
      <c r="B115" s="37">
        <v>45</v>
      </c>
      <c r="C115" s="37">
        <v>17</v>
      </c>
      <c r="D115" s="37" t="s">
        <v>3</v>
      </c>
      <c r="E115" s="37" t="s">
        <v>62</v>
      </c>
      <c r="F115" s="37" t="s">
        <v>12</v>
      </c>
      <c r="G115" s="38" t="s">
        <v>349</v>
      </c>
      <c r="H115" s="38" t="s">
        <v>73</v>
      </c>
      <c r="I115" s="38" t="s">
        <v>128</v>
      </c>
      <c r="J115" s="39" t="s">
        <v>351</v>
      </c>
      <c r="K115" s="40">
        <v>271106</v>
      </c>
      <c r="L115" s="41">
        <v>139.1</v>
      </c>
      <c r="M115" s="42" t="s">
        <v>14</v>
      </c>
      <c r="N115" s="42" t="s">
        <v>15</v>
      </c>
      <c r="O115" s="39">
        <v>2</v>
      </c>
      <c r="P115" s="42" t="s">
        <v>141</v>
      </c>
      <c r="Q115" s="43" t="s">
        <v>162</v>
      </c>
      <c r="S115" s="44" t="str">
        <f t="shared" si="13"/>
        <v>PKW - Sommer</v>
      </c>
      <c r="T115" s="44" t="str">
        <f t="shared" si="14"/>
        <v>245 / 45 R17</v>
      </c>
      <c r="U115" s="45">
        <f t="shared" si="15"/>
        <v>17</v>
      </c>
      <c r="V115" s="44" t="str">
        <f t="shared" si="16"/>
        <v>2454517</v>
      </c>
      <c r="W115" s="44" t="str">
        <f t="shared" si="17"/>
        <v>DYNAXER HP3</v>
      </c>
      <c r="X115" s="45" t="str">
        <f t="shared" si="18"/>
        <v>99 Y</v>
      </c>
      <c r="Y115" s="45">
        <f t="shared" si="19"/>
        <v>271106</v>
      </c>
      <c r="Z115" s="44" t="str">
        <f t="shared" si="20"/>
        <v>3528702711064</v>
      </c>
      <c r="AA115" s="46">
        <f t="shared" si="21"/>
        <v>139.1</v>
      </c>
      <c r="AB115" s="46"/>
      <c r="AC115" s="46"/>
      <c r="AD115" s="45" t="str">
        <f t="shared" si="22"/>
        <v>E</v>
      </c>
      <c r="AE115" s="45" t="str">
        <f t="shared" si="23"/>
        <v>B</v>
      </c>
      <c r="AF115" s="45">
        <f t="shared" si="24"/>
        <v>2</v>
      </c>
      <c r="AG115" s="45" t="str">
        <f t="shared" si="25"/>
        <v>72 dB</v>
      </c>
    </row>
    <row r="116" spans="1:33" s="44" customFormat="1" ht="20" customHeight="1">
      <c r="A116" s="36">
        <v>225</v>
      </c>
      <c r="B116" s="37">
        <v>45</v>
      </c>
      <c r="C116" s="37">
        <v>18</v>
      </c>
      <c r="D116" s="37" t="s">
        <v>3</v>
      </c>
      <c r="E116" s="37" t="s">
        <v>47</v>
      </c>
      <c r="F116" s="37" t="s">
        <v>12</v>
      </c>
      <c r="G116" s="38" t="s">
        <v>352</v>
      </c>
      <c r="H116" s="38" t="s">
        <v>71</v>
      </c>
      <c r="I116" s="38" t="s">
        <v>128</v>
      </c>
      <c r="J116" s="39" t="s">
        <v>353</v>
      </c>
      <c r="K116" s="40">
        <v>514474</v>
      </c>
      <c r="L116" s="41">
        <v>145.6</v>
      </c>
      <c r="M116" s="42" t="s">
        <v>22</v>
      </c>
      <c r="N116" s="42" t="s">
        <v>15</v>
      </c>
      <c r="O116" s="39">
        <v>1</v>
      </c>
      <c r="P116" s="42" t="s">
        <v>145</v>
      </c>
      <c r="Q116" s="43" t="s">
        <v>162</v>
      </c>
      <c r="S116" s="44" t="str">
        <f t="shared" si="13"/>
        <v>PKW - Sommer</v>
      </c>
      <c r="T116" s="44" t="str">
        <f t="shared" si="14"/>
        <v>225 / 45 R18</v>
      </c>
      <c r="U116" s="45">
        <f t="shared" si="15"/>
        <v>18</v>
      </c>
      <c r="V116" s="44" t="str">
        <f t="shared" si="16"/>
        <v>2254518</v>
      </c>
      <c r="W116" s="44" t="str">
        <f t="shared" si="17"/>
        <v>DYNAXER HP3</v>
      </c>
      <c r="X116" s="45" t="str">
        <f t="shared" si="18"/>
        <v>95 W</v>
      </c>
      <c r="Y116" s="45">
        <f t="shared" si="19"/>
        <v>514474</v>
      </c>
      <c r="Z116" s="44" t="str">
        <f t="shared" si="20"/>
        <v>3528705144746</v>
      </c>
      <c r="AA116" s="46">
        <f t="shared" si="21"/>
        <v>145.6</v>
      </c>
      <c r="AB116" s="46"/>
      <c r="AC116" s="46"/>
      <c r="AD116" s="45" t="str">
        <f t="shared" si="22"/>
        <v>C</v>
      </c>
      <c r="AE116" s="45" t="str">
        <f t="shared" si="23"/>
        <v>B</v>
      </c>
      <c r="AF116" s="45">
        <f t="shared" si="24"/>
        <v>1</v>
      </c>
      <c r="AG116" s="45" t="str">
        <f t="shared" si="25"/>
        <v>69 dB</v>
      </c>
    </row>
    <row r="117" spans="1:33" s="44" customFormat="1" ht="20" customHeight="1">
      <c r="A117" s="36">
        <v>235</v>
      </c>
      <c r="B117" s="37">
        <v>45</v>
      </c>
      <c r="C117" s="37">
        <v>18</v>
      </c>
      <c r="D117" s="37" t="s">
        <v>3</v>
      </c>
      <c r="E117" s="37" t="s">
        <v>62</v>
      </c>
      <c r="F117" s="37" t="s">
        <v>12</v>
      </c>
      <c r="G117" s="38" t="s">
        <v>354</v>
      </c>
      <c r="H117" s="38" t="s">
        <v>78</v>
      </c>
      <c r="I117" s="38" t="s">
        <v>128</v>
      </c>
      <c r="J117" s="39" t="s">
        <v>355</v>
      </c>
      <c r="K117" s="40">
        <v>390254</v>
      </c>
      <c r="L117" s="41">
        <v>147.30000000000001</v>
      </c>
      <c r="M117" s="42" t="s">
        <v>22</v>
      </c>
      <c r="N117" s="42" t="s">
        <v>15</v>
      </c>
      <c r="O117" s="39">
        <v>2</v>
      </c>
      <c r="P117" s="42" t="s">
        <v>141</v>
      </c>
      <c r="Q117" s="43" t="s">
        <v>162</v>
      </c>
      <c r="S117" s="44" t="str">
        <f t="shared" si="13"/>
        <v>PKW - Sommer</v>
      </c>
      <c r="T117" s="44" t="str">
        <f t="shared" si="14"/>
        <v>235 / 45 R18</v>
      </c>
      <c r="U117" s="45">
        <f t="shared" si="15"/>
        <v>18</v>
      </c>
      <c r="V117" s="44" t="str">
        <f t="shared" si="16"/>
        <v>2354518</v>
      </c>
      <c r="W117" s="44" t="str">
        <f t="shared" si="17"/>
        <v>DYNAXER HP3</v>
      </c>
      <c r="X117" s="45" t="str">
        <f t="shared" si="18"/>
        <v>98 Y</v>
      </c>
      <c r="Y117" s="45">
        <f t="shared" si="19"/>
        <v>390254</v>
      </c>
      <c r="Z117" s="44" t="str">
        <f t="shared" si="20"/>
        <v>3528703902546</v>
      </c>
      <c r="AA117" s="46">
        <f t="shared" si="21"/>
        <v>147.30000000000001</v>
      </c>
      <c r="AB117" s="46"/>
      <c r="AC117" s="46"/>
      <c r="AD117" s="45" t="str">
        <f t="shared" si="22"/>
        <v>C</v>
      </c>
      <c r="AE117" s="45" t="str">
        <f t="shared" si="23"/>
        <v>B</v>
      </c>
      <c r="AF117" s="45">
        <f t="shared" si="24"/>
        <v>2</v>
      </c>
      <c r="AG117" s="45" t="str">
        <f t="shared" si="25"/>
        <v>72 dB</v>
      </c>
    </row>
    <row r="118" spans="1:33" s="44" customFormat="1" ht="20" customHeight="1">
      <c r="A118" s="36">
        <v>245</v>
      </c>
      <c r="B118" s="37">
        <v>45</v>
      </c>
      <c r="C118" s="37">
        <v>18</v>
      </c>
      <c r="D118" s="37" t="s">
        <v>3</v>
      </c>
      <c r="E118" s="37" t="s">
        <v>47</v>
      </c>
      <c r="F118" s="37" t="s">
        <v>12</v>
      </c>
      <c r="G118" s="38" t="s">
        <v>356</v>
      </c>
      <c r="H118" s="38" t="s">
        <v>80</v>
      </c>
      <c r="I118" s="38" t="s">
        <v>128</v>
      </c>
      <c r="J118" s="39" t="s">
        <v>357</v>
      </c>
      <c r="K118" s="40">
        <v>114944</v>
      </c>
      <c r="L118" s="41">
        <v>153.4</v>
      </c>
      <c r="M118" s="42" t="s">
        <v>22</v>
      </c>
      <c r="N118" s="42" t="s">
        <v>15</v>
      </c>
      <c r="O118" s="39">
        <v>2</v>
      </c>
      <c r="P118" s="42" t="s">
        <v>141</v>
      </c>
      <c r="Q118" s="43" t="s">
        <v>162</v>
      </c>
      <c r="S118" s="44" t="str">
        <f t="shared" si="13"/>
        <v>PKW - Sommer</v>
      </c>
      <c r="T118" s="44" t="str">
        <f t="shared" si="14"/>
        <v>245 / 45 R18</v>
      </c>
      <c r="U118" s="45">
        <f t="shared" si="15"/>
        <v>18</v>
      </c>
      <c r="V118" s="44" t="str">
        <f t="shared" si="16"/>
        <v>2454518</v>
      </c>
      <c r="W118" s="44" t="str">
        <f t="shared" si="17"/>
        <v>DYNAXER HP3</v>
      </c>
      <c r="X118" s="45" t="str">
        <f t="shared" si="18"/>
        <v>100 W</v>
      </c>
      <c r="Y118" s="45">
        <f t="shared" si="19"/>
        <v>114944</v>
      </c>
      <c r="Z118" s="44" t="str">
        <f t="shared" si="20"/>
        <v>3528701149448</v>
      </c>
      <c r="AA118" s="46">
        <f t="shared" si="21"/>
        <v>153.4</v>
      </c>
      <c r="AB118" s="46"/>
      <c r="AC118" s="46"/>
      <c r="AD118" s="45" t="str">
        <f t="shared" si="22"/>
        <v>C</v>
      </c>
      <c r="AE118" s="45" t="str">
        <f t="shared" si="23"/>
        <v>B</v>
      </c>
      <c r="AF118" s="45">
        <f t="shared" si="24"/>
        <v>2</v>
      </c>
      <c r="AG118" s="45" t="str">
        <f t="shared" si="25"/>
        <v>72 dB</v>
      </c>
    </row>
    <row r="119" spans="1:33" s="44" customFormat="1" ht="20" customHeight="1">
      <c r="A119" s="36">
        <v>205</v>
      </c>
      <c r="B119" s="37">
        <v>40</v>
      </c>
      <c r="C119" s="37">
        <v>17</v>
      </c>
      <c r="D119" s="37" t="s">
        <v>3</v>
      </c>
      <c r="E119" s="37" t="s">
        <v>47</v>
      </c>
      <c r="F119" s="37" t="s">
        <v>12</v>
      </c>
      <c r="G119" s="38" t="s">
        <v>358</v>
      </c>
      <c r="H119" s="38" t="s">
        <v>83</v>
      </c>
      <c r="I119" s="38" t="s">
        <v>128</v>
      </c>
      <c r="J119" s="39" t="s">
        <v>359</v>
      </c>
      <c r="K119" s="40">
        <v>78821</v>
      </c>
      <c r="L119" s="41">
        <v>101.4</v>
      </c>
      <c r="M119" s="42" t="s">
        <v>14</v>
      </c>
      <c r="N119" s="42" t="s">
        <v>15</v>
      </c>
      <c r="O119" s="39">
        <v>1</v>
      </c>
      <c r="P119" s="42" t="s">
        <v>145</v>
      </c>
      <c r="Q119" s="43" t="s">
        <v>162</v>
      </c>
      <c r="S119" s="44" t="str">
        <f t="shared" si="13"/>
        <v>PKW - Sommer</v>
      </c>
      <c r="T119" s="44" t="str">
        <f t="shared" si="14"/>
        <v>205 / 40 R17</v>
      </c>
      <c r="U119" s="45">
        <f t="shared" si="15"/>
        <v>17</v>
      </c>
      <c r="V119" s="44" t="str">
        <f t="shared" si="16"/>
        <v>2054017</v>
      </c>
      <c r="W119" s="44" t="str">
        <f t="shared" si="17"/>
        <v>DYNAXER HP3</v>
      </c>
      <c r="X119" s="45" t="str">
        <f t="shared" si="18"/>
        <v>84 W</v>
      </c>
      <c r="Y119" s="45">
        <f t="shared" si="19"/>
        <v>78821</v>
      </c>
      <c r="Z119" s="44" t="str">
        <f t="shared" si="20"/>
        <v>3528700788211</v>
      </c>
      <c r="AA119" s="46">
        <f t="shared" si="21"/>
        <v>101.4</v>
      </c>
      <c r="AB119" s="46"/>
      <c r="AC119" s="46"/>
      <c r="AD119" s="45" t="str">
        <f t="shared" si="22"/>
        <v>E</v>
      </c>
      <c r="AE119" s="45" t="str">
        <f t="shared" si="23"/>
        <v>B</v>
      </c>
      <c r="AF119" s="45">
        <f t="shared" si="24"/>
        <v>1</v>
      </c>
      <c r="AG119" s="45" t="str">
        <f t="shared" si="25"/>
        <v>69 dB</v>
      </c>
    </row>
    <row r="120" spans="1:33" s="44" customFormat="1" ht="20" customHeight="1">
      <c r="A120" s="36">
        <v>215</v>
      </c>
      <c r="B120" s="37">
        <v>40</v>
      </c>
      <c r="C120" s="37">
        <v>17</v>
      </c>
      <c r="D120" s="37" t="s">
        <v>3</v>
      </c>
      <c r="E120" s="37" t="s">
        <v>47</v>
      </c>
      <c r="F120" s="37" t="s">
        <v>12</v>
      </c>
      <c r="G120" s="38" t="s">
        <v>360</v>
      </c>
      <c r="H120" s="38" t="s">
        <v>60</v>
      </c>
      <c r="I120" s="38" t="s">
        <v>128</v>
      </c>
      <c r="J120" s="39" t="s">
        <v>361</v>
      </c>
      <c r="K120" s="40">
        <v>196089</v>
      </c>
      <c r="L120" s="41">
        <v>112.60000000000001</v>
      </c>
      <c r="M120" s="42" t="s">
        <v>14</v>
      </c>
      <c r="N120" s="42" t="s">
        <v>15</v>
      </c>
      <c r="O120" s="39">
        <v>1</v>
      </c>
      <c r="P120" s="42" t="s">
        <v>145</v>
      </c>
      <c r="Q120" s="43" t="s">
        <v>162</v>
      </c>
      <c r="S120" s="44" t="str">
        <f t="shared" si="13"/>
        <v>PKW - Sommer</v>
      </c>
      <c r="T120" s="44" t="str">
        <f t="shared" si="14"/>
        <v>215 / 40 R17</v>
      </c>
      <c r="U120" s="45">
        <f t="shared" si="15"/>
        <v>17</v>
      </c>
      <c r="V120" s="44" t="str">
        <f t="shared" si="16"/>
        <v>2154017</v>
      </c>
      <c r="W120" s="44" t="str">
        <f t="shared" si="17"/>
        <v>DYNAXER HP3</v>
      </c>
      <c r="X120" s="45" t="str">
        <f t="shared" si="18"/>
        <v>87 W</v>
      </c>
      <c r="Y120" s="45">
        <f t="shared" si="19"/>
        <v>196089</v>
      </c>
      <c r="Z120" s="44" t="str">
        <f t="shared" si="20"/>
        <v>3528701960890</v>
      </c>
      <c r="AA120" s="46">
        <f t="shared" si="21"/>
        <v>112.60000000000001</v>
      </c>
      <c r="AB120" s="46"/>
      <c r="AC120" s="46"/>
      <c r="AD120" s="45" t="str">
        <f t="shared" si="22"/>
        <v>E</v>
      </c>
      <c r="AE120" s="45" t="str">
        <f t="shared" si="23"/>
        <v>B</v>
      </c>
      <c r="AF120" s="45">
        <f t="shared" si="24"/>
        <v>1</v>
      </c>
      <c r="AG120" s="45" t="str">
        <f t="shared" si="25"/>
        <v>69 dB</v>
      </c>
    </row>
    <row r="121" spans="1:33" s="44" customFormat="1" ht="20" customHeight="1">
      <c r="A121" s="36">
        <v>245</v>
      </c>
      <c r="B121" s="37">
        <v>40</v>
      </c>
      <c r="C121" s="37">
        <v>17</v>
      </c>
      <c r="D121" s="37" t="s">
        <v>10</v>
      </c>
      <c r="E121" s="37" t="s">
        <v>62</v>
      </c>
      <c r="F121" s="37" t="s">
        <v>12</v>
      </c>
      <c r="G121" s="38" t="s">
        <v>362</v>
      </c>
      <c r="H121" s="38" t="s">
        <v>84</v>
      </c>
      <c r="I121" s="38" t="s">
        <v>128</v>
      </c>
      <c r="J121" s="39" t="s">
        <v>363</v>
      </c>
      <c r="K121" s="40">
        <v>579618</v>
      </c>
      <c r="L121" s="41">
        <v>124.30000000000001</v>
      </c>
      <c r="M121" s="42" t="s">
        <v>14</v>
      </c>
      <c r="N121" s="42" t="s">
        <v>15</v>
      </c>
      <c r="O121" s="39">
        <v>2</v>
      </c>
      <c r="P121" s="42" t="s">
        <v>142</v>
      </c>
      <c r="Q121" s="43" t="s">
        <v>162</v>
      </c>
      <c r="S121" s="44" t="str">
        <f t="shared" si="13"/>
        <v>PKW - Sommer</v>
      </c>
      <c r="T121" s="44" t="str">
        <f t="shared" si="14"/>
        <v>245 / 40 R17</v>
      </c>
      <c r="U121" s="45">
        <f t="shared" si="15"/>
        <v>17</v>
      </c>
      <c r="V121" s="44" t="str">
        <f t="shared" si="16"/>
        <v>2454017</v>
      </c>
      <c r="W121" s="44" t="str">
        <f t="shared" si="17"/>
        <v>DYNAXER HP3</v>
      </c>
      <c r="X121" s="45" t="str">
        <f t="shared" si="18"/>
        <v>91 Y</v>
      </c>
      <c r="Y121" s="45">
        <f t="shared" si="19"/>
        <v>579618</v>
      </c>
      <c r="Z121" s="44" t="str">
        <f t="shared" si="20"/>
        <v>3528705796181</v>
      </c>
      <c r="AA121" s="46">
        <f t="shared" si="21"/>
        <v>124.30000000000001</v>
      </c>
      <c r="AB121" s="46"/>
      <c r="AC121" s="46"/>
      <c r="AD121" s="45" t="str">
        <f t="shared" si="22"/>
        <v>E</v>
      </c>
      <c r="AE121" s="45" t="str">
        <f t="shared" si="23"/>
        <v>B</v>
      </c>
      <c r="AF121" s="45">
        <f t="shared" si="24"/>
        <v>2</v>
      </c>
      <c r="AG121" s="45" t="str">
        <f t="shared" si="25"/>
        <v>70 dB</v>
      </c>
    </row>
    <row r="122" spans="1:33" s="44" customFormat="1" ht="20" customHeight="1">
      <c r="A122" s="36">
        <v>225</v>
      </c>
      <c r="B122" s="37">
        <v>40</v>
      </c>
      <c r="C122" s="37">
        <v>18</v>
      </c>
      <c r="D122" s="37" t="s">
        <v>3</v>
      </c>
      <c r="E122" s="37" t="s">
        <v>62</v>
      </c>
      <c r="F122" s="37" t="s">
        <v>12</v>
      </c>
      <c r="G122" s="38" t="s">
        <v>364</v>
      </c>
      <c r="H122" s="38" t="s">
        <v>135</v>
      </c>
      <c r="I122" s="38" t="s">
        <v>128</v>
      </c>
      <c r="J122" s="39" t="s">
        <v>365</v>
      </c>
      <c r="K122" s="40">
        <v>236800</v>
      </c>
      <c r="L122" s="41">
        <v>105.7</v>
      </c>
      <c r="M122" s="42" t="s">
        <v>22</v>
      </c>
      <c r="N122" s="42" t="s">
        <v>15</v>
      </c>
      <c r="O122" s="39">
        <v>1</v>
      </c>
      <c r="P122" s="42" t="s">
        <v>145</v>
      </c>
      <c r="Q122" s="43" t="s">
        <v>162</v>
      </c>
      <c r="S122" s="44" t="str">
        <f t="shared" si="13"/>
        <v>PKW - Sommer</v>
      </c>
      <c r="T122" s="44" t="str">
        <f t="shared" si="14"/>
        <v>225 / 40 R18</v>
      </c>
      <c r="U122" s="45">
        <f t="shared" si="15"/>
        <v>18</v>
      </c>
      <c r="V122" s="44" t="str">
        <f t="shared" si="16"/>
        <v>2254018</v>
      </c>
      <c r="W122" s="44" t="str">
        <f t="shared" si="17"/>
        <v>DYNAXER HP3</v>
      </c>
      <c r="X122" s="45" t="str">
        <f t="shared" si="18"/>
        <v>92 Y</v>
      </c>
      <c r="Y122" s="45">
        <f t="shared" si="19"/>
        <v>236800</v>
      </c>
      <c r="Z122" s="44" t="str">
        <f t="shared" si="20"/>
        <v>3528702368008</v>
      </c>
      <c r="AA122" s="46">
        <f t="shared" si="21"/>
        <v>105.7</v>
      </c>
      <c r="AB122" s="46"/>
      <c r="AC122" s="46"/>
      <c r="AD122" s="45" t="str">
        <f t="shared" si="22"/>
        <v>C</v>
      </c>
      <c r="AE122" s="45" t="str">
        <f t="shared" si="23"/>
        <v>B</v>
      </c>
      <c r="AF122" s="45">
        <f t="shared" si="24"/>
        <v>1</v>
      </c>
      <c r="AG122" s="45" t="str">
        <f t="shared" si="25"/>
        <v>69 dB</v>
      </c>
    </row>
    <row r="123" spans="1:33" s="44" customFormat="1" ht="20" customHeight="1">
      <c r="A123" s="36">
        <v>235</v>
      </c>
      <c r="B123" s="37">
        <v>40</v>
      </c>
      <c r="C123" s="37">
        <v>18</v>
      </c>
      <c r="D123" s="37" t="s">
        <v>3</v>
      </c>
      <c r="E123" s="37" t="s">
        <v>62</v>
      </c>
      <c r="F123" s="37" t="s">
        <v>12</v>
      </c>
      <c r="G123" s="38" t="s">
        <v>366</v>
      </c>
      <c r="H123" s="38" t="s">
        <v>85</v>
      </c>
      <c r="I123" s="38" t="s">
        <v>128</v>
      </c>
      <c r="J123" s="39" t="s">
        <v>367</v>
      </c>
      <c r="K123" s="40">
        <v>496371</v>
      </c>
      <c r="L123" s="41">
        <v>136.5</v>
      </c>
      <c r="M123" s="42" t="s">
        <v>22</v>
      </c>
      <c r="N123" s="42" t="s">
        <v>15</v>
      </c>
      <c r="O123" s="39">
        <v>2</v>
      </c>
      <c r="P123" s="42" t="s">
        <v>142</v>
      </c>
      <c r="Q123" s="43" t="s">
        <v>162</v>
      </c>
      <c r="S123" s="44" t="str">
        <f t="shared" si="13"/>
        <v>PKW - Sommer</v>
      </c>
      <c r="T123" s="44" t="str">
        <f t="shared" si="14"/>
        <v>235 / 40 R18</v>
      </c>
      <c r="U123" s="45">
        <f t="shared" si="15"/>
        <v>18</v>
      </c>
      <c r="V123" s="44" t="str">
        <f t="shared" si="16"/>
        <v>2354018</v>
      </c>
      <c r="W123" s="44" t="str">
        <f t="shared" si="17"/>
        <v>DYNAXER HP3</v>
      </c>
      <c r="X123" s="45" t="str">
        <f t="shared" si="18"/>
        <v>95 Y</v>
      </c>
      <c r="Y123" s="45">
        <f t="shared" si="19"/>
        <v>496371</v>
      </c>
      <c r="Z123" s="44" t="str">
        <f t="shared" si="20"/>
        <v>3528704963713</v>
      </c>
      <c r="AA123" s="46">
        <f t="shared" si="21"/>
        <v>136.5</v>
      </c>
      <c r="AB123" s="46"/>
      <c r="AC123" s="46"/>
      <c r="AD123" s="45" t="str">
        <f t="shared" si="22"/>
        <v>C</v>
      </c>
      <c r="AE123" s="45" t="str">
        <f t="shared" si="23"/>
        <v>B</v>
      </c>
      <c r="AF123" s="45">
        <f t="shared" si="24"/>
        <v>2</v>
      </c>
      <c r="AG123" s="45" t="str">
        <f t="shared" si="25"/>
        <v>70 dB</v>
      </c>
    </row>
    <row r="124" spans="1:33" s="44" customFormat="1" ht="20" customHeight="1">
      <c r="A124" s="36">
        <v>245</v>
      </c>
      <c r="B124" s="37">
        <v>40</v>
      </c>
      <c r="C124" s="37">
        <v>18</v>
      </c>
      <c r="D124" s="37" t="s">
        <v>3</v>
      </c>
      <c r="E124" s="37" t="s">
        <v>62</v>
      </c>
      <c r="F124" s="37" t="s">
        <v>12</v>
      </c>
      <c r="G124" s="38" t="s">
        <v>368</v>
      </c>
      <c r="H124" s="38" t="s">
        <v>76</v>
      </c>
      <c r="I124" s="38" t="s">
        <v>128</v>
      </c>
      <c r="J124" s="39" t="s">
        <v>369</v>
      </c>
      <c r="K124" s="40">
        <v>755091</v>
      </c>
      <c r="L124" s="41">
        <v>145.6</v>
      </c>
      <c r="M124" s="42" t="s">
        <v>22</v>
      </c>
      <c r="N124" s="42" t="s">
        <v>15</v>
      </c>
      <c r="O124" s="39">
        <v>2</v>
      </c>
      <c r="P124" s="42" t="s">
        <v>141</v>
      </c>
      <c r="Q124" s="43" t="s">
        <v>162</v>
      </c>
      <c r="S124" s="44" t="str">
        <f t="shared" si="13"/>
        <v>PKW - Sommer</v>
      </c>
      <c r="T124" s="44" t="str">
        <f t="shared" si="14"/>
        <v>245 / 40 R18</v>
      </c>
      <c r="U124" s="45">
        <f t="shared" si="15"/>
        <v>18</v>
      </c>
      <c r="V124" s="44" t="str">
        <f t="shared" si="16"/>
        <v>2454018</v>
      </c>
      <c r="W124" s="44" t="str">
        <f t="shared" si="17"/>
        <v>DYNAXER HP3</v>
      </c>
      <c r="X124" s="45" t="str">
        <f t="shared" si="18"/>
        <v>97 Y</v>
      </c>
      <c r="Y124" s="45">
        <f t="shared" si="19"/>
        <v>755091</v>
      </c>
      <c r="Z124" s="44" t="str">
        <f t="shared" si="20"/>
        <v>3528707550910</v>
      </c>
      <c r="AA124" s="46">
        <f t="shared" si="21"/>
        <v>145.6</v>
      </c>
      <c r="AB124" s="46"/>
      <c r="AC124" s="46"/>
      <c r="AD124" s="45" t="str">
        <f t="shared" si="22"/>
        <v>C</v>
      </c>
      <c r="AE124" s="45" t="str">
        <f t="shared" si="23"/>
        <v>B</v>
      </c>
      <c r="AF124" s="45">
        <f t="shared" si="24"/>
        <v>2</v>
      </c>
      <c r="AG124" s="45" t="str">
        <f t="shared" si="25"/>
        <v>72 dB</v>
      </c>
    </row>
    <row r="125" spans="1:33" s="44" customFormat="1" ht="20" customHeight="1">
      <c r="A125" s="36">
        <v>235</v>
      </c>
      <c r="B125" s="37">
        <v>40</v>
      </c>
      <c r="C125" s="37">
        <v>19</v>
      </c>
      <c r="D125" s="37" t="s">
        <v>3</v>
      </c>
      <c r="E125" s="37" t="s">
        <v>62</v>
      </c>
      <c r="F125" s="37" t="s">
        <v>12</v>
      </c>
      <c r="G125" s="38" t="s">
        <v>370</v>
      </c>
      <c r="H125" s="38" t="s">
        <v>87</v>
      </c>
      <c r="I125" s="38" t="s">
        <v>128</v>
      </c>
      <c r="J125" s="39" t="s">
        <v>371</v>
      </c>
      <c r="K125" s="40">
        <v>64461</v>
      </c>
      <c r="L125" s="41">
        <v>179.8</v>
      </c>
      <c r="M125" s="42" t="s">
        <v>22</v>
      </c>
      <c r="N125" s="42" t="s">
        <v>15</v>
      </c>
      <c r="O125" s="39">
        <v>2</v>
      </c>
      <c r="P125" s="42" t="s">
        <v>143</v>
      </c>
      <c r="Q125" s="43" t="s">
        <v>162</v>
      </c>
      <c r="S125" s="44" t="str">
        <f t="shared" si="13"/>
        <v>PKW - Sommer</v>
      </c>
      <c r="T125" s="44" t="str">
        <f t="shared" si="14"/>
        <v>235 / 40 R19</v>
      </c>
      <c r="U125" s="45">
        <f t="shared" si="15"/>
        <v>19</v>
      </c>
      <c r="V125" s="44" t="str">
        <f t="shared" si="16"/>
        <v>2354019</v>
      </c>
      <c r="W125" s="44" t="str">
        <f t="shared" si="17"/>
        <v>DYNAXER HP3</v>
      </c>
      <c r="X125" s="45" t="str">
        <f t="shared" si="18"/>
        <v>96 Y</v>
      </c>
      <c r="Y125" s="45">
        <f t="shared" si="19"/>
        <v>64461</v>
      </c>
      <c r="Z125" s="44" t="str">
        <f t="shared" si="20"/>
        <v>3528700644616</v>
      </c>
      <c r="AA125" s="46">
        <f t="shared" si="21"/>
        <v>179.8</v>
      </c>
      <c r="AB125" s="46"/>
      <c r="AC125" s="46"/>
      <c r="AD125" s="45" t="str">
        <f t="shared" si="22"/>
        <v>C</v>
      </c>
      <c r="AE125" s="45" t="str">
        <f t="shared" si="23"/>
        <v>B</v>
      </c>
      <c r="AF125" s="45">
        <f t="shared" si="24"/>
        <v>2</v>
      </c>
      <c r="AG125" s="45" t="str">
        <f t="shared" si="25"/>
        <v>71 dB</v>
      </c>
    </row>
    <row r="126" spans="1:33" s="44" customFormat="1" ht="20" customHeight="1">
      <c r="A126" s="36">
        <v>245</v>
      </c>
      <c r="B126" s="37">
        <v>40</v>
      </c>
      <c r="C126" s="37">
        <v>19</v>
      </c>
      <c r="D126" s="37" t="s">
        <v>3</v>
      </c>
      <c r="E126" s="37" t="s">
        <v>62</v>
      </c>
      <c r="F126" s="37" t="s">
        <v>12</v>
      </c>
      <c r="G126" s="38" t="s">
        <v>372</v>
      </c>
      <c r="H126" s="38" t="s">
        <v>78</v>
      </c>
      <c r="I126" s="38" t="s">
        <v>128</v>
      </c>
      <c r="J126" s="39" t="s">
        <v>373</v>
      </c>
      <c r="K126" s="40">
        <v>619355</v>
      </c>
      <c r="L126" s="41">
        <v>178.10000000000002</v>
      </c>
      <c r="M126" s="42" t="s">
        <v>22</v>
      </c>
      <c r="N126" s="42" t="s">
        <v>15</v>
      </c>
      <c r="O126" s="39">
        <v>2</v>
      </c>
      <c r="P126" s="42" t="s">
        <v>143</v>
      </c>
      <c r="Q126" s="43" t="s">
        <v>162</v>
      </c>
      <c r="S126" s="44" t="str">
        <f t="shared" si="13"/>
        <v>PKW - Sommer</v>
      </c>
      <c r="T126" s="44" t="str">
        <f t="shared" si="14"/>
        <v>245 / 40 R19</v>
      </c>
      <c r="U126" s="45">
        <f t="shared" si="15"/>
        <v>19</v>
      </c>
      <c r="V126" s="44" t="str">
        <f t="shared" si="16"/>
        <v>2454019</v>
      </c>
      <c r="W126" s="44" t="str">
        <f t="shared" si="17"/>
        <v>DYNAXER HP3</v>
      </c>
      <c r="X126" s="45" t="str">
        <f t="shared" si="18"/>
        <v>98 Y</v>
      </c>
      <c r="Y126" s="45">
        <f t="shared" si="19"/>
        <v>619355</v>
      </c>
      <c r="Z126" s="44" t="str">
        <f t="shared" si="20"/>
        <v>3528706193552</v>
      </c>
      <c r="AA126" s="46">
        <f t="shared" si="21"/>
        <v>178.10000000000002</v>
      </c>
      <c r="AB126" s="46"/>
      <c r="AC126" s="46"/>
      <c r="AD126" s="45" t="str">
        <f t="shared" si="22"/>
        <v>C</v>
      </c>
      <c r="AE126" s="45" t="str">
        <f t="shared" si="23"/>
        <v>B</v>
      </c>
      <c r="AF126" s="45">
        <f t="shared" si="24"/>
        <v>2</v>
      </c>
      <c r="AG126" s="45" t="str">
        <f t="shared" si="25"/>
        <v>71 dB</v>
      </c>
    </row>
    <row r="127" spans="1:33" s="44" customFormat="1" ht="20" customHeight="1">
      <c r="A127" s="36">
        <v>255</v>
      </c>
      <c r="B127" s="37">
        <v>40</v>
      </c>
      <c r="C127" s="37">
        <v>19</v>
      </c>
      <c r="D127" s="37" t="s">
        <v>3</v>
      </c>
      <c r="E127" s="37" t="s">
        <v>62</v>
      </c>
      <c r="F127" s="37" t="s">
        <v>12</v>
      </c>
      <c r="G127" s="38" t="s">
        <v>374</v>
      </c>
      <c r="H127" s="38" t="s">
        <v>86</v>
      </c>
      <c r="I127" s="38" t="s">
        <v>128</v>
      </c>
      <c r="J127" s="39" t="s">
        <v>375</v>
      </c>
      <c r="K127" s="40">
        <v>643184</v>
      </c>
      <c r="L127" s="41">
        <v>182</v>
      </c>
      <c r="M127" s="42" t="s">
        <v>22</v>
      </c>
      <c r="N127" s="42" t="s">
        <v>15</v>
      </c>
      <c r="O127" s="39">
        <v>2</v>
      </c>
      <c r="P127" s="42" t="s">
        <v>143</v>
      </c>
      <c r="Q127" s="43" t="s">
        <v>162</v>
      </c>
      <c r="S127" s="44" t="str">
        <f t="shared" si="13"/>
        <v>PKW - Sommer</v>
      </c>
      <c r="T127" s="44" t="str">
        <f t="shared" si="14"/>
        <v>255 / 40 R19</v>
      </c>
      <c r="U127" s="45">
        <f t="shared" si="15"/>
        <v>19</v>
      </c>
      <c r="V127" s="44" t="str">
        <f t="shared" si="16"/>
        <v>2554019</v>
      </c>
      <c r="W127" s="44" t="str">
        <f t="shared" si="17"/>
        <v>DYNAXER HP3</v>
      </c>
      <c r="X127" s="45" t="str">
        <f t="shared" si="18"/>
        <v>100 Y</v>
      </c>
      <c r="Y127" s="45">
        <f t="shared" si="19"/>
        <v>643184</v>
      </c>
      <c r="Z127" s="44" t="str">
        <f t="shared" si="20"/>
        <v>3528706431845</v>
      </c>
      <c r="AA127" s="46">
        <f t="shared" si="21"/>
        <v>182</v>
      </c>
      <c r="AB127" s="46"/>
      <c r="AC127" s="46"/>
      <c r="AD127" s="45" t="str">
        <f t="shared" si="22"/>
        <v>C</v>
      </c>
      <c r="AE127" s="45" t="str">
        <f t="shared" si="23"/>
        <v>B</v>
      </c>
      <c r="AF127" s="45">
        <f t="shared" si="24"/>
        <v>2</v>
      </c>
      <c r="AG127" s="45" t="str">
        <f t="shared" si="25"/>
        <v>71 dB</v>
      </c>
    </row>
    <row r="128" spans="1:33" s="44" customFormat="1" ht="20" customHeight="1">
      <c r="A128" s="36">
        <v>255</v>
      </c>
      <c r="B128" s="37">
        <v>35</v>
      </c>
      <c r="C128" s="37">
        <v>18</v>
      </c>
      <c r="D128" s="37" t="s">
        <v>3</v>
      </c>
      <c r="E128" s="37" t="s">
        <v>62</v>
      </c>
      <c r="F128" s="37" t="s">
        <v>12</v>
      </c>
      <c r="G128" s="38" t="s">
        <v>376</v>
      </c>
      <c r="H128" s="38" t="s">
        <v>79</v>
      </c>
      <c r="I128" s="38" t="s">
        <v>128</v>
      </c>
      <c r="J128" s="39" t="s">
        <v>377</v>
      </c>
      <c r="K128" s="40">
        <v>344788</v>
      </c>
      <c r="L128" s="41">
        <v>153.4</v>
      </c>
      <c r="M128" s="42" t="s">
        <v>14</v>
      </c>
      <c r="N128" s="42" t="s">
        <v>15</v>
      </c>
      <c r="O128" s="39">
        <v>2</v>
      </c>
      <c r="P128" s="42" t="s">
        <v>143</v>
      </c>
      <c r="Q128" s="43" t="s">
        <v>162</v>
      </c>
      <c r="S128" s="44" t="str">
        <f t="shared" si="13"/>
        <v>PKW - Sommer</v>
      </c>
      <c r="T128" s="44" t="str">
        <f t="shared" si="14"/>
        <v>255 / 35 R18</v>
      </c>
      <c r="U128" s="45">
        <f t="shared" si="15"/>
        <v>18</v>
      </c>
      <c r="V128" s="44" t="str">
        <f t="shared" si="16"/>
        <v>2553518</v>
      </c>
      <c r="W128" s="44" t="str">
        <f t="shared" si="17"/>
        <v>DYNAXER HP3</v>
      </c>
      <c r="X128" s="45" t="str">
        <f t="shared" si="18"/>
        <v>94 Y</v>
      </c>
      <c r="Y128" s="45">
        <f t="shared" si="19"/>
        <v>344788</v>
      </c>
      <c r="Z128" s="44" t="str">
        <f t="shared" si="20"/>
        <v>3528703447887</v>
      </c>
      <c r="AA128" s="46">
        <f t="shared" si="21"/>
        <v>153.4</v>
      </c>
      <c r="AB128" s="46"/>
      <c r="AC128" s="46"/>
      <c r="AD128" s="45" t="str">
        <f t="shared" si="22"/>
        <v>E</v>
      </c>
      <c r="AE128" s="45" t="str">
        <f t="shared" si="23"/>
        <v>B</v>
      </c>
      <c r="AF128" s="45">
        <f t="shared" si="24"/>
        <v>2</v>
      </c>
      <c r="AG128" s="45" t="str">
        <f t="shared" si="25"/>
        <v>71 dB</v>
      </c>
    </row>
    <row r="129" spans="1:33" s="44" customFormat="1" ht="20" customHeight="1">
      <c r="A129" s="36">
        <v>235</v>
      </c>
      <c r="B129" s="37">
        <v>35</v>
      </c>
      <c r="C129" s="37">
        <v>19</v>
      </c>
      <c r="D129" s="37" t="s">
        <v>3</v>
      </c>
      <c r="E129" s="37" t="s">
        <v>62</v>
      </c>
      <c r="F129" s="37" t="s">
        <v>12</v>
      </c>
      <c r="G129" s="38" t="s">
        <v>378</v>
      </c>
      <c r="H129" s="38" t="s">
        <v>84</v>
      </c>
      <c r="I129" s="38" t="s">
        <v>128</v>
      </c>
      <c r="J129" s="39" t="s">
        <v>379</v>
      </c>
      <c r="K129" s="40">
        <v>569907</v>
      </c>
      <c r="L129" s="41">
        <v>156</v>
      </c>
      <c r="M129" s="42" t="s">
        <v>14</v>
      </c>
      <c r="N129" s="42" t="s">
        <v>15</v>
      </c>
      <c r="O129" s="39">
        <v>2</v>
      </c>
      <c r="P129" s="42" t="s">
        <v>141</v>
      </c>
      <c r="Q129" s="43" t="s">
        <v>162</v>
      </c>
      <c r="S129" s="44" t="str">
        <f t="shared" si="13"/>
        <v>PKW - Sommer</v>
      </c>
      <c r="T129" s="44" t="str">
        <f t="shared" si="14"/>
        <v>235 / 35 R19</v>
      </c>
      <c r="U129" s="45">
        <f t="shared" si="15"/>
        <v>19</v>
      </c>
      <c r="V129" s="44" t="str">
        <f t="shared" si="16"/>
        <v>2353519</v>
      </c>
      <c r="W129" s="44" t="str">
        <f t="shared" si="17"/>
        <v>DYNAXER HP3</v>
      </c>
      <c r="X129" s="45" t="str">
        <f t="shared" si="18"/>
        <v>91 Y</v>
      </c>
      <c r="Y129" s="45">
        <f t="shared" si="19"/>
        <v>569907</v>
      </c>
      <c r="Z129" s="44" t="str">
        <f t="shared" si="20"/>
        <v>3528705699079</v>
      </c>
      <c r="AA129" s="46">
        <f t="shared" si="21"/>
        <v>156</v>
      </c>
      <c r="AB129" s="46"/>
      <c r="AC129" s="46"/>
      <c r="AD129" s="45" t="str">
        <f t="shared" si="22"/>
        <v>E</v>
      </c>
      <c r="AE129" s="45" t="str">
        <f t="shared" si="23"/>
        <v>B</v>
      </c>
      <c r="AF129" s="45">
        <f t="shared" si="24"/>
        <v>2</v>
      </c>
      <c r="AG129" s="45" t="str">
        <f t="shared" si="25"/>
        <v>72 dB</v>
      </c>
    </row>
    <row r="130" spans="1:33" s="44" customFormat="1" ht="20" customHeight="1">
      <c r="A130" s="36">
        <v>255</v>
      </c>
      <c r="B130" s="37">
        <v>35</v>
      </c>
      <c r="C130" s="37">
        <v>19</v>
      </c>
      <c r="D130" s="37" t="s">
        <v>3</v>
      </c>
      <c r="E130" s="37" t="s">
        <v>62</v>
      </c>
      <c r="F130" s="37" t="s">
        <v>12</v>
      </c>
      <c r="G130" s="38" t="s">
        <v>380</v>
      </c>
      <c r="H130" s="38" t="s">
        <v>87</v>
      </c>
      <c r="I130" s="38" t="s">
        <v>128</v>
      </c>
      <c r="J130" s="39" t="s">
        <v>381</v>
      </c>
      <c r="K130" s="40">
        <v>272127</v>
      </c>
      <c r="L130" s="41">
        <v>178.10000000000002</v>
      </c>
      <c r="M130" s="42" t="s">
        <v>14</v>
      </c>
      <c r="N130" s="42" t="s">
        <v>15</v>
      </c>
      <c r="O130" s="39">
        <v>2</v>
      </c>
      <c r="P130" s="42" t="s">
        <v>143</v>
      </c>
      <c r="Q130" s="43" t="s">
        <v>162</v>
      </c>
      <c r="S130" s="44" t="str">
        <f t="shared" si="13"/>
        <v>PKW - Sommer</v>
      </c>
      <c r="T130" s="44" t="str">
        <f t="shared" si="14"/>
        <v>255 / 35 R19</v>
      </c>
      <c r="U130" s="45">
        <f t="shared" si="15"/>
        <v>19</v>
      </c>
      <c r="V130" s="44" t="str">
        <f t="shared" si="16"/>
        <v>2553519</v>
      </c>
      <c r="W130" s="44" t="str">
        <f t="shared" si="17"/>
        <v>DYNAXER HP3</v>
      </c>
      <c r="X130" s="45" t="str">
        <f t="shared" si="18"/>
        <v>96 Y</v>
      </c>
      <c r="Y130" s="45">
        <f t="shared" si="19"/>
        <v>272127</v>
      </c>
      <c r="Z130" s="44" t="str">
        <f t="shared" si="20"/>
        <v>3528702721278</v>
      </c>
      <c r="AA130" s="46">
        <f t="shared" si="21"/>
        <v>178.10000000000002</v>
      </c>
      <c r="AB130" s="46"/>
      <c r="AC130" s="46"/>
      <c r="AD130" s="45" t="str">
        <f t="shared" si="22"/>
        <v>E</v>
      </c>
      <c r="AE130" s="45" t="str">
        <f t="shared" si="23"/>
        <v>B</v>
      </c>
      <c r="AF130" s="45">
        <f t="shared" si="24"/>
        <v>2</v>
      </c>
      <c r="AG130" s="45" t="str">
        <f t="shared" si="25"/>
        <v>71 dB</v>
      </c>
    </row>
    <row r="131" spans="1:33" s="44" customFormat="1" ht="20" customHeight="1">
      <c r="A131" s="36">
        <v>205</v>
      </c>
      <c r="B131" s="37">
        <v>70</v>
      </c>
      <c r="C131" s="37">
        <v>16</v>
      </c>
      <c r="D131" s="37" t="s">
        <v>10</v>
      </c>
      <c r="E131" s="37" t="s">
        <v>25</v>
      </c>
      <c r="F131" s="37" t="s">
        <v>146</v>
      </c>
      <c r="G131" s="38" t="s">
        <v>382</v>
      </c>
      <c r="H131" s="38" t="s">
        <v>64</v>
      </c>
      <c r="I131" s="38" t="s">
        <v>129</v>
      </c>
      <c r="J131" s="39" t="s">
        <v>383</v>
      </c>
      <c r="K131" s="40">
        <v>505819</v>
      </c>
      <c r="L131" s="41">
        <v>103.10000000000001</v>
      </c>
      <c r="M131" s="42" t="s">
        <v>22</v>
      </c>
      <c r="N131" s="42" t="s">
        <v>15</v>
      </c>
      <c r="O131" s="39">
        <v>1</v>
      </c>
      <c r="P131" s="42" t="s">
        <v>145</v>
      </c>
      <c r="Q131" s="43" t="s">
        <v>10</v>
      </c>
      <c r="S131" s="44" t="str">
        <f t="shared" si="13"/>
        <v>Offroad/SUV - Sommer</v>
      </c>
      <c r="T131" s="44" t="str">
        <f t="shared" si="14"/>
        <v>205 / 70 R16</v>
      </c>
      <c r="U131" s="45">
        <f t="shared" si="15"/>
        <v>16</v>
      </c>
      <c r="V131" s="44" t="str">
        <f t="shared" si="16"/>
        <v>2057016</v>
      </c>
      <c r="W131" s="44" t="str">
        <f t="shared" si="17"/>
        <v>DYNAXER HP3 SUV</v>
      </c>
      <c r="X131" s="45" t="str">
        <f t="shared" si="18"/>
        <v>97 H</v>
      </c>
      <c r="Y131" s="45">
        <f t="shared" si="19"/>
        <v>505819</v>
      </c>
      <c r="Z131" s="44" t="str">
        <f t="shared" si="20"/>
        <v>3528705058197</v>
      </c>
      <c r="AA131" s="46">
        <f t="shared" si="21"/>
        <v>103.10000000000001</v>
      </c>
      <c r="AB131" s="46"/>
      <c r="AC131" s="46"/>
      <c r="AD131" s="45" t="str">
        <f t="shared" si="22"/>
        <v>C</v>
      </c>
      <c r="AE131" s="45" t="str">
        <f t="shared" si="23"/>
        <v>B</v>
      </c>
      <c r="AF131" s="45">
        <f t="shared" si="24"/>
        <v>1</v>
      </c>
      <c r="AG131" s="45" t="str">
        <f t="shared" si="25"/>
        <v>69 dB</v>
      </c>
    </row>
    <row r="132" spans="1:33" s="44" customFormat="1" ht="20" customHeight="1">
      <c r="A132" s="36">
        <v>215</v>
      </c>
      <c r="B132" s="37">
        <v>65</v>
      </c>
      <c r="C132" s="37">
        <v>16</v>
      </c>
      <c r="D132" s="37" t="s">
        <v>10</v>
      </c>
      <c r="E132" s="37" t="s">
        <v>25</v>
      </c>
      <c r="F132" s="37" t="s">
        <v>146</v>
      </c>
      <c r="G132" s="38" t="s">
        <v>384</v>
      </c>
      <c r="H132" s="38" t="s">
        <v>90</v>
      </c>
      <c r="I132" s="38" t="s">
        <v>129</v>
      </c>
      <c r="J132" s="39" t="s">
        <v>385</v>
      </c>
      <c r="K132" s="40">
        <v>154817</v>
      </c>
      <c r="L132" s="41">
        <v>94.9</v>
      </c>
      <c r="M132" s="42" t="s">
        <v>22</v>
      </c>
      <c r="N132" s="42" t="s">
        <v>15</v>
      </c>
      <c r="O132" s="39">
        <v>2</v>
      </c>
      <c r="P132" s="42" t="s">
        <v>142</v>
      </c>
      <c r="Q132" s="43" t="s">
        <v>10</v>
      </c>
      <c r="S132" s="44" t="str">
        <f t="shared" si="13"/>
        <v>Offroad/SUV - Sommer</v>
      </c>
      <c r="T132" s="44" t="str">
        <f t="shared" si="14"/>
        <v>215 / 65 R16</v>
      </c>
      <c r="U132" s="45">
        <f t="shared" si="15"/>
        <v>16</v>
      </c>
      <c r="V132" s="44" t="str">
        <f t="shared" si="16"/>
        <v>2156516</v>
      </c>
      <c r="W132" s="44" t="str">
        <f t="shared" si="17"/>
        <v>DYNAXER HP3 SUV</v>
      </c>
      <c r="X132" s="45" t="str">
        <f t="shared" si="18"/>
        <v>98 H</v>
      </c>
      <c r="Y132" s="45">
        <f t="shared" si="19"/>
        <v>154817</v>
      </c>
      <c r="Z132" s="44" t="str">
        <f t="shared" si="20"/>
        <v>3528701548173</v>
      </c>
      <c r="AA132" s="46">
        <f t="shared" si="21"/>
        <v>94.9</v>
      </c>
      <c r="AB132" s="46"/>
      <c r="AC132" s="46"/>
      <c r="AD132" s="45" t="str">
        <f t="shared" si="22"/>
        <v>C</v>
      </c>
      <c r="AE132" s="45" t="str">
        <f t="shared" si="23"/>
        <v>B</v>
      </c>
      <c r="AF132" s="45">
        <f t="shared" si="24"/>
        <v>2</v>
      </c>
      <c r="AG132" s="45" t="str">
        <f t="shared" si="25"/>
        <v>70 dB</v>
      </c>
    </row>
    <row r="133" spans="1:33" s="44" customFormat="1" ht="20" customHeight="1">
      <c r="A133" s="36">
        <v>215</v>
      </c>
      <c r="B133" s="37">
        <v>65</v>
      </c>
      <c r="C133" s="37">
        <v>17</v>
      </c>
      <c r="D133" s="37" t="s">
        <v>10</v>
      </c>
      <c r="E133" s="37" t="s">
        <v>36</v>
      </c>
      <c r="F133" s="37" t="s">
        <v>146</v>
      </c>
      <c r="G133" s="38" t="s">
        <v>386</v>
      </c>
      <c r="H133" s="38" t="s">
        <v>52</v>
      </c>
      <c r="I133" s="38" t="s">
        <v>129</v>
      </c>
      <c r="J133" s="39" t="s">
        <v>387</v>
      </c>
      <c r="K133" s="40">
        <v>537859</v>
      </c>
      <c r="L133" s="41">
        <v>126.10000000000001</v>
      </c>
      <c r="M133" s="42" t="s">
        <v>22</v>
      </c>
      <c r="N133" s="42" t="s">
        <v>15</v>
      </c>
      <c r="O133" s="39">
        <v>2</v>
      </c>
      <c r="P133" s="42" t="s">
        <v>145</v>
      </c>
      <c r="Q133" s="43" t="s">
        <v>162</v>
      </c>
      <c r="S133" s="44" t="str">
        <f t="shared" si="13"/>
        <v>Offroad/SUV - Sommer</v>
      </c>
      <c r="T133" s="44" t="str">
        <f t="shared" si="14"/>
        <v>215 / 65 R17</v>
      </c>
      <c r="U133" s="45">
        <f t="shared" si="15"/>
        <v>17</v>
      </c>
      <c r="V133" s="44" t="str">
        <f t="shared" si="16"/>
        <v>2156517</v>
      </c>
      <c r="W133" s="44" t="str">
        <f t="shared" si="17"/>
        <v>DYNAXER HP3 SUV</v>
      </c>
      <c r="X133" s="45" t="str">
        <f t="shared" si="18"/>
        <v>99 V</v>
      </c>
      <c r="Y133" s="45">
        <f t="shared" si="19"/>
        <v>537859</v>
      </c>
      <c r="Z133" s="44" t="str">
        <f t="shared" si="20"/>
        <v>3528705378592</v>
      </c>
      <c r="AA133" s="46">
        <f t="shared" si="21"/>
        <v>126.10000000000001</v>
      </c>
      <c r="AB133" s="46"/>
      <c r="AC133" s="46"/>
      <c r="AD133" s="45" t="str">
        <f t="shared" si="22"/>
        <v>C</v>
      </c>
      <c r="AE133" s="45" t="str">
        <f t="shared" si="23"/>
        <v>B</v>
      </c>
      <c r="AF133" s="45">
        <f t="shared" si="24"/>
        <v>2</v>
      </c>
      <c r="AG133" s="45" t="str">
        <f t="shared" si="25"/>
        <v>69 dB</v>
      </c>
    </row>
    <row r="134" spans="1:33" s="44" customFormat="1" ht="20" customHeight="1">
      <c r="A134" s="36">
        <v>215</v>
      </c>
      <c r="B134" s="37">
        <v>60</v>
      </c>
      <c r="C134" s="37">
        <v>17</v>
      </c>
      <c r="D134" s="37" t="s">
        <v>10</v>
      </c>
      <c r="E134" s="37" t="s">
        <v>25</v>
      </c>
      <c r="F134" s="37" t="s">
        <v>146</v>
      </c>
      <c r="G134" s="38" t="s">
        <v>388</v>
      </c>
      <c r="H134" s="38" t="s">
        <v>41</v>
      </c>
      <c r="I134" s="38" t="s">
        <v>129</v>
      </c>
      <c r="J134" s="39" t="s">
        <v>389</v>
      </c>
      <c r="K134" s="40">
        <v>887914</v>
      </c>
      <c r="L134" s="41">
        <v>117.4</v>
      </c>
      <c r="M134" s="42" t="s">
        <v>22</v>
      </c>
      <c r="N134" s="42" t="s">
        <v>15</v>
      </c>
      <c r="O134" s="39">
        <v>2</v>
      </c>
      <c r="P134" s="42" t="s">
        <v>142</v>
      </c>
      <c r="Q134" s="43" t="s">
        <v>162</v>
      </c>
      <c r="S134" s="44" t="str">
        <f t="shared" ref="S134:S197" si="26">IF(F134=0," ",F134)</f>
        <v>Offroad/SUV - Sommer</v>
      </c>
      <c r="T134" s="44" t="str">
        <f t="shared" ref="T134:T197" si="27">CONCATENATE(A134," / ",B134," R",C134)</f>
        <v>215 / 60 R17</v>
      </c>
      <c r="U134" s="45">
        <f t="shared" ref="U134:U197" si="28">IF(C134=0," ",C134)</f>
        <v>17</v>
      </c>
      <c r="V134" s="44" t="str">
        <f t="shared" ref="V134:V197" si="29">CONCATENATE(A134,B134,C134)</f>
        <v>2156017</v>
      </c>
      <c r="W134" s="44" t="str">
        <f t="shared" ref="W134:W197" si="30">IF(I134=0," ",I134)</f>
        <v>DYNAXER HP3 SUV</v>
      </c>
      <c r="X134" s="45" t="str">
        <f t="shared" ref="X134:X197" si="31">IF(H134=0," ",H134)</f>
        <v>96 H</v>
      </c>
      <c r="Y134" s="45">
        <f t="shared" ref="Y134:Y197" si="32">IF(K134=0," ",K134)</f>
        <v>887914</v>
      </c>
      <c r="Z134" s="44" t="str">
        <f t="shared" ref="Z134:Z197" si="33">IF(J134=0," ",J134)</f>
        <v>3528708879140</v>
      </c>
      <c r="AA134" s="46">
        <f t="shared" ref="AA134:AA197" si="34">IF(L134=0," ",L134)</f>
        <v>117.4</v>
      </c>
      <c r="AB134" s="46"/>
      <c r="AC134" s="46"/>
      <c r="AD134" s="45" t="str">
        <f t="shared" ref="AD134:AD197" si="35">IF(M134=0," ",M134)</f>
        <v>C</v>
      </c>
      <c r="AE134" s="45" t="str">
        <f t="shared" ref="AE134:AE197" si="36">IF(N134=0," ",N134)</f>
        <v>B</v>
      </c>
      <c r="AF134" s="45">
        <f t="shared" ref="AF134:AF197" si="37">IF(O134=0," ",O134)</f>
        <v>2</v>
      </c>
      <c r="AG134" s="45" t="str">
        <f t="shared" ref="AG134:AG197" si="38">IF(P134=0," ",P134)</f>
        <v>70 dB</v>
      </c>
    </row>
    <row r="135" spans="1:33" s="44" customFormat="1" ht="20" customHeight="1">
      <c r="A135" s="36">
        <v>225</v>
      </c>
      <c r="B135" s="37">
        <v>60</v>
      </c>
      <c r="C135" s="37">
        <v>17</v>
      </c>
      <c r="D135" s="37" t="s">
        <v>10</v>
      </c>
      <c r="E135" s="37" t="s">
        <v>36</v>
      </c>
      <c r="F135" s="37" t="s">
        <v>146</v>
      </c>
      <c r="G135" s="38" t="s">
        <v>390</v>
      </c>
      <c r="H135" s="38" t="s">
        <v>52</v>
      </c>
      <c r="I135" s="38" t="s">
        <v>129</v>
      </c>
      <c r="J135" s="39" t="s">
        <v>391</v>
      </c>
      <c r="K135" s="40">
        <v>833337</v>
      </c>
      <c r="L135" s="41">
        <v>131.30000000000001</v>
      </c>
      <c r="M135" s="42" t="s">
        <v>22</v>
      </c>
      <c r="N135" s="42" t="s">
        <v>15</v>
      </c>
      <c r="O135" s="39">
        <v>2</v>
      </c>
      <c r="P135" s="42" t="s">
        <v>145</v>
      </c>
      <c r="Q135" s="43" t="s">
        <v>162</v>
      </c>
      <c r="S135" s="44" t="str">
        <f t="shared" si="26"/>
        <v>Offroad/SUV - Sommer</v>
      </c>
      <c r="T135" s="44" t="str">
        <f t="shared" si="27"/>
        <v>225 / 60 R17</v>
      </c>
      <c r="U135" s="45">
        <f t="shared" si="28"/>
        <v>17</v>
      </c>
      <c r="V135" s="44" t="str">
        <f t="shared" si="29"/>
        <v>2256017</v>
      </c>
      <c r="W135" s="44" t="str">
        <f t="shared" si="30"/>
        <v>DYNAXER HP3 SUV</v>
      </c>
      <c r="X135" s="45" t="str">
        <f t="shared" si="31"/>
        <v>99 V</v>
      </c>
      <c r="Y135" s="45">
        <f t="shared" si="32"/>
        <v>833337</v>
      </c>
      <c r="Z135" s="44" t="str">
        <f t="shared" si="33"/>
        <v>3528708333376</v>
      </c>
      <c r="AA135" s="46">
        <f t="shared" si="34"/>
        <v>131.30000000000001</v>
      </c>
      <c r="AB135" s="46"/>
      <c r="AC135" s="46"/>
      <c r="AD135" s="45" t="str">
        <f t="shared" si="35"/>
        <v>C</v>
      </c>
      <c r="AE135" s="45" t="str">
        <f t="shared" si="36"/>
        <v>B</v>
      </c>
      <c r="AF135" s="45">
        <f t="shared" si="37"/>
        <v>2</v>
      </c>
      <c r="AG135" s="45" t="str">
        <f t="shared" si="38"/>
        <v>69 dB</v>
      </c>
    </row>
    <row r="136" spans="1:33" s="44" customFormat="1" ht="20" customHeight="1">
      <c r="A136" s="36">
        <v>215</v>
      </c>
      <c r="B136" s="37">
        <v>55</v>
      </c>
      <c r="C136" s="37">
        <v>18</v>
      </c>
      <c r="D136" s="37" t="s">
        <v>3</v>
      </c>
      <c r="E136" s="37" t="s">
        <v>36</v>
      </c>
      <c r="F136" s="37" t="s">
        <v>146</v>
      </c>
      <c r="G136" s="38" t="s">
        <v>392</v>
      </c>
      <c r="H136" s="38" t="s">
        <v>52</v>
      </c>
      <c r="I136" s="38" t="s">
        <v>129</v>
      </c>
      <c r="J136" s="39" t="s">
        <v>393</v>
      </c>
      <c r="K136" s="40">
        <v>26426</v>
      </c>
      <c r="L136" s="41">
        <v>134.70000000000002</v>
      </c>
      <c r="M136" s="42" t="s">
        <v>22</v>
      </c>
      <c r="N136" s="42" t="s">
        <v>15</v>
      </c>
      <c r="O136" s="39">
        <v>1</v>
      </c>
      <c r="P136" s="42" t="s">
        <v>145</v>
      </c>
      <c r="Q136" s="43" t="s">
        <v>162</v>
      </c>
      <c r="S136" s="44" t="str">
        <f t="shared" si="26"/>
        <v>Offroad/SUV - Sommer</v>
      </c>
      <c r="T136" s="44" t="str">
        <f t="shared" si="27"/>
        <v>215 / 55 R18</v>
      </c>
      <c r="U136" s="45">
        <f t="shared" si="28"/>
        <v>18</v>
      </c>
      <c r="V136" s="44" t="str">
        <f t="shared" si="29"/>
        <v>2155518</v>
      </c>
      <c r="W136" s="44" t="str">
        <f t="shared" si="30"/>
        <v>DYNAXER HP3 SUV</v>
      </c>
      <c r="X136" s="45" t="str">
        <f t="shared" si="31"/>
        <v>99 V</v>
      </c>
      <c r="Y136" s="45">
        <f t="shared" si="32"/>
        <v>26426</v>
      </c>
      <c r="Z136" s="44" t="str">
        <f t="shared" si="33"/>
        <v>3528700264265</v>
      </c>
      <c r="AA136" s="46">
        <f t="shared" si="34"/>
        <v>134.70000000000002</v>
      </c>
      <c r="AB136" s="46"/>
      <c r="AC136" s="46"/>
      <c r="AD136" s="45" t="str">
        <f t="shared" si="35"/>
        <v>C</v>
      </c>
      <c r="AE136" s="45" t="str">
        <f t="shared" si="36"/>
        <v>B</v>
      </c>
      <c r="AF136" s="45">
        <f t="shared" si="37"/>
        <v>1</v>
      </c>
      <c r="AG136" s="45" t="str">
        <f t="shared" si="38"/>
        <v>69 dB</v>
      </c>
    </row>
    <row r="137" spans="1:33" s="44" customFormat="1" ht="20" customHeight="1">
      <c r="A137" s="36">
        <v>185</v>
      </c>
      <c r="B137" s="37">
        <v>80</v>
      </c>
      <c r="C137" s="37">
        <v>14</v>
      </c>
      <c r="D137" s="37" t="s">
        <v>10</v>
      </c>
      <c r="E137" s="37" t="s">
        <v>94</v>
      </c>
      <c r="F137" s="37" t="s">
        <v>95</v>
      </c>
      <c r="G137" s="38" t="s">
        <v>394</v>
      </c>
      <c r="H137" s="38" t="s">
        <v>96</v>
      </c>
      <c r="I137" s="38" t="s">
        <v>136</v>
      </c>
      <c r="J137" s="39" t="s">
        <v>395</v>
      </c>
      <c r="K137" s="40">
        <v>255755</v>
      </c>
      <c r="L137" s="41">
        <v>85.300000000000011</v>
      </c>
      <c r="M137" s="42" t="s">
        <v>22</v>
      </c>
      <c r="N137" s="42" t="s">
        <v>15</v>
      </c>
      <c r="O137" s="39">
        <v>2</v>
      </c>
      <c r="P137" s="42" t="s">
        <v>141</v>
      </c>
      <c r="Q137" s="43" t="s">
        <v>10</v>
      </c>
      <c r="S137" s="44" t="str">
        <f t="shared" si="26"/>
        <v>LLKW - Sommer</v>
      </c>
      <c r="T137" s="44" t="str">
        <f t="shared" si="27"/>
        <v>185 / 80 R14</v>
      </c>
      <c r="U137" s="45">
        <f t="shared" si="28"/>
        <v>14</v>
      </c>
      <c r="V137" s="44" t="str">
        <f t="shared" si="29"/>
        <v>1858014</v>
      </c>
      <c r="W137" s="44" t="str">
        <f t="shared" si="30"/>
        <v>TRANSPRO</v>
      </c>
      <c r="X137" s="45" t="str">
        <f t="shared" si="31"/>
        <v>102/100 R</v>
      </c>
      <c r="Y137" s="45">
        <f t="shared" si="32"/>
        <v>255755</v>
      </c>
      <c r="Z137" s="44" t="str">
        <f t="shared" si="33"/>
        <v>3528702557556</v>
      </c>
      <c r="AA137" s="46">
        <f t="shared" si="34"/>
        <v>85.300000000000011</v>
      </c>
      <c r="AB137" s="46"/>
      <c r="AC137" s="46"/>
      <c r="AD137" s="45" t="str">
        <f t="shared" si="35"/>
        <v>C</v>
      </c>
      <c r="AE137" s="45" t="str">
        <f t="shared" si="36"/>
        <v>B</v>
      </c>
      <c r="AF137" s="45">
        <f t="shared" si="37"/>
        <v>2</v>
      </c>
      <c r="AG137" s="45" t="str">
        <f t="shared" si="38"/>
        <v>72 dB</v>
      </c>
    </row>
    <row r="138" spans="1:33" s="44" customFormat="1" ht="20" customHeight="1">
      <c r="A138" s="36">
        <v>165</v>
      </c>
      <c r="B138" s="37">
        <v>70</v>
      </c>
      <c r="C138" s="37">
        <v>14</v>
      </c>
      <c r="D138" s="37" t="s">
        <v>10</v>
      </c>
      <c r="E138" s="37" t="s">
        <v>94</v>
      </c>
      <c r="F138" s="37" t="s">
        <v>95</v>
      </c>
      <c r="G138" s="38" t="s">
        <v>396</v>
      </c>
      <c r="H138" s="38" t="s">
        <v>104</v>
      </c>
      <c r="I138" s="38" t="s">
        <v>136</v>
      </c>
      <c r="J138" s="39" t="s">
        <v>397</v>
      </c>
      <c r="K138" s="40">
        <v>218632</v>
      </c>
      <c r="L138" s="41">
        <v>87.100000000000009</v>
      </c>
      <c r="M138" s="42" t="s">
        <v>63</v>
      </c>
      <c r="N138" s="42" t="s">
        <v>15</v>
      </c>
      <c r="O138" s="39">
        <v>2</v>
      </c>
      <c r="P138" s="42" t="s">
        <v>141</v>
      </c>
      <c r="Q138" s="43" t="s">
        <v>10</v>
      </c>
      <c r="S138" s="44" t="str">
        <f t="shared" si="26"/>
        <v>LLKW - Sommer</v>
      </c>
      <c r="T138" s="44" t="str">
        <f t="shared" si="27"/>
        <v>165 / 70 R14</v>
      </c>
      <c r="U138" s="45">
        <f t="shared" si="28"/>
        <v>14</v>
      </c>
      <c r="V138" s="44" t="str">
        <f t="shared" si="29"/>
        <v>1657014</v>
      </c>
      <c r="W138" s="44" t="str">
        <f t="shared" si="30"/>
        <v>TRANSPRO</v>
      </c>
      <c r="X138" s="45" t="str">
        <f t="shared" si="31"/>
        <v>89/87 R</v>
      </c>
      <c r="Y138" s="45">
        <f t="shared" si="32"/>
        <v>218632</v>
      </c>
      <c r="Z138" s="44" t="str">
        <f t="shared" si="33"/>
        <v>3528702186329</v>
      </c>
      <c r="AA138" s="46">
        <f t="shared" si="34"/>
        <v>87.100000000000009</v>
      </c>
      <c r="AB138" s="46"/>
      <c r="AC138" s="46"/>
      <c r="AD138" s="45" t="str">
        <f t="shared" si="35"/>
        <v>F</v>
      </c>
      <c r="AE138" s="45" t="str">
        <f t="shared" si="36"/>
        <v>B</v>
      </c>
      <c r="AF138" s="45">
        <f t="shared" si="37"/>
        <v>2</v>
      </c>
      <c r="AG138" s="45" t="str">
        <f t="shared" si="38"/>
        <v>72 dB</v>
      </c>
    </row>
    <row r="139" spans="1:33" s="44" customFormat="1" ht="20" customHeight="1">
      <c r="A139" s="36">
        <v>175</v>
      </c>
      <c r="B139" s="37">
        <v>65</v>
      </c>
      <c r="C139" s="37">
        <v>14</v>
      </c>
      <c r="D139" s="37" t="s">
        <v>10</v>
      </c>
      <c r="E139" s="37" t="s">
        <v>11</v>
      </c>
      <c r="F139" s="37" t="s">
        <v>95</v>
      </c>
      <c r="G139" s="38" t="s">
        <v>398</v>
      </c>
      <c r="H139" s="38" t="s">
        <v>106</v>
      </c>
      <c r="I139" s="38" t="s">
        <v>136</v>
      </c>
      <c r="J139" s="39" t="s">
        <v>399</v>
      </c>
      <c r="K139" s="40">
        <v>821803</v>
      </c>
      <c r="L139" s="41">
        <v>84</v>
      </c>
      <c r="M139" s="42" t="s">
        <v>63</v>
      </c>
      <c r="N139" s="42" t="s">
        <v>15</v>
      </c>
      <c r="O139" s="39">
        <v>2</v>
      </c>
      <c r="P139" s="42" t="s">
        <v>141</v>
      </c>
      <c r="Q139" s="43" t="s">
        <v>10</v>
      </c>
      <c r="S139" s="44" t="str">
        <f t="shared" si="26"/>
        <v>LLKW - Sommer</v>
      </c>
      <c r="T139" s="44" t="str">
        <f t="shared" si="27"/>
        <v>175 / 65 R14</v>
      </c>
      <c r="U139" s="45">
        <f t="shared" si="28"/>
        <v>14</v>
      </c>
      <c r="V139" s="44" t="str">
        <f t="shared" si="29"/>
        <v>1756514</v>
      </c>
      <c r="W139" s="44" t="str">
        <f t="shared" si="30"/>
        <v>TRANSPRO</v>
      </c>
      <c r="X139" s="45" t="str">
        <f t="shared" si="31"/>
        <v>90/88 T</v>
      </c>
      <c r="Y139" s="45">
        <f t="shared" si="32"/>
        <v>821803</v>
      </c>
      <c r="Z139" s="44" t="str">
        <f t="shared" si="33"/>
        <v>3528708218031</v>
      </c>
      <c r="AA139" s="46">
        <f t="shared" si="34"/>
        <v>84</v>
      </c>
      <c r="AB139" s="46"/>
      <c r="AC139" s="46"/>
      <c r="AD139" s="45" t="str">
        <f t="shared" si="35"/>
        <v>F</v>
      </c>
      <c r="AE139" s="45" t="str">
        <f t="shared" si="36"/>
        <v>B</v>
      </c>
      <c r="AF139" s="45">
        <f t="shared" si="37"/>
        <v>2</v>
      </c>
      <c r="AG139" s="45" t="str">
        <f t="shared" si="38"/>
        <v>72 dB</v>
      </c>
    </row>
    <row r="140" spans="1:33" s="44" customFormat="1" ht="20" customHeight="1">
      <c r="A140" s="36">
        <v>195</v>
      </c>
      <c r="B140" s="37">
        <v>70</v>
      </c>
      <c r="C140" s="37">
        <v>15</v>
      </c>
      <c r="D140" s="37" t="s">
        <v>10</v>
      </c>
      <c r="E140" s="37" t="s">
        <v>94</v>
      </c>
      <c r="F140" s="37" t="s">
        <v>95</v>
      </c>
      <c r="G140" s="38" t="s">
        <v>400</v>
      </c>
      <c r="H140" s="38" t="s">
        <v>98</v>
      </c>
      <c r="I140" s="38" t="s">
        <v>136</v>
      </c>
      <c r="J140" s="39" t="s">
        <v>401</v>
      </c>
      <c r="K140" s="40">
        <v>350459</v>
      </c>
      <c r="L140" s="41">
        <v>86.2</v>
      </c>
      <c r="M140" s="42" t="s">
        <v>14</v>
      </c>
      <c r="N140" s="42" t="s">
        <v>15</v>
      </c>
      <c r="O140" s="39">
        <v>2</v>
      </c>
      <c r="P140" s="42" t="s">
        <v>141</v>
      </c>
      <c r="Q140" s="43" t="s">
        <v>10</v>
      </c>
      <c r="S140" s="44" t="str">
        <f t="shared" si="26"/>
        <v>LLKW - Sommer</v>
      </c>
      <c r="T140" s="44" t="str">
        <f t="shared" si="27"/>
        <v>195 / 70 R15</v>
      </c>
      <c r="U140" s="45">
        <f t="shared" si="28"/>
        <v>15</v>
      </c>
      <c r="V140" s="44" t="str">
        <f t="shared" si="29"/>
        <v>1957015</v>
      </c>
      <c r="W140" s="44" t="str">
        <f t="shared" si="30"/>
        <v>TRANSPRO</v>
      </c>
      <c r="X140" s="45" t="str">
        <f t="shared" si="31"/>
        <v>104/102 R</v>
      </c>
      <c r="Y140" s="45">
        <f t="shared" si="32"/>
        <v>350459</v>
      </c>
      <c r="Z140" s="44" t="str">
        <f t="shared" si="33"/>
        <v>3528703504597</v>
      </c>
      <c r="AA140" s="46">
        <f t="shared" si="34"/>
        <v>86.2</v>
      </c>
      <c r="AB140" s="46"/>
      <c r="AC140" s="46"/>
      <c r="AD140" s="45" t="str">
        <f t="shared" si="35"/>
        <v>E</v>
      </c>
      <c r="AE140" s="45" t="str">
        <f t="shared" si="36"/>
        <v>B</v>
      </c>
      <c r="AF140" s="45">
        <f t="shared" si="37"/>
        <v>2</v>
      </c>
      <c r="AG140" s="45" t="str">
        <f t="shared" si="38"/>
        <v>72 dB</v>
      </c>
    </row>
    <row r="141" spans="1:33" s="44" customFormat="1" ht="20" customHeight="1">
      <c r="A141" s="36">
        <v>205</v>
      </c>
      <c r="B141" s="37">
        <v>70</v>
      </c>
      <c r="C141" s="37">
        <v>15</v>
      </c>
      <c r="D141" s="37" t="s">
        <v>10</v>
      </c>
      <c r="E141" s="37" t="s">
        <v>94</v>
      </c>
      <c r="F141" s="37" t="s">
        <v>95</v>
      </c>
      <c r="G141" s="38" t="s">
        <v>402</v>
      </c>
      <c r="H141" s="38" t="s">
        <v>97</v>
      </c>
      <c r="I141" s="38" t="s">
        <v>136</v>
      </c>
      <c r="J141" s="39" t="s">
        <v>403</v>
      </c>
      <c r="K141" s="40">
        <v>52003</v>
      </c>
      <c r="L141" s="41">
        <v>108.30000000000001</v>
      </c>
      <c r="M141" s="42" t="s">
        <v>14</v>
      </c>
      <c r="N141" s="42" t="s">
        <v>15</v>
      </c>
      <c r="O141" s="39">
        <v>2</v>
      </c>
      <c r="P141" s="42" t="s">
        <v>141</v>
      </c>
      <c r="Q141" s="43" t="s">
        <v>10</v>
      </c>
      <c r="S141" s="44" t="str">
        <f t="shared" si="26"/>
        <v>LLKW - Sommer</v>
      </c>
      <c r="T141" s="44" t="str">
        <f t="shared" si="27"/>
        <v>205 / 70 R15</v>
      </c>
      <c r="U141" s="45">
        <f t="shared" si="28"/>
        <v>15</v>
      </c>
      <c r="V141" s="44" t="str">
        <f t="shared" si="29"/>
        <v>2057015</v>
      </c>
      <c r="W141" s="44" t="str">
        <f t="shared" si="30"/>
        <v>TRANSPRO</v>
      </c>
      <c r="X141" s="45" t="str">
        <f t="shared" si="31"/>
        <v>106/104 R</v>
      </c>
      <c r="Y141" s="45">
        <f t="shared" si="32"/>
        <v>52003</v>
      </c>
      <c r="Z141" s="44" t="str">
        <f t="shared" si="33"/>
        <v>3528700520033</v>
      </c>
      <c r="AA141" s="46">
        <f t="shared" si="34"/>
        <v>108.30000000000001</v>
      </c>
      <c r="AB141" s="46"/>
      <c r="AC141" s="46"/>
      <c r="AD141" s="45" t="str">
        <f t="shared" si="35"/>
        <v>E</v>
      </c>
      <c r="AE141" s="45" t="str">
        <f t="shared" si="36"/>
        <v>B</v>
      </c>
      <c r="AF141" s="45">
        <f t="shared" si="37"/>
        <v>2</v>
      </c>
      <c r="AG141" s="45" t="str">
        <f t="shared" si="38"/>
        <v>72 dB</v>
      </c>
    </row>
    <row r="142" spans="1:33" s="44" customFormat="1" ht="20" customHeight="1">
      <c r="A142" s="36">
        <v>215</v>
      </c>
      <c r="B142" s="37">
        <v>70</v>
      </c>
      <c r="C142" s="37">
        <v>15</v>
      </c>
      <c r="D142" s="37" t="s">
        <v>10</v>
      </c>
      <c r="E142" s="37" t="s">
        <v>29</v>
      </c>
      <c r="F142" s="37" t="s">
        <v>95</v>
      </c>
      <c r="G142" s="38" t="s">
        <v>404</v>
      </c>
      <c r="H142" s="38" t="s">
        <v>105</v>
      </c>
      <c r="I142" s="38" t="s">
        <v>136</v>
      </c>
      <c r="J142" s="39" t="s">
        <v>405</v>
      </c>
      <c r="K142" s="40">
        <v>716585</v>
      </c>
      <c r="L142" s="41">
        <v>115.2</v>
      </c>
      <c r="M142" s="42" t="s">
        <v>14</v>
      </c>
      <c r="N142" s="42" t="s">
        <v>15</v>
      </c>
      <c r="O142" s="39">
        <v>2</v>
      </c>
      <c r="P142" s="42" t="s">
        <v>141</v>
      </c>
      <c r="Q142" s="43" t="s">
        <v>10</v>
      </c>
      <c r="S142" s="44" t="str">
        <f t="shared" si="26"/>
        <v>LLKW - Sommer</v>
      </c>
      <c r="T142" s="44" t="str">
        <f t="shared" si="27"/>
        <v>215 / 70 R15</v>
      </c>
      <c r="U142" s="45">
        <f t="shared" si="28"/>
        <v>15</v>
      </c>
      <c r="V142" s="44" t="str">
        <f t="shared" si="29"/>
        <v>2157015</v>
      </c>
      <c r="W142" s="44" t="str">
        <f t="shared" si="30"/>
        <v>TRANSPRO</v>
      </c>
      <c r="X142" s="45" t="str">
        <f t="shared" si="31"/>
        <v>109/107 S</v>
      </c>
      <c r="Y142" s="45">
        <f t="shared" si="32"/>
        <v>716585</v>
      </c>
      <c r="Z142" s="44" t="str">
        <f t="shared" si="33"/>
        <v>3528707165855</v>
      </c>
      <c r="AA142" s="46">
        <f t="shared" si="34"/>
        <v>115.2</v>
      </c>
      <c r="AB142" s="46"/>
      <c r="AC142" s="46"/>
      <c r="AD142" s="45" t="str">
        <f t="shared" si="35"/>
        <v>E</v>
      </c>
      <c r="AE142" s="45" t="str">
        <f t="shared" si="36"/>
        <v>B</v>
      </c>
      <c r="AF142" s="45">
        <f t="shared" si="37"/>
        <v>2</v>
      </c>
      <c r="AG142" s="45" t="str">
        <f t="shared" si="38"/>
        <v>72 dB</v>
      </c>
    </row>
    <row r="143" spans="1:33" s="44" customFormat="1" ht="20" customHeight="1">
      <c r="A143" s="36">
        <v>225</v>
      </c>
      <c r="B143" s="37">
        <v>70</v>
      </c>
      <c r="C143" s="37">
        <v>15</v>
      </c>
      <c r="D143" s="37" t="s">
        <v>10</v>
      </c>
      <c r="E143" s="37" t="s">
        <v>29</v>
      </c>
      <c r="F143" s="37" t="s">
        <v>95</v>
      </c>
      <c r="G143" s="38" t="s">
        <v>406</v>
      </c>
      <c r="H143" s="38" t="s">
        <v>88</v>
      </c>
      <c r="I143" s="38" t="s">
        <v>136</v>
      </c>
      <c r="J143" s="39" t="s">
        <v>407</v>
      </c>
      <c r="K143" s="40">
        <v>663174</v>
      </c>
      <c r="L143" s="41">
        <v>115.2</v>
      </c>
      <c r="M143" s="42" t="s">
        <v>22</v>
      </c>
      <c r="N143" s="42" t="s">
        <v>15</v>
      </c>
      <c r="O143" s="39">
        <v>2</v>
      </c>
      <c r="P143" s="42" t="s">
        <v>141</v>
      </c>
      <c r="Q143" s="43" t="s">
        <v>10</v>
      </c>
      <c r="S143" s="44" t="str">
        <f t="shared" si="26"/>
        <v>LLKW - Sommer</v>
      </c>
      <c r="T143" s="44" t="str">
        <f t="shared" si="27"/>
        <v>225 / 70 R15</v>
      </c>
      <c r="U143" s="45">
        <f t="shared" si="28"/>
        <v>15</v>
      </c>
      <c r="V143" s="44" t="str">
        <f t="shared" si="29"/>
        <v>2257015</v>
      </c>
      <c r="W143" s="44" t="str">
        <f t="shared" si="30"/>
        <v>TRANSPRO</v>
      </c>
      <c r="X143" s="45" t="str">
        <f t="shared" si="31"/>
        <v>112/110 S</v>
      </c>
      <c r="Y143" s="45">
        <f t="shared" si="32"/>
        <v>663174</v>
      </c>
      <c r="Z143" s="44" t="str">
        <f t="shared" si="33"/>
        <v>3528706631740</v>
      </c>
      <c r="AA143" s="46">
        <f t="shared" si="34"/>
        <v>115.2</v>
      </c>
      <c r="AB143" s="46"/>
      <c r="AC143" s="46"/>
      <c r="AD143" s="45" t="str">
        <f t="shared" si="35"/>
        <v>C</v>
      </c>
      <c r="AE143" s="45" t="str">
        <f t="shared" si="36"/>
        <v>B</v>
      </c>
      <c r="AF143" s="45">
        <f t="shared" si="37"/>
        <v>2</v>
      </c>
      <c r="AG143" s="45" t="str">
        <f t="shared" si="38"/>
        <v>72 dB</v>
      </c>
    </row>
    <row r="144" spans="1:33" s="44" customFormat="1" ht="20" customHeight="1">
      <c r="A144" s="36">
        <v>205</v>
      </c>
      <c r="B144" s="37">
        <v>65</v>
      </c>
      <c r="C144" s="37">
        <v>15</v>
      </c>
      <c r="D144" s="37" t="s">
        <v>10</v>
      </c>
      <c r="E144" s="37" t="s">
        <v>11</v>
      </c>
      <c r="F144" s="37" t="s">
        <v>95</v>
      </c>
      <c r="G144" s="38" t="s">
        <v>408</v>
      </c>
      <c r="H144" s="38" t="s">
        <v>107</v>
      </c>
      <c r="I144" s="38" t="s">
        <v>136</v>
      </c>
      <c r="J144" s="39" t="s">
        <v>409</v>
      </c>
      <c r="K144" s="40">
        <v>571991</v>
      </c>
      <c r="L144" s="41">
        <v>115.2</v>
      </c>
      <c r="M144" s="42" t="s">
        <v>14</v>
      </c>
      <c r="N144" s="42" t="s">
        <v>15</v>
      </c>
      <c r="O144" s="39">
        <v>2</v>
      </c>
      <c r="P144" s="42" t="s">
        <v>141</v>
      </c>
      <c r="Q144" s="43" t="s">
        <v>10</v>
      </c>
      <c r="S144" s="44" t="str">
        <f t="shared" si="26"/>
        <v>LLKW - Sommer</v>
      </c>
      <c r="T144" s="44" t="str">
        <f t="shared" si="27"/>
        <v>205 / 65 R15</v>
      </c>
      <c r="U144" s="45">
        <f t="shared" si="28"/>
        <v>15</v>
      </c>
      <c r="V144" s="44" t="str">
        <f t="shared" si="29"/>
        <v>2056515</v>
      </c>
      <c r="W144" s="44" t="str">
        <f t="shared" si="30"/>
        <v>TRANSPRO</v>
      </c>
      <c r="X144" s="45" t="str">
        <f t="shared" si="31"/>
        <v>102/100 T</v>
      </c>
      <c r="Y144" s="45">
        <f t="shared" si="32"/>
        <v>571991</v>
      </c>
      <c r="Z144" s="44" t="str">
        <f t="shared" si="33"/>
        <v>3528705719913</v>
      </c>
      <c r="AA144" s="46">
        <f t="shared" si="34"/>
        <v>115.2</v>
      </c>
      <c r="AB144" s="46"/>
      <c r="AC144" s="46"/>
      <c r="AD144" s="45" t="str">
        <f t="shared" si="35"/>
        <v>E</v>
      </c>
      <c r="AE144" s="45" t="str">
        <f t="shared" si="36"/>
        <v>B</v>
      </c>
      <c r="AF144" s="45">
        <f t="shared" si="37"/>
        <v>2</v>
      </c>
      <c r="AG144" s="45" t="str">
        <f t="shared" si="38"/>
        <v>72 dB</v>
      </c>
    </row>
    <row r="145" spans="1:33" s="44" customFormat="1" ht="20" customHeight="1">
      <c r="A145" s="36">
        <v>215</v>
      </c>
      <c r="B145" s="37">
        <v>65</v>
      </c>
      <c r="C145" s="37">
        <v>15</v>
      </c>
      <c r="D145" s="37" t="s">
        <v>10</v>
      </c>
      <c r="E145" s="37" t="s">
        <v>11</v>
      </c>
      <c r="F145" s="37" t="s">
        <v>95</v>
      </c>
      <c r="G145" s="38" t="s">
        <v>410</v>
      </c>
      <c r="H145" s="38" t="s">
        <v>120</v>
      </c>
      <c r="I145" s="38" t="s">
        <v>136</v>
      </c>
      <c r="J145" s="39" t="s">
        <v>411</v>
      </c>
      <c r="K145" s="40">
        <v>505943</v>
      </c>
      <c r="L145" s="41">
        <v>117.80000000000001</v>
      </c>
      <c r="M145" s="42" t="s">
        <v>14</v>
      </c>
      <c r="N145" s="42" t="s">
        <v>15</v>
      </c>
      <c r="O145" s="39">
        <v>2</v>
      </c>
      <c r="P145" s="42" t="s">
        <v>141</v>
      </c>
      <c r="Q145" s="43" t="s">
        <v>10</v>
      </c>
      <c r="S145" s="44" t="str">
        <f t="shared" si="26"/>
        <v>LLKW - Sommer</v>
      </c>
      <c r="T145" s="44" t="str">
        <f t="shared" si="27"/>
        <v>215 / 65 R15</v>
      </c>
      <c r="U145" s="45">
        <f t="shared" si="28"/>
        <v>15</v>
      </c>
      <c r="V145" s="44" t="str">
        <f t="shared" si="29"/>
        <v>2156515</v>
      </c>
      <c r="W145" s="44" t="str">
        <f t="shared" si="30"/>
        <v>TRANSPRO</v>
      </c>
      <c r="X145" s="45" t="str">
        <f t="shared" si="31"/>
        <v>104/102 T</v>
      </c>
      <c r="Y145" s="45">
        <f t="shared" si="32"/>
        <v>505943</v>
      </c>
      <c r="Z145" s="44" t="str">
        <f t="shared" si="33"/>
        <v>3528705059439</v>
      </c>
      <c r="AA145" s="46">
        <f t="shared" si="34"/>
        <v>117.80000000000001</v>
      </c>
      <c r="AB145" s="46"/>
      <c r="AC145" s="46"/>
      <c r="AD145" s="45" t="str">
        <f t="shared" si="35"/>
        <v>E</v>
      </c>
      <c r="AE145" s="45" t="str">
        <f t="shared" si="36"/>
        <v>B</v>
      </c>
      <c r="AF145" s="45">
        <f t="shared" si="37"/>
        <v>2</v>
      </c>
      <c r="AG145" s="45" t="str">
        <f t="shared" si="38"/>
        <v>72 dB</v>
      </c>
    </row>
    <row r="146" spans="1:33" s="44" customFormat="1" ht="20" customHeight="1">
      <c r="A146" s="36">
        <v>185</v>
      </c>
      <c r="B146" s="37">
        <v>75</v>
      </c>
      <c r="C146" s="37">
        <v>16</v>
      </c>
      <c r="D146" s="37" t="s">
        <v>10</v>
      </c>
      <c r="E146" s="37" t="s">
        <v>94</v>
      </c>
      <c r="F146" s="37" t="s">
        <v>95</v>
      </c>
      <c r="G146" s="38" t="s">
        <v>412</v>
      </c>
      <c r="H146" s="38" t="s">
        <v>98</v>
      </c>
      <c r="I146" s="38" t="s">
        <v>136</v>
      </c>
      <c r="J146" s="39" t="s">
        <v>413</v>
      </c>
      <c r="K146" s="40">
        <v>414442</v>
      </c>
      <c r="L146" s="41">
        <v>105.7</v>
      </c>
      <c r="M146" s="42" t="s">
        <v>14</v>
      </c>
      <c r="N146" s="42" t="s">
        <v>15</v>
      </c>
      <c r="O146" s="39">
        <v>2</v>
      </c>
      <c r="P146" s="42" t="s">
        <v>141</v>
      </c>
      <c r="Q146" s="43" t="s">
        <v>10</v>
      </c>
      <c r="S146" s="44" t="str">
        <f t="shared" si="26"/>
        <v>LLKW - Sommer</v>
      </c>
      <c r="T146" s="44" t="str">
        <f t="shared" si="27"/>
        <v>185 / 75 R16</v>
      </c>
      <c r="U146" s="45">
        <f t="shared" si="28"/>
        <v>16</v>
      </c>
      <c r="V146" s="44" t="str">
        <f t="shared" si="29"/>
        <v>1857516</v>
      </c>
      <c r="W146" s="44" t="str">
        <f t="shared" si="30"/>
        <v>TRANSPRO</v>
      </c>
      <c r="X146" s="45" t="str">
        <f t="shared" si="31"/>
        <v>104/102 R</v>
      </c>
      <c r="Y146" s="45">
        <f t="shared" si="32"/>
        <v>414442</v>
      </c>
      <c r="Z146" s="44" t="str">
        <f t="shared" si="33"/>
        <v>3528704144426</v>
      </c>
      <c r="AA146" s="46">
        <f t="shared" si="34"/>
        <v>105.7</v>
      </c>
      <c r="AB146" s="46"/>
      <c r="AC146" s="46"/>
      <c r="AD146" s="45" t="str">
        <f t="shared" si="35"/>
        <v>E</v>
      </c>
      <c r="AE146" s="45" t="str">
        <f t="shared" si="36"/>
        <v>B</v>
      </c>
      <c r="AF146" s="45">
        <f t="shared" si="37"/>
        <v>2</v>
      </c>
      <c r="AG146" s="45" t="str">
        <f t="shared" si="38"/>
        <v>72 dB</v>
      </c>
    </row>
    <row r="147" spans="1:33" s="44" customFormat="1" ht="20" customHeight="1">
      <c r="A147" s="36">
        <v>195</v>
      </c>
      <c r="B147" s="37">
        <v>75</v>
      </c>
      <c r="C147" s="37">
        <v>16</v>
      </c>
      <c r="D147" s="37" t="s">
        <v>10</v>
      </c>
      <c r="E147" s="37" t="s">
        <v>94</v>
      </c>
      <c r="F147" s="37" t="s">
        <v>95</v>
      </c>
      <c r="G147" s="38" t="s">
        <v>414</v>
      </c>
      <c r="H147" s="38" t="s">
        <v>100</v>
      </c>
      <c r="I147" s="38" t="s">
        <v>136</v>
      </c>
      <c r="J147" s="39" t="s">
        <v>415</v>
      </c>
      <c r="K147" s="40">
        <v>130511</v>
      </c>
      <c r="L147" s="41">
        <v>93.100000000000009</v>
      </c>
      <c r="M147" s="42" t="s">
        <v>14</v>
      </c>
      <c r="N147" s="42" t="s">
        <v>15</v>
      </c>
      <c r="O147" s="39">
        <v>2</v>
      </c>
      <c r="P147" s="42" t="s">
        <v>141</v>
      </c>
      <c r="Q147" s="43" t="s">
        <v>10</v>
      </c>
      <c r="S147" s="44" t="str">
        <f t="shared" si="26"/>
        <v>LLKW - Sommer</v>
      </c>
      <c r="T147" s="44" t="str">
        <f t="shared" si="27"/>
        <v>195 / 75 R16</v>
      </c>
      <c r="U147" s="45">
        <f t="shared" si="28"/>
        <v>16</v>
      </c>
      <c r="V147" s="44" t="str">
        <f t="shared" si="29"/>
        <v>1957516</v>
      </c>
      <c r="W147" s="44" t="str">
        <f t="shared" si="30"/>
        <v>TRANSPRO</v>
      </c>
      <c r="X147" s="45" t="str">
        <f t="shared" si="31"/>
        <v>107/105 R</v>
      </c>
      <c r="Y147" s="45">
        <f t="shared" si="32"/>
        <v>130511</v>
      </c>
      <c r="Z147" s="44" t="str">
        <f t="shared" si="33"/>
        <v>3528701305110</v>
      </c>
      <c r="AA147" s="46">
        <f t="shared" si="34"/>
        <v>93.100000000000009</v>
      </c>
      <c r="AB147" s="46"/>
      <c r="AC147" s="46"/>
      <c r="AD147" s="45" t="str">
        <f t="shared" si="35"/>
        <v>E</v>
      </c>
      <c r="AE147" s="45" t="str">
        <f t="shared" si="36"/>
        <v>B</v>
      </c>
      <c r="AF147" s="45">
        <f t="shared" si="37"/>
        <v>2</v>
      </c>
      <c r="AG147" s="45" t="str">
        <f t="shared" si="38"/>
        <v>72 dB</v>
      </c>
    </row>
    <row r="148" spans="1:33" s="44" customFormat="1" ht="20" customHeight="1">
      <c r="A148" s="36">
        <v>205</v>
      </c>
      <c r="B148" s="37">
        <v>75</v>
      </c>
      <c r="C148" s="37">
        <v>16</v>
      </c>
      <c r="D148" s="37" t="s">
        <v>10</v>
      </c>
      <c r="E148" s="37" t="s">
        <v>94</v>
      </c>
      <c r="F148" s="37" t="s">
        <v>95</v>
      </c>
      <c r="G148" s="38" t="s">
        <v>416</v>
      </c>
      <c r="H148" s="38" t="s">
        <v>99</v>
      </c>
      <c r="I148" s="38" t="s">
        <v>136</v>
      </c>
      <c r="J148" s="39" t="s">
        <v>417</v>
      </c>
      <c r="K148" s="40">
        <v>634165</v>
      </c>
      <c r="L148" s="41">
        <v>120</v>
      </c>
      <c r="M148" s="42" t="s">
        <v>14</v>
      </c>
      <c r="N148" s="42" t="s">
        <v>15</v>
      </c>
      <c r="O148" s="39">
        <v>2</v>
      </c>
      <c r="P148" s="42" t="s">
        <v>141</v>
      </c>
      <c r="Q148" s="43" t="s">
        <v>10</v>
      </c>
      <c r="S148" s="44" t="str">
        <f t="shared" si="26"/>
        <v>LLKW - Sommer</v>
      </c>
      <c r="T148" s="44" t="str">
        <f t="shared" si="27"/>
        <v>205 / 75 R16</v>
      </c>
      <c r="U148" s="45">
        <f t="shared" si="28"/>
        <v>16</v>
      </c>
      <c r="V148" s="44" t="str">
        <f t="shared" si="29"/>
        <v>2057516</v>
      </c>
      <c r="W148" s="44" t="str">
        <f t="shared" si="30"/>
        <v>TRANSPRO</v>
      </c>
      <c r="X148" s="45" t="str">
        <f t="shared" si="31"/>
        <v>110/108 R</v>
      </c>
      <c r="Y148" s="45">
        <f t="shared" si="32"/>
        <v>634165</v>
      </c>
      <c r="Z148" s="44" t="str">
        <f t="shared" si="33"/>
        <v>3528706341656</v>
      </c>
      <c r="AA148" s="46">
        <f t="shared" si="34"/>
        <v>120</v>
      </c>
      <c r="AB148" s="46"/>
      <c r="AC148" s="46"/>
      <c r="AD148" s="45" t="str">
        <f t="shared" si="35"/>
        <v>E</v>
      </c>
      <c r="AE148" s="45" t="str">
        <f t="shared" si="36"/>
        <v>B</v>
      </c>
      <c r="AF148" s="45">
        <f t="shared" si="37"/>
        <v>2</v>
      </c>
      <c r="AG148" s="45" t="str">
        <f t="shared" si="38"/>
        <v>72 dB</v>
      </c>
    </row>
    <row r="149" spans="1:33" s="44" customFormat="1" ht="20" customHeight="1">
      <c r="A149" s="36">
        <v>215</v>
      </c>
      <c r="B149" s="37">
        <v>75</v>
      </c>
      <c r="C149" s="37">
        <v>16</v>
      </c>
      <c r="D149" s="37" t="s">
        <v>10</v>
      </c>
      <c r="E149" s="37" t="s">
        <v>94</v>
      </c>
      <c r="F149" s="37" t="s">
        <v>95</v>
      </c>
      <c r="G149" s="38" t="s">
        <v>418</v>
      </c>
      <c r="H149" s="38" t="s">
        <v>101</v>
      </c>
      <c r="I149" s="38" t="s">
        <v>136</v>
      </c>
      <c r="J149" s="39" t="s">
        <v>419</v>
      </c>
      <c r="K149" s="40">
        <v>235994</v>
      </c>
      <c r="L149" s="41">
        <v>136.5</v>
      </c>
      <c r="M149" s="42" t="s">
        <v>22</v>
      </c>
      <c r="N149" s="42" t="s">
        <v>15</v>
      </c>
      <c r="O149" s="39">
        <v>2</v>
      </c>
      <c r="P149" s="42" t="s">
        <v>141</v>
      </c>
      <c r="Q149" s="43" t="s">
        <v>10</v>
      </c>
      <c r="S149" s="44" t="str">
        <f t="shared" si="26"/>
        <v>LLKW - Sommer</v>
      </c>
      <c r="T149" s="44" t="str">
        <f t="shared" si="27"/>
        <v>215 / 75 R16</v>
      </c>
      <c r="U149" s="45">
        <f t="shared" si="28"/>
        <v>16</v>
      </c>
      <c r="V149" s="44" t="str">
        <f t="shared" si="29"/>
        <v>2157516</v>
      </c>
      <c r="W149" s="44" t="str">
        <f t="shared" si="30"/>
        <v>TRANSPRO</v>
      </c>
      <c r="X149" s="45" t="str">
        <f t="shared" si="31"/>
        <v>113/111 R</v>
      </c>
      <c r="Y149" s="45">
        <f t="shared" si="32"/>
        <v>235994</v>
      </c>
      <c r="Z149" s="44" t="str">
        <f t="shared" si="33"/>
        <v>3528702359945</v>
      </c>
      <c r="AA149" s="46">
        <f t="shared" si="34"/>
        <v>136.5</v>
      </c>
      <c r="AB149" s="46"/>
      <c r="AC149" s="46"/>
      <c r="AD149" s="45" t="str">
        <f t="shared" si="35"/>
        <v>C</v>
      </c>
      <c r="AE149" s="45" t="str">
        <f t="shared" si="36"/>
        <v>B</v>
      </c>
      <c r="AF149" s="45">
        <f t="shared" si="37"/>
        <v>2</v>
      </c>
      <c r="AG149" s="45" t="str">
        <f t="shared" si="38"/>
        <v>72 dB</v>
      </c>
    </row>
    <row r="150" spans="1:33" s="44" customFormat="1" ht="20" customHeight="1">
      <c r="A150" s="36">
        <v>215</v>
      </c>
      <c r="B150" s="37">
        <v>75</v>
      </c>
      <c r="C150" s="37">
        <v>16</v>
      </c>
      <c r="D150" s="37" t="s">
        <v>10</v>
      </c>
      <c r="E150" s="37" t="s">
        <v>94</v>
      </c>
      <c r="F150" s="37" t="s">
        <v>95</v>
      </c>
      <c r="G150" s="38" t="s">
        <v>418</v>
      </c>
      <c r="H150" s="38" t="s">
        <v>102</v>
      </c>
      <c r="I150" s="38" t="s">
        <v>136</v>
      </c>
      <c r="J150" s="39" t="s">
        <v>420</v>
      </c>
      <c r="K150" s="40">
        <v>438844</v>
      </c>
      <c r="L150" s="41">
        <v>136.5</v>
      </c>
      <c r="M150" s="42" t="s">
        <v>22</v>
      </c>
      <c r="N150" s="42" t="s">
        <v>15</v>
      </c>
      <c r="O150" s="39">
        <v>2</v>
      </c>
      <c r="P150" s="42" t="s">
        <v>141</v>
      </c>
      <c r="Q150" s="43" t="s">
        <v>10</v>
      </c>
      <c r="S150" s="44" t="str">
        <f t="shared" si="26"/>
        <v>LLKW - Sommer</v>
      </c>
      <c r="T150" s="44" t="str">
        <f t="shared" si="27"/>
        <v>215 / 75 R16</v>
      </c>
      <c r="U150" s="45">
        <f t="shared" si="28"/>
        <v>16</v>
      </c>
      <c r="V150" s="44" t="str">
        <f t="shared" si="29"/>
        <v>2157516</v>
      </c>
      <c r="W150" s="44" t="str">
        <f t="shared" si="30"/>
        <v>TRANSPRO</v>
      </c>
      <c r="X150" s="45" t="str">
        <f t="shared" si="31"/>
        <v>116/114 R</v>
      </c>
      <c r="Y150" s="45">
        <f t="shared" si="32"/>
        <v>438844</v>
      </c>
      <c r="Z150" s="44" t="str">
        <f t="shared" si="33"/>
        <v>3528704388448</v>
      </c>
      <c r="AA150" s="46">
        <f t="shared" si="34"/>
        <v>136.5</v>
      </c>
      <c r="AB150" s="46"/>
      <c r="AC150" s="46"/>
      <c r="AD150" s="45" t="str">
        <f t="shared" si="35"/>
        <v>C</v>
      </c>
      <c r="AE150" s="45" t="str">
        <f t="shared" si="36"/>
        <v>B</v>
      </c>
      <c r="AF150" s="45">
        <f t="shared" si="37"/>
        <v>2</v>
      </c>
      <c r="AG150" s="45" t="str">
        <f t="shared" si="38"/>
        <v>72 dB</v>
      </c>
    </row>
    <row r="151" spans="1:33" s="44" customFormat="1" ht="20" customHeight="1">
      <c r="A151" s="36">
        <v>225</v>
      </c>
      <c r="B151" s="37">
        <v>75</v>
      </c>
      <c r="C151" s="37">
        <v>16</v>
      </c>
      <c r="D151" s="37" t="s">
        <v>10</v>
      </c>
      <c r="E151" s="37" t="s">
        <v>94</v>
      </c>
      <c r="F151" s="37" t="s">
        <v>95</v>
      </c>
      <c r="G151" s="38" t="s">
        <v>421</v>
      </c>
      <c r="H151" s="38" t="s">
        <v>103</v>
      </c>
      <c r="I151" s="38" t="s">
        <v>136</v>
      </c>
      <c r="J151" s="39" t="s">
        <v>422</v>
      </c>
      <c r="K151" s="40">
        <v>570049</v>
      </c>
      <c r="L151" s="41">
        <v>155.5</v>
      </c>
      <c r="M151" s="42" t="s">
        <v>22</v>
      </c>
      <c r="N151" s="42" t="s">
        <v>15</v>
      </c>
      <c r="O151" s="39">
        <v>2</v>
      </c>
      <c r="P151" s="42" t="s">
        <v>141</v>
      </c>
      <c r="Q151" s="43" t="s">
        <v>10</v>
      </c>
      <c r="S151" s="44" t="str">
        <f t="shared" si="26"/>
        <v>LLKW - Sommer</v>
      </c>
      <c r="T151" s="44" t="str">
        <f t="shared" si="27"/>
        <v>225 / 75 R16</v>
      </c>
      <c r="U151" s="45">
        <f t="shared" si="28"/>
        <v>16</v>
      </c>
      <c r="V151" s="44" t="str">
        <f t="shared" si="29"/>
        <v>2257516</v>
      </c>
      <c r="W151" s="44" t="str">
        <f t="shared" si="30"/>
        <v>TRANSPRO</v>
      </c>
      <c r="X151" s="45" t="str">
        <f t="shared" si="31"/>
        <v>118/116 R</v>
      </c>
      <c r="Y151" s="45">
        <f t="shared" si="32"/>
        <v>570049</v>
      </c>
      <c r="Z151" s="44" t="str">
        <f t="shared" si="33"/>
        <v>3528705700492</v>
      </c>
      <c r="AA151" s="46">
        <f t="shared" si="34"/>
        <v>155.5</v>
      </c>
      <c r="AB151" s="46"/>
      <c r="AC151" s="46"/>
      <c r="AD151" s="45" t="str">
        <f t="shared" si="35"/>
        <v>C</v>
      </c>
      <c r="AE151" s="45" t="str">
        <f t="shared" si="36"/>
        <v>B</v>
      </c>
      <c r="AF151" s="45">
        <f t="shared" si="37"/>
        <v>2</v>
      </c>
      <c r="AG151" s="45" t="str">
        <f t="shared" si="38"/>
        <v>72 dB</v>
      </c>
    </row>
    <row r="152" spans="1:33" s="44" customFormat="1" ht="20" customHeight="1">
      <c r="A152" s="36">
        <v>195</v>
      </c>
      <c r="B152" s="37">
        <v>65</v>
      </c>
      <c r="C152" s="37">
        <v>16</v>
      </c>
      <c r="D152" s="37" t="s">
        <v>10</v>
      </c>
      <c r="E152" s="37" t="s">
        <v>94</v>
      </c>
      <c r="F152" s="37" t="s">
        <v>95</v>
      </c>
      <c r="G152" s="38" t="s">
        <v>423</v>
      </c>
      <c r="H152" s="38" t="s">
        <v>98</v>
      </c>
      <c r="I152" s="38" t="s">
        <v>136</v>
      </c>
      <c r="J152" s="39" t="s">
        <v>424</v>
      </c>
      <c r="K152" s="40">
        <v>573042</v>
      </c>
      <c r="L152" s="41">
        <v>103.10000000000001</v>
      </c>
      <c r="M152" s="42" t="s">
        <v>14</v>
      </c>
      <c r="N152" s="42" t="s">
        <v>15</v>
      </c>
      <c r="O152" s="39">
        <v>2</v>
      </c>
      <c r="P152" s="42" t="s">
        <v>141</v>
      </c>
      <c r="Q152" s="43" t="s">
        <v>10</v>
      </c>
      <c r="S152" s="44" t="str">
        <f t="shared" si="26"/>
        <v>LLKW - Sommer</v>
      </c>
      <c r="T152" s="44" t="str">
        <f t="shared" si="27"/>
        <v>195 / 65 R16</v>
      </c>
      <c r="U152" s="45">
        <f t="shared" si="28"/>
        <v>16</v>
      </c>
      <c r="V152" s="44" t="str">
        <f t="shared" si="29"/>
        <v>1956516</v>
      </c>
      <c r="W152" s="44" t="str">
        <f t="shared" si="30"/>
        <v>TRANSPRO</v>
      </c>
      <c r="X152" s="45" t="str">
        <f t="shared" si="31"/>
        <v>104/102 R</v>
      </c>
      <c r="Y152" s="45">
        <f t="shared" si="32"/>
        <v>573042</v>
      </c>
      <c r="Z152" s="44" t="str">
        <f t="shared" si="33"/>
        <v>3528705730420</v>
      </c>
      <c r="AA152" s="46">
        <f t="shared" si="34"/>
        <v>103.10000000000001</v>
      </c>
      <c r="AB152" s="46"/>
      <c r="AC152" s="46"/>
      <c r="AD152" s="45" t="str">
        <f t="shared" si="35"/>
        <v>E</v>
      </c>
      <c r="AE152" s="45" t="str">
        <f t="shared" si="36"/>
        <v>B</v>
      </c>
      <c r="AF152" s="45">
        <f t="shared" si="37"/>
        <v>2</v>
      </c>
      <c r="AG152" s="45" t="str">
        <f t="shared" si="38"/>
        <v>72 dB</v>
      </c>
    </row>
    <row r="153" spans="1:33" s="44" customFormat="1" ht="20" customHeight="1">
      <c r="A153" s="36">
        <v>205</v>
      </c>
      <c r="B153" s="37">
        <v>65</v>
      </c>
      <c r="C153" s="37">
        <v>16</v>
      </c>
      <c r="D153" s="37" t="s">
        <v>10</v>
      </c>
      <c r="E153" s="37" t="s">
        <v>11</v>
      </c>
      <c r="F153" s="37" t="s">
        <v>95</v>
      </c>
      <c r="G153" s="38" t="s">
        <v>425</v>
      </c>
      <c r="H153" s="38" t="s">
        <v>108</v>
      </c>
      <c r="I153" s="38" t="s">
        <v>136</v>
      </c>
      <c r="J153" s="39" t="s">
        <v>426</v>
      </c>
      <c r="K153" s="40">
        <v>311996</v>
      </c>
      <c r="L153" s="41">
        <v>119.60000000000001</v>
      </c>
      <c r="M153" s="42" t="s">
        <v>14</v>
      </c>
      <c r="N153" s="42" t="s">
        <v>15</v>
      </c>
      <c r="O153" s="39">
        <v>2</v>
      </c>
      <c r="P153" s="42" t="s">
        <v>141</v>
      </c>
      <c r="Q153" s="43" t="s">
        <v>10</v>
      </c>
      <c r="S153" s="44" t="str">
        <f t="shared" si="26"/>
        <v>LLKW - Sommer</v>
      </c>
      <c r="T153" s="44" t="str">
        <f t="shared" si="27"/>
        <v>205 / 65 R16</v>
      </c>
      <c r="U153" s="45">
        <f t="shared" si="28"/>
        <v>16</v>
      </c>
      <c r="V153" s="44" t="str">
        <f t="shared" si="29"/>
        <v>2056516</v>
      </c>
      <c r="W153" s="44" t="str">
        <f t="shared" si="30"/>
        <v>TRANSPRO</v>
      </c>
      <c r="X153" s="45" t="str">
        <f t="shared" si="31"/>
        <v>107/105 T</v>
      </c>
      <c r="Y153" s="45">
        <f t="shared" si="32"/>
        <v>311996</v>
      </c>
      <c r="Z153" s="44" t="str">
        <f t="shared" si="33"/>
        <v>3528703119968</v>
      </c>
      <c r="AA153" s="46">
        <f t="shared" si="34"/>
        <v>119.60000000000001</v>
      </c>
      <c r="AB153" s="46"/>
      <c r="AC153" s="46"/>
      <c r="AD153" s="45" t="str">
        <f t="shared" si="35"/>
        <v>E</v>
      </c>
      <c r="AE153" s="45" t="str">
        <f t="shared" si="36"/>
        <v>B</v>
      </c>
      <c r="AF153" s="45">
        <f t="shared" si="37"/>
        <v>2</v>
      </c>
      <c r="AG153" s="45" t="str">
        <f t="shared" si="38"/>
        <v>72 dB</v>
      </c>
    </row>
    <row r="154" spans="1:33" s="44" customFormat="1" ht="20" customHeight="1">
      <c r="A154" s="36">
        <v>215</v>
      </c>
      <c r="B154" s="37">
        <v>65</v>
      </c>
      <c r="C154" s="37">
        <v>16</v>
      </c>
      <c r="D154" s="37" t="s">
        <v>10</v>
      </c>
      <c r="E154" s="37" t="s">
        <v>11</v>
      </c>
      <c r="F154" s="37" t="s">
        <v>95</v>
      </c>
      <c r="G154" s="38" t="s">
        <v>427</v>
      </c>
      <c r="H154" s="38" t="s">
        <v>109</v>
      </c>
      <c r="I154" s="38" t="s">
        <v>136</v>
      </c>
      <c r="J154" s="39" t="s">
        <v>428</v>
      </c>
      <c r="K154" s="40">
        <v>755808</v>
      </c>
      <c r="L154" s="41">
        <v>120</v>
      </c>
      <c r="M154" s="42" t="s">
        <v>14</v>
      </c>
      <c r="N154" s="42" t="s">
        <v>15</v>
      </c>
      <c r="O154" s="39">
        <v>2</v>
      </c>
      <c r="P154" s="42" t="s">
        <v>141</v>
      </c>
      <c r="Q154" s="43" t="s">
        <v>10</v>
      </c>
      <c r="S154" s="44" t="str">
        <f t="shared" si="26"/>
        <v>LLKW - Sommer</v>
      </c>
      <c r="T154" s="44" t="str">
        <f t="shared" si="27"/>
        <v>215 / 65 R16</v>
      </c>
      <c r="U154" s="45">
        <f t="shared" si="28"/>
        <v>16</v>
      </c>
      <c r="V154" s="44" t="str">
        <f t="shared" si="29"/>
        <v>2156516</v>
      </c>
      <c r="W154" s="44" t="str">
        <f t="shared" si="30"/>
        <v>TRANSPRO</v>
      </c>
      <c r="X154" s="45" t="str">
        <f t="shared" si="31"/>
        <v>109/107 T</v>
      </c>
      <c r="Y154" s="45">
        <f t="shared" si="32"/>
        <v>755808</v>
      </c>
      <c r="Z154" s="44" t="str">
        <f t="shared" si="33"/>
        <v>3528707558084</v>
      </c>
      <c r="AA154" s="46">
        <f t="shared" si="34"/>
        <v>120</v>
      </c>
      <c r="AB154" s="46"/>
      <c r="AC154" s="46"/>
      <c r="AD154" s="45" t="str">
        <f t="shared" si="35"/>
        <v>E</v>
      </c>
      <c r="AE154" s="45" t="str">
        <f t="shared" si="36"/>
        <v>B</v>
      </c>
      <c r="AF154" s="45">
        <f t="shared" si="37"/>
        <v>2</v>
      </c>
      <c r="AG154" s="45" t="str">
        <f t="shared" si="38"/>
        <v>72 dB</v>
      </c>
    </row>
    <row r="155" spans="1:33" s="44" customFormat="1" ht="20" customHeight="1">
      <c r="A155" s="36">
        <v>225</v>
      </c>
      <c r="B155" s="37">
        <v>65</v>
      </c>
      <c r="C155" s="37">
        <v>16</v>
      </c>
      <c r="D155" s="37" t="s">
        <v>10</v>
      </c>
      <c r="E155" s="37" t="s">
        <v>94</v>
      </c>
      <c r="F155" s="37" t="s">
        <v>95</v>
      </c>
      <c r="G155" s="38" t="s">
        <v>429</v>
      </c>
      <c r="H155" s="38" t="s">
        <v>110</v>
      </c>
      <c r="I155" s="38" t="s">
        <v>136</v>
      </c>
      <c r="J155" s="39" t="s">
        <v>430</v>
      </c>
      <c r="K155" s="40">
        <v>955835</v>
      </c>
      <c r="L155" s="41">
        <v>134.30000000000001</v>
      </c>
      <c r="M155" s="42" t="s">
        <v>22</v>
      </c>
      <c r="N155" s="42" t="s">
        <v>15</v>
      </c>
      <c r="O155" s="39">
        <v>2</v>
      </c>
      <c r="P155" s="42" t="s">
        <v>141</v>
      </c>
      <c r="Q155" s="43" t="s">
        <v>10</v>
      </c>
      <c r="S155" s="44" t="str">
        <f t="shared" si="26"/>
        <v>LLKW - Sommer</v>
      </c>
      <c r="T155" s="44" t="str">
        <f t="shared" si="27"/>
        <v>225 / 65 R16</v>
      </c>
      <c r="U155" s="45">
        <f t="shared" si="28"/>
        <v>16</v>
      </c>
      <c r="V155" s="44" t="str">
        <f t="shared" si="29"/>
        <v>2256516</v>
      </c>
      <c r="W155" s="44" t="str">
        <f t="shared" si="30"/>
        <v>TRANSPRO</v>
      </c>
      <c r="X155" s="45" t="str">
        <f t="shared" si="31"/>
        <v>112/110 R</v>
      </c>
      <c r="Y155" s="45">
        <f t="shared" si="32"/>
        <v>955835</v>
      </c>
      <c r="Z155" s="44" t="str">
        <f t="shared" si="33"/>
        <v>3528709558358</v>
      </c>
      <c r="AA155" s="46">
        <f t="shared" si="34"/>
        <v>134.30000000000001</v>
      </c>
      <c r="AB155" s="46"/>
      <c r="AC155" s="46"/>
      <c r="AD155" s="45" t="str">
        <f t="shared" si="35"/>
        <v>C</v>
      </c>
      <c r="AE155" s="45" t="str">
        <f t="shared" si="36"/>
        <v>B</v>
      </c>
      <c r="AF155" s="45">
        <f t="shared" si="37"/>
        <v>2</v>
      </c>
      <c r="AG155" s="45" t="str">
        <f t="shared" si="38"/>
        <v>72 dB</v>
      </c>
    </row>
    <row r="156" spans="1:33" s="44" customFormat="1" ht="20" customHeight="1">
      <c r="A156" s="36">
        <v>235</v>
      </c>
      <c r="B156" s="37">
        <v>65</v>
      </c>
      <c r="C156" s="37">
        <v>16</v>
      </c>
      <c r="D156" s="37" t="s">
        <v>10</v>
      </c>
      <c r="E156" s="37" t="s">
        <v>94</v>
      </c>
      <c r="F156" s="37" t="s">
        <v>95</v>
      </c>
      <c r="G156" s="38" t="s">
        <v>431</v>
      </c>
      <c r="H156" s="38" t="s">
        <v>111</v>
      </c>
      <c r="I156" s="38" t="s">
        <v>136</v>
      </c>
      <c r="J156" s="39" t="s">
        <v>432</v>
      </c>
      <c r="K156" s="40">
        <v>15394</v>
      </c>
      <c r="L156" s="41">
        <v>143.80000000000001</v>
      </c>
      <c r="M156" s="42" t="s">
        <v>22</v>
      </c>
      <c r="N156" s="42" t="s">
        <v>15</v>
      </c>
      <c r="O156" s="39">
        <v>2</v>
      </c>
      <c r="P156" s="42" t="s">
        <v>141</v>
      </c>
      <c r="Q156" s="43" t="s">
        <v>10</v>
      </c>
      <c r="S156" s="44" t="str">
        <f t="shared" si="26"/>
        <v>LLKW - Sommer</v>
      </c>
      <c r="T156" s="44" t="str">
        <f t="shared" si="27"/>
        <v>235 / 65 R16</v>
      </c>
      <c r="U156" s="45">
        <f t="shared" si="28"/>
        <v>16</v>
      </c>
      <c r="V156" s="44" t="str">
        <f t="shared" si="29"/>
        <v>2356516</v>
      </c>
      <c r="W156" s="44" t="str">
        <f t="shared" si="30"/>
        <v>TRANSPRO</v>
      </c>
      <c r="X156" s="45" t="str">
        <f t="shared" si="31"/>
        <v>115/113 R</v>
      </c>
      <c r="Y156" s="45">
        <f t="shared" si="32"/>
        <v>15394</v>
      </c>
      <c r="Z156" s="44" t="str">
        <f t="shared" si="33"/>
        <v>3528700153941</v>
      </c>
      <c r="AA156" s="46">
        <f t="shared" si="34"/>
        <v>143.80000000000001</v>
      </c>
      <c r="AB156" s="46"/>
      <c r="AC156" s="46"/>
      <c r="AD156" s="45" t="str">
        <f t="shared" si="35"/>
        <v>C</v>
      </c>
      <c r="AE156" s="45" t="str">
        <f t="shared" si="36"/>
        <v>B</v>
      </c>
      <c r="AF156" s="45">
        <f t="shared" si="37"/>
        <v>2</v>
      </c>
      <c r="AG156" s="45" t="str">
        <f t="shared" si="38"/>
        <v>72 dB</v>
      </c>
    </row>
    <row r="157" spans="1:33" s="44" customFormat="1" ht="20" customHeight="1">
      <c r="A157" s="36">
        <v>195</v>
      </c>
      <c r="B157" s="37">
        <v>60</v>
      </c>
      <c r="C157" s="37">
        <v>16</v>
      </c>
      <c r="D157" s="37" t="s">
        <v>10</v>
      </c>
      <c r="E157" s="37" t="s">
        <v>25</v>
      </c>
      <c r="F157" s="37" t="s">
        <v>95</v>
      </c>
      <c r="G157" s="38" t="s">
        <v>433</v>
      </c>
      <c r="H157" s="38" t="s">
        <v>112</v>
      </c>
      <c r="I157" s="38" t="s">
        <v>136</v>
      </c>
      <c r="J157" s="39" t="s">
        <v>434</v>
      </c>
      <c r="K157" s="40">
        <v>597515</v>
      </c>
      <c r="L157" s="41">
        <v>109.2</v>
      </c>
      <c r="M157" s="42" t="s">
        <v>14</v>
      </c>
      <c r="N157" s="42" t="s">
        <v>15</v>
      </c>
      <c r="O157" s="39">
        <v>2</v>
      </c>
      <c r="P157" s="42" t="s">
        <v>141</v>
      </c>
      <c r="Q157" s="43" t="s">
        <v>10</v>
      </c>
      <c r="S157" s="44" t="str">
        <f t="shared" si="26"/>
        <v>LLKW - Sommer</v>
      </c>
      <c r="T157" s="44" t="str">
        <f t="shared" si="27"/>
        <v>195 / 60 R16</v>
      </c>
      <c r="U157" s="45">
        <f t="shared" si="28"/>
        <v>16</v>
      </c>
      <c r="V157" s="44" t="str">
        <f t="shared" si="29"/>
        <v>1956016</v>
      </c>
      <c r="W157" s="44" t="str">
        <f t="shared" si="30"/>
        <v>TRANSPRO</v>
      </c>
      <c r="X157" s="45" t="str">
        <f t="shared" si="31"/>
        <v>99/97 H</v>
      </c>
      <c r="Y157" s="45">
        <f t="shared" si="32"/>
        <v>597515</v>
      </c>
      <c r="Z157" s="44" t="str">
        <f t="shared" si="33"/>
        <v>3528705975159</v>
      </c>
      <c r="AA157" s="46">
        <f t="shared" si="34"/>
        <v>109.2</v>
      </c>
      <c r="AB157" s="46"/>
      <c r="AC157" s="46"/>
      <c r="AD157" s="45" t="str">
        <f t="shared" si="35"/>
        <v>E</v>
      </c>
      <c r="AE157" s="45" t="str">
        <f t="shared" si="36"/>
        <v>B</v>
      </c>
      <c r="AF157" s="45">
        <f t="shared" si="37"/>
        <v>2</v>
      </c>
      <c r="AG157" s="45" t="str">
        <f t="shared" si="38"/>
        <v>72 dB</v>
      </c>
    </row>
    <row r="158" spans="1:33" s="44" customFormat="1" ht="20" customHeight="1">
      <c r="A158" s="36">
        <v>215</v>
      </c>
      <c r="B158" s="37">
        <v>60</v>
      </c>
      <c r="C158" s="37">
        <v>16</v>
      </c>
      <c r="D158" s="37" t="s">
        <v>10</v>
      </c>
      <c r="E158" s="37" t="s">
        <v>11</v>
      </c>
      <c r="F158" s="37" t="s">
        <v>95</v>
      </c>
      <c r="G158" s="38" t="s">
        <v>435</v>
      </c>
      <c r="H158" s="38" t="s">
        <v>113</v>
      </c>
      <c r="I158" s="38" t="s">
        <v>136</v>
      </c>
      <c r="J158" s="39" t="s">
        <v>436</v>
      </c>
      <c r="K158" s="40">
        <v>300977</v>
      </c>
      <c r="L158" s="41">
        <v>132.1</v>
      </c>
      <c r="M158" s="42" t="s">
        <v>14</v>
      </c>
      <c r="N158" s="42" t="s">
        <v>15</v>
      </c>
      <c r="O158" s="39">
        <v>2</v>
      </c>
      <c r="P158" s="42" t="s">
        <v>141</v>
      </c>
      <c r="Q158" s="43" t="s">
        <v>10</v>
      </c>
      <c r="S158" s="44" t="str">
        <f t="shared" si="26"/>
        <v>LLKW - Sommer</v>
      </c>
      <c r="T158" s="44" t="str">
        <f t="shared" si="27"/>
        <v>215 / 60 R16</v>
      </c>
      <c r="U158" s="45">
        <f t="shared" si="28"/>
        <v>16</v>
      </c>
      <c r="V158" s="44" t="str">
        <f t="shared" si="29"/>
        <v>2156016</v>
      </c>
      <c r="W158" s="44" t="str">
        <f t="shared" si="30"/>
        <v>TRANSPRO</v>
      </c>
      <c r="X158" s="45" t="str">
        <f t="shared" si="31"/>
        <v>103/101 T</v>
      </c>
      <c r="Y158" s="45">
        <f t="shared" si="32"/>
        <v>300977</v>
      </c>
      <c r="Z158" s="44" t="str">
        <f t="shared" si="33"/>
        <v>3528703009771</v>
      </c>
      <c r="AA158" s="46">
        <f t="shared" si="34"/>
        <v>132.1</v>
      </c>
      <c r="AB158" s="46"/>
      <c r="AC158" s="46"/>
      <c r="AD158" s="45" t="str">
        <f t="shared" si="35"/>
        <v>E</v>
      </c>
      <c r="AE158" s="45" t="str">
        <f t="shared" si="36"/>
        <v>B</v>
      </c>
      <c r="AF158" s="45">
        <f t="shared" si="37"/>
        <v>2</v>
      </c>
      <c r="AG158" s="45" t="str">
        <f t="shared" si="38"/>
        <v>72 dB</v>
      </c>
    </row>
    <row r="159" spans="1:33" s="44" customFormat="1" ht="20" customHeight="1">
      <c r="A159" s="36">
        <v>155</v>
      </c>
      <c r="B159" s="37">
        <v>80</v>
      </c>
      <c r="C159" s="37">
        <v>13</v>
      </c>
      <c r="D159" s="37" t="s">
        <v>10</v>
      </c>
      <c r="E159" s="37" t="s">
        <v>11</v>
      </c>
      <c r="F159" s="37" t="s">
        <v>137</v>
      </c>
      <c r="G159" s="38" t="s">
        <v>186</v>
      </c>
      <c r="H159" s="38" t="s">
        <v>13</v>
      </c>
      <c r="I159" s="38" t="s">
        <v>138</v>
      </c>
      <c r="J159" s="39" t="s">
        <v>437</v>
      </c>
      <c r="K159" s="40">
        <v>989072</v>
      </c>
      <c r="L159" s="41">
        <v>57.6</v>
      </c>
      <c r="M159" s="42" t="s">
        <v>63</v>
      </c>
      <c r="N159" s="42" t="s">
        <v>22</v>
      </c>
      <c r="O159" s="39">
        <v>2</v>
      </c>
      <c r="P159" s="42" t="s">
        <v>143</v>
      </c>
      <c r="Q159" s="43" t="s">
        <v>10</v>
      </c>
      <c r="S159" s="44" t="str">
        <f t="shared" si="26"/>
        <v>PKW - All-Season</v>
      </c>
      <c r="T159" s="44" t="str">
        <f t="shared" si="27"/>
        <v>155 / 80 R13</v>
      </c>
      <c r="U159" s="45">
        <f t="shared" si="28"/>
        <v>13</v>
      </c>
      <c r="V159" s="44" t="str">
        <f t="shared" si="29"/>
        <v>1558013</v>
      </c>
      <c r="W159" s="44" t="str">
        <f t="shared" si="30"/>
        <v>QUADRAXER</v>
      </c>
      <c r="X159" s="45" t="str">
        <f t="shared" si="31"/>
        <v>79 T</v>
      </c>
      <c r="Y159" s="45">
        <f t="shared" si="32"/>
        <v>989072</v>
      </c>
      <c r="Z159" s="44" t="str">
        <f t="shared" si="33"/>
        <v>3528709890724</v>
      </c>
      <c r="AA159" s="46">
        <f t="shared" si="34"/>
        <v>57.6</v>
      </c>
      <c r="AB159" s="46"/>
      <c r="AC159" s="46"/>
      <c r="AD159" s="45" t="str">
        <f t="shared" si="35"/>
        <v>F</v>
      </c>
      <c r="AE159" s="45" t="str">
        <f t="shared" si="36"/>
        <v>C</v>
      </c>
      <c r="AF159" s="45">
        <f t="shared" si="37"/>
        <v>2</v>
      </c>
      <c r="AG159" s="45" t="str">
        <f t="shared" si="38"/>
        <v>71 dB</v>
      </c>
    </row>
    <row r="160" spans="1:33" s="44" customFormat="1" ht="20" customHeight="1">
      <c r="A160" s="36">
        <v>165</v>
      </c>
      <c r="B160" s="37">
        <v>70</v>
      </c>
      <c r="C160" s="37">
        <v>14</v>
      </c>
      <c r="D160" s="37" t="s">
        <v>10</v>
      </c>
      <c r="E160" s="37" t="s">
        <v>11</v>
      </c>
      <c r="F160" s="37" t="s">
        <v>137</v>
      </c>
      <c r="G160" s="38" t="s">
        <v>197</v>
      </c>
      <c r="H160" s="38" t="s">
        <v>21</v>
      </c>
      <c r="I160" s="38" t="s">
        <v>138</v>
      </c>
      <c r="J160" s="39" t="s">
        <v>438</v>
      </c>
      <c r="K160" s="40">
        <v>702637</v>
      </c>
      <c r="L160" s="41">
        <v>65.8</v>
      </c>
      <c r="M160" s="42" t="s">
        <v>22</v>
      </c>
      <c r="N160" s="42" t="s">
        <v>22</v>
      </c>
      <c r="O160" s="39">
        <v>2</v>
      </c>
      <c r="P160" s="42" t="s">
        <v>143</v>
      </c>
      <c r="Q160" s="43" t="s">
        <v>10</v>
      </c>
      <c r="S160" s="44" t="str">
        <f t="shared" si="26"/>
        <v>PKW - All-Season</v>
      </c>
      <c r="T160" s="44" t="str">
        <f t="shared" si="27"/>
        <v>165 / 70 R14</v>
      </c>
      <c r="U160" s="45">
        <f t="shared" si="28"/>
        <v>14</v>
      </c>
      <c r="V160" s="44" t="str">
        <f t="shared" si="29"/>
        <v>1657014</v>
      </c>
      <c r="W160" s="44" t="str">
        <f t="shared" si="30"/>
        <v>QUADRAXER</v>
      </c>
      <c r="X160" s="45" t="str">
        <f t="shared" si="31"/>
        <v>81 T</v>
      </c>
      <c r="Y160" s="45">
        <f t="shared" si="32"/>
        <v>702637</v>
      </c>
      <c r="Z160" s="44" t="str">
        <f t="shared" si="33"/>
        <v>3528707026378</v>
      </c>
      <c r="AA160" s="46">
        <f t="shared" si="34"/>
        <v>65.8</v>
      </c>
      <c r="AB160" s="46"/>
      <c r="AC160" s="46"/>
      <c r="AD160" s="45" t="str">
        <f t="shared" si="35"/>
        <v>C</v>
      </c>
      <c r="AE160" s="45" t="str">
        <f t="shared" si="36"/>
        <v>C</v>
      </c>
      <c r="AF160" s="45">
        <f t="shared" si="37"/>
        <v>2</v>
      </c>
      <c r="AG160" s="45" t="str">
        <f t="shared" si="38"/>
        <v>71 dB</v>
      </c>
    </row>
    <row r="161" spans="1:34" s="44" customFormat="1" ht="20" customHeight="1">
      <c r="A161" s="36">
        <v>175</v>
      </c>
      <c r="B161" s="37">
        <v>70</v>
      </c>
      <c r="C161" s="37">
        <v>14</v>
      </c>
      <c r="D161" s="37" t="s">
        <v>10</v>
      </c>
      <c r="E161" s="37" t="s">
        <v>11</v>
      </c>
      <c r="F161" s="37" t="s">
        <v>137</v>
      </c>
      <c r="G161" s="38" t="s">
        <v>200</v>
      </c>
      <c r="H161" s="38" t="s">
        <v>23</v>
      </c>
      <c r="I161" s="38" t="s">
        <v>138</v>
      </c>
      <c r="J161" s="39" t="s">
        <v>439</v>
      </c>
      <c r="K161" s="40">
        <v>880966</v>
      </c>
      <c r="L161" s="41">
        <v>77.900000000000006</v>
      </c>
      <c r="M161" s="42" t="s">
        <v>22</v>
      </c>
      <c r="N161" s="42" t="s">
        <v>22</v>
      </c>
      <c r="O161" s="39">
        <v>2</v>
      </c>
      <c r="P161" s="42" t="s">
        <v>143</v>
      </c>
      <c r="Q161" s="43" t="s">
        <v>10</v>
      </c>
      <c r="S161" s="44" t="str">
        <f t="shared" si="26"/>
        <v>PKW - All-Season</v>
      </c>
      <c r="T161" s="44" t="str">
        <f t="shared" si="27"/>
        <v>175 / 70 R14</v>
      </c>
      <c r="U161" s="45">
        <f t="shared" si="28"/>
        <v>14</v>
      </c>
      <c r="V161" s="44" t="str">
        <f t="shared" si="29"/>
        <v>1757014</v>
      </c>
      <c r="W161" s="44" t="str">
        <f t="shared" si="30"/>
        <v>QUADRAXER</v>
      </c>
      <c r="X161" s="45" t="str">
        <f t="shared" si="31"/>
        <v>84 T</v>
      </c>
      <c r="Y161" s="45">
        <f t="shared" si="32"/>
        <v>880966</v>
      </c>
      <c r="Z161" s="44" t="str">
        <f t="shared" si="33"/>
        <v>3528708809666</v>
      </c>
      <c r="AA161" s="46">
        <f t="shared" si="34"/>
        <v>77.900000000000006</v>
      </c>
      <c r="AB161" s="46"/>
      <c r="AC161" s="46"/>
      <c r="AD161" s="45" t="str">
        <f t="shared" si="35"/>
        <v>C</v>
      </c>
      <c r="AE161" s="45" t="str">
        <f t="shared" si="36"/>
        <v>C</v>
      </c>
      <c r="AF161" s="45">
        <f t="shared" si="37"/>
        <v>2</v>
      </c>
      <c r="AG161" s="45" t="str">
        <f t="shared" si="38"/>
        <v>71 dB</v>
      </c>
    </row>
    <row r="162" spans="1:34" s="44" customFormat="1" ht="20" customHeight="1">
      <c r="A162" s="36">
        <v>155</v>
      </c>
      <c r="B162" s="37">
        <v>65</v>
      </c>
      <c r="C162" s="37">
        <v>14</v>
      </c>
      <c r="D162" s="37" t="s">
        <v>10</v>
      </c>
      <c r="E162" s="37" t="s">
        <v>11</v>
      </c>
      <c r="F162" s="37" t="s">
        <v>137</v>
      </c>
      <c r="G162" s="38" t="s">
        <v>211</v>
      </c>
      <c r="H162" s="38" t="s">
        <v>19</v>
      </c>
      <c r="I162" s="38" t="s">
        <v>138</v>
      </c>
      <c r="J162" s="39" t="s">
        <v>440</v>
      </c>
      <c r="K162" s="40">
        <v>716510</v>
      </c>
      <c r="L162" s="41">
        <v>63.6</v>
      </c>
      <c r="M162" s="42" t="s">
        <v>14</v>
      </c>
      <c r="N162" s="42" t="s">
        <v>22</v>
      </c>
      <c r="O162" s="39">
        <v>2</v>
      </c>
      <c r="P162" s="42" t="s">
        <v>143</v>
      </c>
      <c r="Q162" s="43" t="s">
        <v>10</v>
      </c>
      <c r="S162" s="44" t="str">
        <f t="shared" si="26"/>
        <v>PKW - All-Season</v>
      </c>
      <c r="T162" s="44" t="str">
        <f t="shared" si="27"/>
        <v>155 / 65 R14</v>
      </c>
      <c r="U162" s="45">
        <f t="shared" si="28"/>
        <v>14</v>
      </c>
      <c r="V162" s="44" t="str">
        <f t="shared" si="29"/>
        <v>1556514</v>
      </c>
      <c r="W162" s="44" t="str">
        <f t="shared" si="30"/>
        <v>QUADRAXER</v>
      </c>
      <c r="X162" s="45" t="str">
        <f t="shared" si="31"/>
        <v>75 T</v>
      </c>
      <c r="Y162" s="45">
        <f t="shared" si="32"/>
        <v>716510</v>
      </c>
      <c r="Z162" s="44" t="str">
        <f t="shared" si="33"/>
        <v>3528707165107</v>
      </c>
      <c r="AA162" s="46">
        <f t="shared" si="34"/>
        <v>63.6</v>
      </c>
      <c r="AB162" s="46"/>
      <c r="AC162" s="46"/>
      <c r="AD162" s="45" t="str">
        <f t="shared" si="35"/>
        <v>E</v>
      </c>
      <c r="AE162" s="45" t="str">
        <f t="shared" si="36"/>
        <v>C</v>
      </c>
      <c r="AF162" s="45">
        <f t="shared" si="37"/>
        <v>2</v>
      </c>
      <c r="AG162" s="45" t="str">
        <f t="shared" si="38"/>
        <v>71 dB</v>
      </c>
    </row>
    <row r="163" spans="1:34" s="44" customFormat="1" ht="20" customHeight="1">
      <c r="A163" s="36">
        <v>175</v>
      </c>
      <c r="B163" s="37">
        <v>65</v>
      </c>
      <c r="C163" s="37">
        <v>14</v>
      </c>
      <c r="D163" s="37" t="s">
        <v>10</v>
      </c>
      <c r="E163" s="37" t="s">
        <v>11</v>
      </c>
      <c r="F163" s="37" t="s">
        <v>137</v>
      </c>
      <c r="G163" s="38" t="s">
        <v>215</v>
      </c>
      <c r="H163" s="38" t="s">
        <v>20</v>
      </c>
      <c r="I163" s="38" t="s">
        <v>138</v>
      </c>
      <c r="J163" s="39" t="s">
        <v>441</v>
      </c>
      <c r="K163" s="40">
        <v>680499</v>
      </c>
      <c r="L163" s="41">
        <v>60.6</v>
      </c>
      <c r="M163" s="42" t="s">
        <v>14</v>
      </c>
      <c r="N163" s="42" t="s">
        <v>22</v>
      </c>
      <c r="O163" s="39">
        <v>2</v>
      </c>
      <c r="P163" s="42" t="s">
        <v>143</v>
      </c>
      <c r="Q163" s="43" t="s">
        <v>10</v>
      </c>
      <c r="S163" s="44" t="str">
        <f t="shared" si="26"/>
        <v>PKW - All-Season</v>
      </c>
      <c r="T163" s="44" t="str">
        <f t="shared" si="27"/>
        <v>175 / 65 R14</v>
      </c>
      <c r="U163" s="45">
        <f t="shared" si="28"/>
        <v>14</v>
      </c>
      <c r="V163" s="44" t="str">
        <f t="shared" si="29"/>
        <v>1756514</v>
      </c>
      <c r="W163" s="44" t="str">
        <f t="shared" si="30"/>
        <v>QUADRAXER</v>
      </c>
      <c r="X163" s="45" t="str">
        <f t="shared" si="31"/>
        <v>82 T</v>
      </c>
      <c r="Y163" s="45">
        <f t="shared" si="32"/>
        <v>680499</v>
      </c>
      <c r="Z163" s="44" t="str">
        <f t="shared" si="33"/>
        <v>3528706804991</v>
      </c>
      <c r="AA163" s="46">
        <f t="shared" si="34"/>
        <v>60.6</v>
      </c>
      <c r="AB163" s="46"/>
      <c r="AC163" s="46"/>
      <c r="AD163" s="45" t="str">
        <f t="shared" si="35"/>
        <v>E</v>
      </c>
      <c r="AE163" s="45" t="str">
        <f t="shared" si="36"/>
        <v>C</v>
      </c>
      <c r="AF163" s="45">
        <f t="shared" si="37"/>
        <v>2</v>
      </c>
      <c r="AG163" s="45" t="str">
        <f t="shared" si="38"/>
        <v>71 dB</v>
      </c>
    </row>
    <row r="164" spans="1:34" s="44" customFormat="1" ht="20" customHeight="1">
      <c r="A164" s="36">
        <v>185</v>
      </c>
      <c r="B164" s="37">
        <v>65</v>
      </c>
      <c r="C164" s="37">
        <v>14</v>
      </c>
      <c r="D164" s="37" t="s">
        <v>10</v>
      </c>
      <c r="E164" s="37" t="s">
        <v>11</v>
      </c>
      <c r="F164" s="37" t="s">
        <v>137</v>
      </c>
      <c r="G164" s="38" t="s">
        <v>219</v>
      </c>
      <c r="H164" s="38" t="s">
        <v>31</v>
      </c>
      <c r="I164" s="38" t="s">
        <v>138</v>
      </c>
      <c r="J164" s="39" t="s">
        <v>442</v>
      </c>
      <c r="K164" s="40">
        <v>183567</v>
      </c>
      <c r="L164" s="41">
        <v>70.600000000000009</v>
      </c>
      <c r="M164" s="42" t="s">
        <v>22</v>
      </c>
      <c r="N164" s="42" t="s">
        <v>22</v>
      </c>
      <c r="O164" s="39">
        <v>2</v>
      </c>
      <c r="P164" s="42" t="s">
        <v>143</v>
      </c>
      <c r="Q164" s="43" t="s">
        <v>10</v>
      </c>
      <c r="S164" s="44" t="str">
        <f t="shared" si="26"/>
        <v>PKW - All-Season</v>
      </c>
      <c r="T164" s="44" t="str">
        <f t="shared" si="27"/>
        <v>185 / 65 R14</v>
      </c>
      <c r="U164" s="45">
        <f t="shared" si="28"/>
        <v>14</v>
      </c>
      <c r="V164" s="44" t="str">
        <f t="shared" si="29"/>
        <v>1856514</v>
      </c>
      <c r="W164" s="44" t="str">
        <f t="shared" si="30"/>
        <v>QUADRAXER</v>
      </c>
      <c r="X164" s="45" t="str">
        <f t="shared" si="31"/>
        <v>86 T</v>
      </c>
      <c r="Y164" s="45">
        <f t="shared" si="32"/>
        <v>183567</v>
      </c>
      <c r="Z164" s="44" t="str">
        <f t="shared" si="33"/>
        <v>3528701835679</v>
      </c>
      <c r="AA164" s="46">
        <f t="shared" si="34"/>
        <v>70.600000000000009</v>
      </c>
      <c r="AB164" s="46"/>
      <c r="AC164" s="46"/>
      <c r="AD164" s="45" t="str">
        <f t="shared" si="35"/>
        <v>C</v>
      </c>
      <c r="AE164" s="45" t="str">
        <f t="shared" si="36"/>
        <v>C</v>
      </c>
      <c r="AF164" s="45">
        <f t="shared" si="37"/>
        <v>2</v>
      </c>
      <c r="AG164" s="45" t="str">
        <f t="shared" si="38"/>
        <v>71 dB</v>
      </c>
    </row>
    <row r="165" spans="1:34" s="44" customFormat="1" ht="20" customHeight="1">
      <c r="A165" s="36">
        <v>165</v>
      </c>
      <c r="B165" s="37">
        <v>65</v>
      </c>
      <c r="C165" s="37">
        <v>15</v>
      </c>
      <c r="D165" s="37" t="s">
        <v>10</v>
      </c>
      <c r="E165" s="37" t="s">
        <v>11</v>
      </c>
      <c r="F165" s="37" t="s">
        <v>137</v>
      </c>
      <c r="G165" s="38" t="s">
        <v>443</v>
      </c>
      <c r="H165" s="38" t="s">
        <v>21</v>
      </c>
      <c r="I165" s="38" t="s">
        <v>166</v>
      </c>
      <c r="J165" s="39" t="s">
        <v>444</v>
      </c>
      <c r="K165" s="40">
        <v>736371</v>
      </c>
      <c r="L165" s="41">
        <v>72.3</v>
      </c>
      <c r="M165" s="42" t="s">
        <v>14</v>
      </c>
      <c r="N165" s="42" t="s">
        <v>15</v>
      </c>
      <c r="O165" s="39">
        <v>1</v>
      </c>
      <c r="P165" s="42" t="s">
        <v>144</v>
      </c>
      <c r="Q165" s="43" t="s">
        <v>10</v>
      </c>
      <c r="S165" s="44" t="str">
        <f t="shared" si="26"/>
        <v>PKW - All-Season</v>
      </c>
      <c r="T165" s="44" t="str">
        <f t="shared" si="27"/>
        <v>165 / 65 R15</v>
      </c>
      <c r="U165" s="45">
        <f t="shared" si="28"/>
        <v>15</v>
      </c>
      <c r="V165" s="44" t="str">
        <f t="shared" si="29"/>
        <v>1656515</v>
      </c>
      <c r="W165" s="44" t="str">
        <f t="shared" si="30"/>
        <v>QUADRAXER 2</v>
      </c>
      <c r="X165" s="45" t="str">
        <f t="shared" si="31"/>
        <v>81 T</v>
      </c>
      <c r="Y165" s="45">
        <f t="shared" si="32"/>
        <v>736371</v>
      </c>
      <c r="Z165" s="44" t="str">
        <f t="shared" si="33"/>
        <v>3528707363718</v>
      </c>
      <c r="AA165" s="46">
        <f t="shared" si="34"/>
        <v>72.3</v>
      </c>
      <c r="AB165" s="46"/>
      <c r="AC165" s="46"/>
      <c r="AD165" s="45" t="str">
        <f t="shared" si="35"/>
        <v>E</v>
      </c>
      <c r="AE165" s="45" t="str">
        <f t="shared" si="36"/>
        <v>B</v>
      </c>
      <c r="AF165" s="45">
        <f t="shared" si="37"/>
        <v>1</v>
      </c>
      <c r="AG165" s="45" t="str">
        <f t="shared" si="38"/>
        <v>68 dB</v>
      </c>
    </row>
    <row r="166" spans="1:34" s="44" customFormat="1" ht="20" customHeight="1">
      <c r="A166" s="36">
        <v>175</v>
      </c>
      <c r="B166" s="37">
        <v>65</v>
      </c>
      <c r="C166" s="37">
        <v>15</v>
      </c>
      <c r="D166" s="37" t="s">
        <v>10</v>
      </c>
      <c r="E166" s="37" t="s">
        <v>25</v>
      </c>
      <c r="F166" s="37" t="s">
        <v>137</v>
      </c>
      <c r="G166" s="38" t="s">
        <v>222</v>
      </c>
      <c r="H166" s="38" t="s">
        <v>33</v>
      </c>
      <c r="I166" s="38" t="s">
        <v>166</v>
      </c>
      <c r="J166" s="39" t="s">
        <v>445</v>
      </c>
      <c r="K166" s="40">
        <v>668266</v>
      </c>
      <c r="L166" s="41">
        <v>73.2</v>
      </c>
      <c r="M166" s="42" t="s">
        <v>14</v>
      </c>
      <c r="N166" s="42" t="s">
        <v>15</v>
      </c>
      <c r="O166" s="39">
        <v>1</v>
      </c>
      <c r="P166" s="42" t="s">
        <v>144</v>
      </c>
      <c r="Q166" s="43" t="s">
        <v>10</v>
      </c>
      <c r="S166" s="44" t="str">
        <f t="shared" si="26"/>
        <v>PKW - All-Season</v>
      </c>
      <c r="T166" s="44" t="str">
        <f t="shared" si="27"/>
        <v>175 / 65 R15</v>
      </c>
      <c r="U166" s="45">
        <f t="shared" si="28"/>
        <v>15</v>
      </c>
      <c r="V166" s="44" t="str">
        <f t="shared" si="29"/>
        <v>1756515</v>
      </c>
      <c r="W166" s="44" t="str">
        <f t="shared" si="30"/>
        <v>QUADRAXER 2</v>
      </c>
      <c r="X166" s="45" t="str">
        <f t="shared" si="31"/>
        <v>84 H</v>
      </c>
      <c r="Y166" s="45">
        <f t="shared" si="32"/>
        <v>668266</v>
      </c>
      <c r="Z166" s="44" t="str">
        <f t="shared" si="33"/>
        <v>3528706682667</v>
      </c>
      <c r="AA166" s="46">
        <f t="shared" si="34"/>
        <v>73.2</v>
      </c>
      <c r="AB166" s="46"/>
      <c r="AC166" s="46"/>
      <c r="AD166" s="45" t="str">
        <f t="shared" si="35"/>
        <v>E</v>
      </c>
      <c r="AE166" s="45" t="str">
        <f t="shared" si="36"/>
        <v>B</v>
      </c>
      <c r="AF166" s="45">
        <f t="shared" si="37"/>
        <v>1</v>
      </c>
      <c r="AG166" s="45" t="str">
        <f t="shared" si="38"/>
        <v>68 dB</v>
      </c>
    </row>
    <row r="167" spans="1:34" s="44" customFormat="1" ht="20" customHeight="1">
      <c r="A167" s="36">
        <v>185</v>
      </c>
      <c r="B167" s="37">
        <v>65</v>
      </c>
      <c r="C167" s="37">
        <v>15</v>
      </c>
      <c r="D167" s="37" t="s">
        <v>3</v>
      </c>
      <c r="E167" s="37" t="s">
        <v>11</v>
      </c>
      <c r="F167" s="37" t="s">
        <v>137</v>
      </c>
      <c r="G167" s="38" t="s">
        <v>224</v>
      </c>
      <c r="H167" s="38" t="s">
        <v>167</v>
      </c>
      <c r="I167" s="38" t="s">
        <v>166</v>
      </c>
      <c r="J167" s="39" t="s">
        <v>446</v>
      </c>
      <c r="K167" s="40">
        <v>373271</v>
      </c>
      <c r="L167" s="41">
        <v>72.3</v>
      </c>
      <c r="M167" s="42" t="s">
        <v>22</v>
      </c>
      <c r="N167" s="42" t="s">
        <v>15</v>
      </c>
      <c r="O167" s="39">
        <v>1</v>
      </c>
      <c r="P167" s="42" t="s">
        <v>144</v>
      </c>
      <c r="Q167" s="43" t="s">
        <v>10</v>
      </c>
      <c r="S167" s="44" t="str">
        <f t="shared" si="26"/>
        <v>PKW - All-Season</v>
      </c>
      <c r="T167" s="44" t="str">
        <f t="shared" si="27"/>
        <v>185 / 65 R15</v>
      </c>
      <c r="U167" s="45">
        <f t="shared" si="28"/>
        <v>15</v>
      </c>
      <c r="V167" s="44" t="str">
        <f t="shared" si="29"/>
        <v>1856515</v>
      </c>
      <c r="W167" s="44" t="str">
        <f t="shared" si="30"/>
        <v>QUADRAXER 2</v>
      </c>
      <c r="X167" s="45" t="str">
        <f t="shared" si="31"/>
        <v>92 T</v>
      </c>
      <c r="Y167" s="45">
        <f t="shared" si="32"/>
        <v>373271</v>
      </c>
      <c r="Z167" s="44" t="str">
        <f t="shared" si="33"/>
        <v>3528703732716</v>
      </c>
      <c r="AA167" s="46">
        <f t="shared" si="34"/>
        <v>72.3</v>
      </c>
      <c r="AB167" s="46"/>
      <c r="AC167" s="46"/>
      <c r="AD167" s="45" t="str">
        <f t="shared" si="35"/>
        <v>C</v>
      </c>
      <c r="AE167" s="45" t="str">
        <f t="shared" si="36"/>
        <v>B</v>
      </c>
      <c r="AF167" s="45">
        <f t="shared" si="37"/>
        <v>1</v>
      </c>
      <c r="AG167" s="45" t="str">
        <f t="shared" si="38"/>
        <v>68 dB</v>
      </c>
    </row>
    <row r="168" spans="1:34" s="47" customFormat="1" ht="20" customHeight="1">
      <c r="A168" s="36">
        <v>185</v>
      </c>
      <c r="B168" s="37">
        <v>65</v>
      </c>
      <c r="C168" s="37">
        <v>15</v>
      </c>
      <c r="D168" s="37" t="s">
        <v>10</v>
      </c>
      <c r="E168" s="37" t="s">
        <v>25</v>
      </c>
      <c r="F168" s="37" t="s">
        <v>137</v>
      </c>
      <c r="G168" s="38" t="s">
        <v>224</v>
      </c>
      <c r="H168" s="38" t="s">
        <v>26</v>
      </c>
      <c r="I168" s="38" t="s">
        <v>166</v>
      </c>
      <c r="J168" s="39" t="s">
        <v>447</v>
      </c>
      <c r="K168" s="40">
        <v>919984</v>
      </c>
      <c r="L168" s="41">
        <v>68.8</v>
      </c>
      <c r="M168" s="42" t="s">
        <v>14</v>
      </c>
      <c r="N168" s="42" t="s">
        <v>15</v>
      </c>
      <c r="O168" s="39">
        <v>1</v>
      </c>
      <c r="P168" s="42" t="s">
        <v>144</v>
      </c>
      <c r="Q168" s="43" t="s">
        <v>10</v>
      </c>
      <c r="S168" s="44" t="str">
        <f t="shared" si="26"/>
        <v>PKW - All-Season</v>
      </c>
      <c r="T168" s="44" t="str">
        <f t="shared" si="27"/>
        <v>185 / 65 R15</v>
      </c>
      <c r="U168" s="45">
        <f t="shared" si="28"/>
        <v>15</v>
      </c>
      <c r="V168" s="44" t="str">
        <f t="shared" si="29"/>
        <v>1856515</v>
      </c>
      <c r="W168" s="44" t="str">
        <f t="shared" si="30"/>
        <v>QUADRAXER 2</v>
      </c>
      <c r="X168" s="45" t="str">
        <f t="shared" si="31"/>
        <v>88 H</v>
      </c>
      <c r="Y168" s="45">
        <f t="shared" si="32"/>
        <v>919984</v>
      </c>
      <c r="Z168" s="44" t="str">
        <f t="shared" si="33"/>
        <v>3528709199841</v>
      </c>
      <c r="AA168" s="46">
        <f t="shared" si="34"/>
        <v>68.8</v>
      </c>
      <c r="AB168" s="46"/>
      <c r="AC168" s="46"/>
      <c r="AD168" s="45" t="str">
        <f t="shared" si="35"/>
        <v>E</v>
      </c>
      <c r="AE168" s="45" t="str">
        <f t="shared" si="36"/>
        <v>B</v>
      </c>
      <c r="AF168" s="45">
        <f t="shared" si="37"/>
        <v>1</v>
      </c>
      <c r="AG168" s="45" t="str">
        <f t="shared" si="38"/>
        <v>68 dB</v>
      </c>
      <c r="AH168" s="44"/>
    </row>
    <row r="169" spans="1:34" s="44" customFormat="1" ht="20" customHeight="1">
      <c r="A169" s="36">
        <v>195</v>
      </c>
      <c r="B169" s="37">
        <v>65</v>
      </c>
      <c r="C169" s="37">
        <v>15</v>
      </c>
      <c r="D169" s="37" t="s">
        <v>10</v>
      </c>
      <c r="E169" s="37" t="s">
        <v>11</v>
      </c>
      <c r="F169" s="37" t="s">
        <v>137</v>
      </c>
      <c r="G169" s="38" t="s">
        <v>227</v>
      </c>
      <c r="H169" s="38" t="s">
        <v>27</v>
      </c>
      <c r="I169" s="38" t="s">
        <v>166</v>
      </c>
      <c r="J169" s="39" t="s">
        <v>448</v>
      </c>
      <c r="K169" s="40">
        <v>493553</v>
      </c>
      <c r="L169" s="41">
        <v>68.8</v>
      </c>
      <c r="M169" s="42" t="s">
        <v>22</v>
      </c>
      <c r="N169" s="42" t="s">
        <v>15</v>
      </c>
      <c r="O169" s="39">
        <v>1</v>
      </c>
      <c r="P169" s="42" t="s">
        <v>145</v>
      </c>
      <c r="Q169" s="43" t="s">
        <v>10</v>
      </c>
      <c r="S169" s="44" t="str">
        <f t="shared" si="26"/>
        <v>PKW - All-Season</v>
      </c>
      <c r="T169" s="44" t="str">
        <f t="shared" si="27"/>
        <v>195 / 65 R15</v>
      </c>
      <c r="U169" s="45">
        <f t="shared" si="28"/>
        <v>15</v>
      </c>
      <c r="V169" s="44" t="str">
        <f t="shared" si="29"/>
        <v>1956515</v>
      </c>
      <c r="W169" s="44" t="str">
        <f t="shared" si="30"/>
        <v>QUADRAXER 2</v>
      </c>
      <c r="X169" s="45" t="str">
        <f t="shared" si="31"/>
        <v>91 T</v>
      </c>
      <c r="Y169" s="45">
        <f t="shared" si="32"/>
        <v>493553</v>
      </c>
      <c r="Z169" s="44" t="str">
        <f t="shared" si="33"/>
        <v>3528704935536</v>
      </c>
      <c r="AA169" s="46">
        <f t="shared" si="34"/>
        <v>68.8</v>
      </c>
      <c r="AB169" s="46"/>
      <c r="AC169" s="46"/>
      <c r="AD169" s="45" t="str">
        <f t="shared" si="35"/>
        <v>C</v>
      </c>
      <c r="AE169" s="45" t="str">
        <f t="shared" si="36"/>
        <v>B</v>
      </c>
      <c r="AF169" s="45">
        <f t="shared" si="37"/>
        <v>1</v>
      </c>
      <c r="AG169" s="45" t="str">
        <f t="shared" si="38"/>
        <v>69 dB</v>
      </c>
    </row>
    <row r="170" spans="1:34" s="44" customFormat="1" ht="20" customHeight="1">
      <c r="A170" s="36">
        <v>195</v>
      </c>
      <c r="B170" s="37">
        <v>65</v>
      </c>
      <c r="C170" s="37">
        <v>15</v>
      </c>
      <c r="D170" s="37" t="s">
        <v>10</v>
      </c>
      <c r="E170" s="37" t="s">
        <v>25</v>
      </c>
      <c r="F170" s="37" t="s">
        <v>137</v>
      </c>
      <c r="G170" s="38" t="s">
        <v>227</v>
      </c>
      <c r="H170" s="38" t="s">
        <v>35</v>
      </c>
      <c r="I170" s="38" t="s">
        <v>166</v>
      </c>
      <c r="J170" s="39" t="s">
        <v>449</v>
      </c>
      <c r="K170" s="40">
        <v>897746</v>
      </c>
      <c r="L170" s="41">
        <v>68.8</v>
      </c>
      <c r="M170" s="42" t="s">
        <v>22</v>
      </c>
      <c r="N170" s="42" t="s">
        <v>15</v>
      </c>
      <c r="O170" s="39">
        <v>1</v>
      </c>
      <c r="P170" s="42" t="s">
        <v>145</v>
      </c>
      <c r="Q170" s="43" t="s">
        <v>10</v>
      </c>
      <c r="S170" s="44" t="str">
        <f t="shared" si="26"/>
        <v>PKW - All-Season</v>
      </c>
      <c r="T170" s="44" t="str">
        <f t="shared" si="27"/>
        <v>195 / 65 R15</v>
      </c>
      <c r="U170" s="45">
        <f t="shared" si="28"/>
        <v>15</v>
      </c>
      <c r="V170" s="44" t="str">
        <f t="shared" si="29"/>
        <v>1956515</v>
      </c>
      <c r="W170" s="44" t="str">
        <f t="shared" si="30"/>
        <v>QUADRAXER 2</v>
      </c>
      <c r="X170" s="45" t="str">
        <f t="shared" si="31"/>
        <v>91 H</v>
      </c>
      <c r="Y170" s="45">
        <f t="shared" si="32"/>
        <v>897746</v>
      </c>
      <c r="Z170" s="44" t="str">
        <f t="shared" si="33"/>
        <v>3528708977464</v>
      </c>
      <c r="AA170" s="46">
        <f t="shared" si="34"/>
        <v>68.8</v>
      </c>
      <c r="AB170" s="46"/>
      <c r="AC170" s="46"/>
      <c r="AD170" s="45" t="str">
        <f t="shared" si="35"/>
        <v>C</v>
      </c>
      <c r="AE170" s="45" t="str">
        <f t="shared" si="36"/>
        <v>B</v>
      </c>
      <c r="AF170" s="45">
        <f t="shared" si="37"/>
        <v>1</v>
      </c>
      <c r="AG170" s="45" t="str">
        <f t="shared" si="38"/>
        <v>69 dB</v>
      </c>
    </row>
    <row r="171" spans="1:34" s="44" customFormat="1" ht="20" customHeight="1">
      <c r="A171" s="36">
        <v>195</v>
      </c>
      <c r="B171" s="37">
        <v>65</v>
      </c>
      <c r="C171" s="37">
        <v>15</v>
      </c>
      <c r="D171" s="37" t="s">
        <v>10</v>
      </c>
      <c r="E171" s="37" t="s">
        <v>36</v>
      </c>
      <c r="F171" s="37" t="s">
        <v>137</v>
      </c>
      <c r="G171" s="38" t="s">
        <v>227</v>
      </c>
      <c r="H171" s="38" t="s">
        <v>37</v>
      </c>
      <c r="I171" s="38" t="s">
        <v>166</v>
      </c>
      <c r="J171" s="39" t="s">
        <v>450</v>
      </c>
      <c r="K171" s="40">
        <v>935276</v>
      </c>
      <c r="L171" s="41">
        <v>71.900000000000006</v>
      </c>
      <c r="M171" s="42" t="s">
        <v>22</v>
      </c>
      <c r="N171" s="42" t="s">
        <v>15</v>
      </c>
      <c r="O171" s="39">
        <v>1</v>
      </c>
      <c r="P171" s="42" t="s">
        <v>145</v>
      </c>
      <c r="Q171" s="43" t="s">
        <v>10</v>
      </c>
      <c r="S171" s="44" t="str">
        <f t="shared" si="26"/>
        <v>PKW - All-Season</v>
      </c>
      <c r="T171" s="44" t="str">
        <f t="shared" si="27"/>
        <v>195 / 65 R15</v>
      </c>
      <c r="U171" s="45">
        <f t="shared" si="28"/>
        <v>15</v>
      </c>
      <c r="V171" s="44" t="str">
        <f t="shared" si="29"/>
        <v>1956515</v>
      </c>
      <c r="W171" s="44" t="str">
        <f t="shared" si="30"/>
        <v>QUADRAXER 2</v>
      </c>
      <c r="X171" s="45" t="str">
        <f t="shared" si="31"/>
        <v>91 V</v>
      </c>
      <c r="Y171" s="45">
        <f t="shared" si="32"/>
        <v>935276</v>
      </c>
      <c r="Z171" s="44" t="str">
        <f t="shared" si="33"/>
        <v>3528709352765</v>
      </c>
      <c r="AA171" s="46">
        <f t="shared" si="34"/>
        <v>71.900000000000006</v>
      </c>
      <c r="AB171" s="46"/>
      <c r="AC171" s="46"/>
      <c r="AD171" s="45" t="str">
        <f t="shared" si="35"/>
        <v>C</v>
      </c>
      <c r="AE171" s="45" t="str">
        <f t="shared" si="36"/>
        <v>B</v>
      </c>
      <c r="AF171" s="45">
        <f t="shared" si="37"/>
        <v>1</v>
      </c>
      <c r="AG171" s="45" t="str">
        <f t="shared" si="38"/>
        <v>69 dB</v>
      </c>
    </row>
    <row r="172" spans="1:34" s="44" customFormat="1" ht="20" customHeight="1">
      <c r="A172" s="36">
        <v>205</v>
      </c>
      <c r="B172" s="37">
        <v>65</v>
      </c>
      <c r="C172" s="37">
        <v>15</v>
      </c>
      <c r="D172" s="37" t="s">
        <v>10</v>
      </c>
      <c r="E172" s="37" t="s">
        <v>25</v>
      </c>
      <c r="F172" s="37" t="s">
        <v>137</v>
      </c>
      <c r="G172" s="38" t="s">
        <v>232</v>
      </c>
      <c r="H172" s="38" t="s">
        <v>39</v>
      </c>
      <c r="I172" s="38" t="s">
        <v>166</v>
      </c>
      <c r="J172" s="39" t="s">
        <v>451</v>
      </c>
      <c r="K172" s="40">
        <v>607112</v>
      </c>
      <c r="L172" s="41">
        <v>102.2</v>
      </c>
      <c r="M172" s="42" t="s">
        <v>22</v>
      </c>
      <c r="N172" s="42" t="s">
        <v>15</v>
      </c>
      <c r="O172" s="39">
        <v>1</v>
      </c>
      <c r="P172" s="42" t="s">
        <v>145</v>
      </c>
      <c r="Q172" s="43" t="s">
        <v>10</v>
      </c>
      <c r="S172" s="44" t="str">
        <f t="shared" si="26"/>
        <v>PKW - All-Season</v>
      </c>
      <c r="T172" s="44" t="str">
        <f t="shared" si="27"/>
        <v>205 / 65 R15</v>
      </c>
      <c r="U172" s="45">
        <f t="shared" si="28"/>
        <v>15</v>
      </c>
      <c r="V172" s="44" t="str">
        <f t="shared" si="29"/>
        <v>2056515</v>
      </c>
      <c r="W172" s="44" t="str">
        <f t="shared" si="30"/>
        <v>QUADRAXER 2</v>
      </c>
      <c r="X172" s="45" t="str">
        <f t="shared" si="31"/>
        <v>94 H</v>
      </c>
      <c r="Y172" s="45">
        <f t="shared" si="32"/>
        <v>607112</v>
      </c>
      <c r="Z172" s="44" t="str">
        <f t="shared" si="33"/>
        <v>3528706071126</v>
      </c>
      <c r="AA172" s="46">
        <f t="shared" si="34"/>
        <v>102.2</v>
      </c>
      <c r="AB172" s="46"/>
      <c r="AC172" s="46"/>
      <c r="AD172" s="45" t="str">
        <f t="shared" si="35"/>
        <v>C</v>
      </c>
      <c r="AE172" s="45" t="str">
        <f t="shared" si="36"/>
        <v>B</v>
      </c>
      <c r="AF172" s="45">
        <f t="shared" si="37"/>
        <v>1</v>
      </c>
      <c r="AG172" s="45" t="str">
        <f t="shared" si="38"/>
        <v>69 dB</v>
      </c>
    </row>
    <row r="173" spans="1:34" s="44" customFormat="1" ht="20" customHeight="1">
      <c r="A173" s="36">
        <v>185</v>
      </c>
      <c r="B173" s="37">
        <v>60</v>
      </c>
      <c r="C173" s="37">
        <v>14</v>
      </c>
      <c r="D173" s="37" t="s">
        <v>10</v>
      </c>
      <c r="E173" s="37" t="s">
        <v>25</v>
      </c>
      <c r="F173" s="37" t="s">
        <v>137</v>
      </c>
      <c r="G173" s="38" t="s">
        <v>237</v>
      </c>
      <c r="H173" s="38" t="s">
        <v>30</v>
      </c>
      <c r="I173" s="38" t="s">
        <v>138</v>
      </c>
      <c r="J173" s="39" t="s">
        <v>452</v>
      </c>
      <c r="K173" s="40">
        <v>258833</v>
      </c>
      <c r="L173" s="41">
        <v>65.400000000000006</v>
      </c>
      <c r="M173" s="42" t="s">
        <v>14</v>
      </c>
      <c r="N173" s="42" t="s">
        <v>22</v>
      </c>
      <c r="O173" s="39">
        <v>2</v>
      </c>
      <c r="P173" s="42" t="s">
        <v>143</v>
      </c>
      <c r="Q173" s="43" t="s">
        <v>10</v>
      </c>
      <c r="S173" s="44" t="str">
        <f t="shared" si="26"/>
        <v>PKW - All-Season</v>
      </c>
      <c r="T173" s="44" t="str">
        <f t="shared" si="27"/>
        <v>185 / 60 R14</v>
      </c>
      <c r="U173" s="45">
        <f t="shared" si="28"/>
        <v>14</v>
      </c>
      <c r="V173" s="44" t="str">
        <f t="shared" si="29"/>
        <v>1856014</v>
      </c>
      <c r="W173" s="44" t="str">
        <f t="shared" si="30"/>
        <v>QUADRAXER</v>
      </c>
      <c r="X173" s="45" t="str">
        <f t="shared" si="31"/>
        <v>82 H</v>
      </c>
      <c r="Y173" s="45">
        <f t="shared" si="32"/>
        <v>258833</v>
      </c>
      <c r="Z173" s="44" t="str">
        <f t="shared" si="33"/>
        <v>3528702588338</v>
      </c>
      <c r="AA173" s="46">
        <f t="shared" si="34"/>
        <v>65.400000000000006</v>
      </c>
      <c r="AB173" s="46"/>
      <c r="AC173" s="46"/>
      <c r="AD173" s="45" t="str">
        <f t="shared" si="35"/>
        <v>E</v>
      </c>
      <c r="AE173" s="45" t="str">
        <f t="shared" si="36"/>
        <v>C</v>
      </c>
      <c r="AF173" s="45">
        <f t="shared" si="37"/>
        <v>2</v>
      </c>
      <c r="AG173" s="45" t="str">
        <f t="shared" si="38"/>
        <v>71 dB</v>
      </c>
    </row>
    <row r="174" spans="1:34" s="44" customFormat="1" ht="20" customHeight="1">
      <c r="A174" s="36">
        <v>165</v>
      </c>
      <c r="B174" s="37">
        <v>60</v>
      </c>
      <c r="C174" s="37">
        <v>15</v>
      </c>
      <c r="D174" s="37" t="s">
        <v>10</v>
      </c>
      <c r="E174" s="37" t="s">
        <v>25</v>
      </c>
      <c r="F174" s="37" t="s">
        <v>137</v>
      </c>
      <c r="G174" s="38" t="s">
        <v>453</v>
      </c>
      <c r="H174" s="38" t="s">
        <v>177</v>
      </c>
      <c r="I174" s="38" t="s">
        <v>166</v>
      </c>
      <c r="J174" s="39" t="s">
        <v>454</v>
      </c>
      <c r="K174" s="40">
        <v>745547</v>
      </c>
      <c r="L174" s="41">
        <v>81</v>
      </c>
      <c r="M174" s="42" t="s">
        <v>14</v>
      </c>
      <c r="N174" s="42" t="s">
        <v>15</v>
      </c>
      <c r="O174" s="39">
        <v>1</v>
      </c>
      <c r="P174" s="42" t="s">
        <v>144</v>
      </c>
      <c r="Q174" s="43" t="s">
        <v>10</v>
      </c>
      <c r="S174" s="44" t="str">
        <f t="shared" si="26"/>
        <v>PKW - All-Season</v>
      </c>
      <c r="T174" s="44" t="str">
        <f t="shared" si="27"/>
        <v>165 / 60 R15</v>
      </c>
      <c r="U174" s="45">
        <f t="shared" si="28"/>
        <v>15</v>
      </c>
      <c r="V174" s="44" t="str">
        <f t="shared" si="29"/>
        <v>1656015</v>
      </c>
      <c r="W174" s="44" t="str">
        <f t="shared" si="30"/>
        <v>QUADRAXER 2</v>
      </c>
      <c r="X174" s="45" t="str">
        <f t="shared" si="31"/>
        <v>77 H</v>
      </c>
      <c r="Y174" s="45">
        <f t="shared" si="32"/>
        <v>745547</v>
      </c>
      <c r="Z174" s="44" t="str">
        <f t="shared" si="33"/>
        <v>3528707455475</v>
      </c>
      <c r="AA174" s="46">
        <f t="shared" si="34"/>
        <v>81</v>
      </c>
      <c r="AB174" s="46"/>
      <c r="AC174" s="46"/>
      <c r="AD174" s="45" t="str">
        <f t="shared" si="35"/>
        <v>E</v>
      </c>
      <c r="AE174" s="45" t="str">
        <f t="shared" si="36"/>
        <v>B</v>
      </c>
      <c r="AF174" s="45">
        <f t="shared" si="37"/>
        <v>1</v>
      </c>
      <c r="AG174" s="45" t="str">
        <f t="shared" si="38"/>
        <v>68 dB</v>
      </c>
    </row>
    <row r="175" spans="1:34" s="44" customFormat="1" ht="20" customHeight="1">
      <c r="A175" s="36">
        <v>175</v>
      </c>
      <c r="B175" s="37">
        <v>60</v>
      </c>
      <c r="C175" s="37">
        <v>15</v>
      </c>
      <c r="D175" s="37" t="s">
        <v>10</v>
      </c>
      <c r="E175" s="37" t="s">
        <v>25</v>
      </c>
      <c r="F175" s="37" t="s">
        <v>137</v>
      </c>
      <c r="G175" s="38" t="s">
        <v>455</v>
      </c>
      <c r="H175" s="38" t="s">
        <v>178</v>
      </c>
      <c r="I175" s="38" t="s">
        <v>166</v>
      </c>
      <c r="J175" s="39" t="s">
        <v>456</v>
      </c>
      <c r="K175" s="40">
        <v>552737</v>
      </c>
      <c r="L175" s="41">
        <v>86.2</v>
      </c>
      <c r="M175" s="42" t="s">
        <v>14</v>
      </c>
      <c r="N175" s="42" t="s">
        <v>15</v>
      </c>
      <c r="O175" s="39">
        <v>1</v>
      </c>
      <c r="P175" s="42" t="s">
        <v>144</v>
      </c>
      <c r="Q175" s="43" t="s">
        <v>10</v>
      </c>
      <c r="S175" s="44" t="str">
        <f t="shared" si="26"/>
        <v>PKW - All-Season</v>
      </c>
      <c r="T175" s="44" t="str">
        <f t="shared" si="27"/>
        <v>175 / 60 R15</v>
      </c>
      <c r="U175" s="45">
        <f t="shared" si="28"/>
        <v>15</v>
      </c>
      <c r="V175" s="44" t="str">
        <f t="shared" si="29"/>
        <v>1756015</v>
      </c>
      <c r="W175" s="44" t="str">
        <f t="shared" si="30"/>
        <v>QUADRAXER 2</v>
      </c>
      <c r="X175" s="45" t="str">
        <f t="shared" si="31"/>
        <v>81 H</v>
      </c>
      <c r="Y175" s="45">
        <f t="shared" si="32"/>
        <v>552737</v>
      </c>
      <c r="Z175" s="44" t="str">
        <f t="shared" si="33"/>
        <v>3528705527372</v>
      </c>
      <c r="AA175" s="46">
        <f t="shared" si="34"/>
        <v>86.2</v>
      </c>
      <c r="AB175" s="46"/>
      <c r="AC175" s="46"/>
      <c r="AD175" s="45" t="str">
        <f t="shared" si="35"/>
        <v>E</v>
      </c>
      <c r="AE175" s="45" t="str">
        <f t="shared" si="36"/>
        <v>B</v>
      </c>
      <c r="AF175" s="45">
        <f t="shared" si="37"/>
        <v>1</v>
      </c>
      <c r="AG175" s="45" t="str">
        <f t="shared" si="38"/>
        <v>68 dB</v>
      </c>
    </row>
    <row r="176" spans="1:34" s="44" customFormat="1" ht="20" customHeight="1">
      <c r="A176" s="36">
        <v>185</v>
      </c>
      <c r="B176" s="37">
        <v>60</v>
      </c>
      <c r="C176" s="37">
        <v>15</v>
      </c>
      <c r="D176" s="37" t="s">
        <v>10</v>
      </c>
      <c r="E176" s="37" t="s">
        <v>11</v>
      </c>
      <c r="F176" s="37" t="s">
        <v>137</v>
      </c>
      <c r="G176" s="38" t="s">
        <v>239</v>
      </c>
      <c r="H176" s="38" t="s">
        <v>23</v>
      </c>
      <c r="I176" s="38" t="s">
        <v>166</v>
      </c>
      <c r="J176" s="39" t="s">
        <v>457</v>
      </c>
      <c r="K176" s="40">
        <v>953765</v>
      </c>
      <c r="L176" s="41">
        <v>80.5</v>
      </c>
      <c r="M176" s="42" t="s">
        <v>14</v>
      </c>
      <c r="N176" s="42" t="s">
        <v>15</v>
      </c>
      <c r="O176" s="39">
        <v>1</v>
      </c>
      <c r="P176" s="42" t="s">
        <v>144</v>
      </c>
      <c r="Q176" s="43" t="s">
        <v>10</v>
      </c>
      <c r="S176" s="44" t="str">
        <f t="shared" si="26"/>
        <v>PKW - All-Season</v>
      </c>
      <c r="T176" s="44" t="str">
        <f t="shared" si="27"/>
        <v>185 / 60 R15</v>
      </c>
      <c r="U176" s="45">
        <f t="shared" si="28"/>
        <v>15</v>
      </c>
      <c r="V176" s="44" t="str">
        <f t="shared" si="29"/>
        <v>1856015</v>
      </c>
      <c r="W176" s="44" t="str">
        <f t="shared" si="30"/>
        <v>QUADRAXER 2</v>
      </c>
      <c r="X176" s="45" t="str">
        <f t="shared" si="31"/>
        <v>84 T</v>
      </c>
      <c r="Y176" s="45">
        <f t="shared" si="32"/>
        <v>953765</v>
      </c>
      <c r="Z176" s="44" t="str">
        <f t="shared" si="33"/>
        <v>3528709537650</v>
      </c>
      <c r="AA176" s="46">
        <f t="shared" si="34"/>
        <v>80.5</v>
      </c>
      <c r="AB176" s="46"/>
      <c r="AC176" s="46"/>
      <c r="AD176" s="45" t="str">
        <f t="shared" si="35"/>
        <v>E</v>
      </c>
      <c r="AE176" s="45" t="str">
        <f t="shared" si="36"/>
        <v>B</v>
      </c>
      <c r="AF176" s="45">
        <f t="shared" si="37"/>
        <v>1</v>
      </c>
      <c r="AG176" s="45" t="str">
        <f t="shared" si="38"/>
        <v>68 dB</v>
      </c>
    </row>
    <row r="177" spans="1:34" s="44" customFormat="1" ht="20" customHeight="1">
      <c r="A177" s="36">
        <v>185</v>
      </c>
      <c r="B177" s="37">
        <v>60</v>
      </c>
      <c r="C177" s="37">
        <v>15</v>
      </c>
      <c r="D177" s="37" t="s">
        <v>3</v>
      </c>
      <c r="E177" s="37" t="s">
        <v>25</v>
      </c>
      <c r="F177" s="37" t="s">
        <v>137</v>
      </c>
      <c r="G177" s="38" t="s">
        <v>239</v>
      </c>
      <c r="H177" s="38" t="s">
        <v>26</v>
      </c>
      <c r="I177" s="38" t="s">
        <v>166</v>
      </c>
      <c r="J177" s="39" t="s">
        <v>458</v>
      </c>
      <c r="K177" s="40">
        <v>712653</v>
      </c>
      <c r="L177" s="41">
        <v>85.7</v>
      </c>
      <c r="M177" s="42" t="s">
        <v>22</v>
      </c>
      <c r="N177" s="42" t="s">
        <v>15</v>
      </c>
      <c r="O177" s="39">
        <v>1</v>
      </c>
      <c r="P177" s="42" t="s">
        <v>144</v>
      </c>
      <c r="Q177" s="43" t="s">
        <v>10</v>
      </c>
      <c r="S177" s="44" t="str">
        <f t="shared" si="26"/>
        <v>PKW - All-Season</v>
      </c>
      <c r="T177" s="44" t="str">
        <f t="shared" si="27"/>
        <v>185 / 60 R15</v>
      </c>
      <c r="U177" s="45">
        <f t="shared" si="28"/>
        <v>15</v>
      </c>
      <c r="V177" s="44" t="str">
        <f t="shared" si="29"/>
        <v>1856015</v>
      </c>
      <c r="W177" s="44" t="str">
        <f t="shared" si="30"/>
        <v>QUADRAXER 2</v>
      </c>
      <c r="X177" s="45" t="str">
        <f t="shared" si="31"/>
        <v>88 H</v>
      </c>
      <c r="Y177" s="45">
        <f t="shared" si="32"/>
        <v>712653</v>
      </c>
      <c r="Z177" s="44" t="str">
        <f t="shared" si="33"/>
        <v>3528707126535</v>
      </c>
      <c r="AA177" s="46">
        <f t="shared" si="34"/>
        <v>85.7</v>
      </c>
      <c r="AB177" s="46"/>
      <c r="AC177" s="46"/>
      <c r="AD177" s="45" t="str">
        <f t="shared" si="35"/>
        <v>C</v>
      </c>
      <c r="AE177" s="45" t="str">
        <f t="shared" si="36"/>
        <v>B</v>
      </c>
      <c r="AF177" s="45">
        <f t="shared" si="37"/>
        <v>1</v>
      </c>
      <c r="AG177" s="45" t="str">
        <f t="shared" si="38"/>
        <v>68 dB</v>
      </c>
    </row>
    <row r="178" spans="1:34" s="47" customFormat="1" ht="20" customHeight="1">
      <c r="A178" s="36">
        <v>195</v>
      </c>
      <c r="B178" s="37">
        <v>60</v>
      </c>
      <c r="C178" s="37">
        <v>15</v>
      </c>
      <c r="D178" s="37" t="s">
        <v>10</v>
      </c>
      <c r="E178" s="37" t="s">
        <v>25</v>
      </c>
      <c r="F178" s="37" t="s">
        <v>137</v>
      </c>
      <c r="G178" s="38" t="s">
        <v>242</v>
      </c>
      <c r="H178" s="38" t="s">
        <v>26</v>
      </c>
      <c r="I178" s="38" t="s">
        <v>166</v>
      </c>
      <c r="J178" s="39" t="s">
        <v>459</v>
      </c>
      <c r="K178" s="40">
        <v>337302</v>
      </c>
      <c r="L178" s="41">
        <v>83.100000000000009</v>
      </c>
      <c r="M178" s="42" t="s">
        <v>14</v>
      </c>
      <c r="N178" s="42" t="s">
        <v>15</v>
      </c>
      <c r="O178" s="39">
        <v>1</v>
      </c>
      <c r="P178" s="42" t="s">
        <v>145</v>
      </c>
      <c r="Q178" s="43" t="s">
        <v>10</v>
      </c>
      <c r="S178" s="44" t="str">
        <f t="shared" si="26"/>
        <v>PKW - All-Season</v>
      </c>
      <c r="T178" s="44" t="str">
        <f t="shared" si="27"/>
        <v>195 / 60 R15</v>
      </c>
      <c r="U178" s="45">
        <f t="shared" si="28"/>
        <v>15</v>
      </c>
      <c r="V178" s="44" t="str">
        <f t="shared" si="29"/>
        <v>1956015</v>
      </c>
      <c r="W178" s="44" t="str">
        <f t="shared" si="30"/>
        <v>QUADRAXER 2</v>
      </c>
      <c r="X178" s="45" t="str">
        <f t="shared" si="31"/>
        <v>88 H</v>
      </c>
      <c r="Y178" s="45">
        <f t="shared" si="32"/>
        <v>337302</v>
      </c>
      <c r="Z178" s="44" t="str">
        <f t="shared" si="33"/>
        <v>3528703373025</v>
      </c>
      <c r="AA178" s="46">
        <f t="shared" si="34"/>
        <v>83.100000000000009</v>
      </c>
      <c r="AB178" s="46"/>
      <c r="AC178" s="46"/>
      <c r="AD178" s="45" t="str">
        <f t="shared" si="35"/>
        <v>E</v>
      </c>
      <c r="AE178" s="45" t="str">
        <f t="shared" si="36"/>
        <v>B</v>
      </c>
      <c r="AF178" s="45">
        <f t="shared" si="37"/>
        <v>1</v>
      </c>
      <c r="AG178" s="45" t="str">
        <f t="shared" si="38"/>
        <v>69 dB</v>
      </c>
      <c r="AH178" s="44"/>
    </row>
    <row r="179" spans="1:34" s="47" customFormat="1" ht="20" customHeight="1">
      <c r="A179" s="36">
        <v>205</v>
      </c>
      <c r="B179" s="37">
        <v>60</v>
      </c>
      <c r="C179" s="37">
        <v>15</v>
      </c>
      <c r="D179" s="37" t="s">
        <v>3</v>
      </c>
      <c r="E179" s="37" t="s">
        <v>25</v>
      </c>
      <c r="F179" s="37" t="s">
        <v>137</v>
      </c>
      <c r="G179" s="38" t="s">
        <v>245</v>
      </c>
      <c r="H179" s="38" t="s">
        <v>49</v>
      </c>
      <c r="I179" s="38" t="s">
        <v>138</v>
      </c>
      <c r="J179" s="39" t="s">
        <v>460</v>
      </c>
      <c r="K179" s="40">
        <v>942827</v>
      </c>
      <c r="L179" s="41">
        <v>97.9</v>
      </c>
      <c r="M179" s="42" t="s">
        <v>22</v>
      </c>
      <c r="N179" s="42" t="s">
        <v>22</v>
      </c>
      <c r="O179" s="39">
        <v>2</v>
      </c>
      <c r="P179" s="42" t="s">
        <v>143</v>
      </c>
      <c r="Q179" s="43" t="s">
        <v>10</v>
      </c>
      <c r="S179" s="44" t="str">
        <f t="shared" si="26"/>
        <v>PKW - All-Season</v>
      </c>
      <c r="T179" s="44" t="str">
        <f t="shared" si="27"/>
        <v>205 / 60 R15</v>
      </c>
      <c r="U179" s="45">
        <f t="shared" si="28"/>
        <v>15</v>
      </c>
      <c r="V179" s="44" t="str">
        <f t="shared" si="29"/>
        <v>2056015</v>
      </c>
      <c r="W179" s="44" t="str">
        <f t="shared" si="30"/>
        <v>QUADRAXER</v>
      </c>
      <c r="X179" s="45" t="str">
        <f t="shared" si="31"/>
        <v>95 H</v>
      </c>
      <c r="Y179" s="45">
        <f t="shared" si="32"/>
        <v>942827</v>
      </c>
      <c r="Z179" s="44" t="str">
        <f t="shared" si="33"/>
        <v>3528709428279</v>
      </c>
      <c r="AA179" s="46">
        <f t="shared" si="34"/>
        <v>97.9</v>
      </c>
      <c r="AB179" s="46"/>
      <c r="AC179" s="46"/>
      <c r="AD179" s="45" t="str">
        <f t="shared" si="35"/>
        <v>C</v>
      </c>
      <c r="AE179" s="45" t="str">
        <f t="shared" si="36"/>
        <v>C</v>
      </c>
      <c r="AF179" s="45">
        <f t="shared" si="37"/>
        <v>2</v>
      </c>
      <c r="AG179" s="45" t="str">
        <f t="shared" si="38"/>
        <v>71 dB</v>
      </c>
      <c r="AH179" s="44"/>
    </row>
    <row r="180" spans="1:34" s="44" customFormat="1" ht="20" customHeight="1">
      <c r="A180" s="36">
        <v>195</v>
      </c>
      <c r="B180" s="37">
        <v>60</v>
      </c>
      <c r="C180" s="37">
        <v>16</v>
      </c>
      <c r="D180" s="37" t="s">
        <v>10</v>
      </c>
      <c r="E180" s="37" t="s">
        <v>25</v>
      </c>
      <c r="F180" s="37" t="s">
        <v>137</v>
      </c>
      <c r="G180" s="38" t="s">
        <v>248</v>
      </c>
      <c r="H180" s="38" t="s">
        <v>147</v>
      </c>
      <c r="I180" s="38" t="s">
        <v>166</v>
      </c>
      <c r="J180" s="39" t="s">
        <v>461</v>
      </c>
      <c r="K180" s="40">
        <v>219264</v>
      </c>
      <c r="L180" s="41">
        <v>102.2</v>
      </c>
      <c r="M180" s="42" t="s">
        <v>22</v>
      </c>
      <c r="N180" s="42" t="s">
        <v>15</v>
      </c>
      <c r="O180" s="39">
        <v>1</v>
      </c>
      <c r="P180" s="42" t="s">
        <v>145</v>
      </c>
      <c r="Q180" s="43" t="s">
        <v>10</v>
      </c>
      <c r="S180" s="44" t="str">
        <f t="shared" si="26"/>
        <v>PKW - All-Season</v>
      </c>
      <c r="T180" s="44" t="str">
        <f t="shared" si="27"/>
        <v>195 / 60 R16</v>
      </c>
      <c r="U180" s="45">
        <f t="shared" si="28"/>
        <v>16</v>
      </c>
      <c r="V180" s="44" t="str">
        <f t="shared" si="29"/>
        <v>1956016</v>
      </c>
      <c r="W180" s="44" t="str">
        <f t="shared" si="30"/>
        <v>QUADRAXER 2</v>
      </c>
      <c r="X180" s="45" t="str">
        <f t="shared" si="31"/>
        <v>89 H</v>
      </c>
      <c r="Y180" s="45">
        <f t="shared" si="32"/>
        <v>219264</v>
      </c>
      <c r="Z180" s="44" t="str">
        <f t="shared" si="33"/>
        <v>3528702192641</v>
      </c>
      <c r="AA180" s="46">
        <f t="shared" si="34"/>
        <v>102.2</v>
      </c>
      <c r="AB180" s="46"/>
      <c r="AC180" s="46"/>
      <c r="AD180" s="45" t="str">
        <f t="shared" si="35"/>
        <v>C</v>
      </c>
      <c r="AE180" s="45" t="str">
        <f t="shared" si="36"/>
        <v>B</v>
      </c>
      <c r="AF180" s="45">
        <f t="shared" si="37"/>
        <v>1</v>
      </c>
      <c r="AG180" s="45" t="str">
        <f t="shared" si="38"/>
        <v>69 dB</v>
      </c>
    </row>
    <row r="181" spans="1:34" s="44" customFormat="1" ht="20" customHeight="1">
      <c r="A181" s="36">
        <v>205</v>
      </c>
      <c r="B181" s="37">
        <v>60</v>
      </c>
      <c r="C181" s="37">
        <v>16</v>
      </c>
      <c r="D181" s="37" t="s">
        <v>3</v>
      </c>
      <c r="E181" s="37" t="s">
        <v>25</v>
      </c>
      <c r="F181" s="37" t="s">
        <v>137</v>
      </c>
      <c r="G181" s="38" t="s">
        <v>250</v>
      </c>
      <c r="H181" s="38" t="s">
        <v>41</v>
      </c>
      <c r="I181" s="38" t="s">
        <v>166</v>
      </c>
      <c r="J181" s="39" t="s">
        <v>462</v>
      </c>
      <c r="K181" s="40">
        <v>197708</v>
      </c>
      <c r="L181" s="41">
        <v>104.80000000000001</v>
      </c>
      <c r="M181" s="42" t="s">
        <v>22</v>
      </c>
      <c r="N181" s="42" t="s">
        <v>15</v>
      </c>
      <c r="O181" s="39">
        <v>1</v>
      </c>
      <c r="P181" s="42" t="s">
        <v>145</v>
      </c>
      <c r="Q181" s="43" t="s">
        <v>10</v>
      </c>
      <c r="S181" s="44" t="str">
        <f t="shared" si="26"/>
        <v>PKW - All-Season</v>
      </c>
      <c r="T181" s="44" t="str">
        <f t="shared" si="27"/>
        <v>205 / 60 R16</v>
      </c>
      <c r="U181" s="45">
        <f t="shared" si="28"/>
        <v>16</v>
      </c>
      <c r="V181" s="44" t="str">
        <f t="shared" si="29"/>
        <v>2056016</v>
      </c>
      <c r="W181" s="44" t="str">
        <f t="shared" si="30"/>
        <v>QUADRAXER 2</v>
      </c>
      <c r="X181" s="45" t="str">
        <f t="shared" si="31"/>
        <v>96 H</v>
      </c>
      <c r="Y181" s="45">
        <f t="shared" si="32"/>
        <v>197708</v>
      </c>
      <c r="Z181" s="44" t="str">
        <f t="shared" si="33"/>
        <v>3528701977089</v>
      </c>
      <c r="AA181" s="46">
        <f t="shared" si="34"/>
        <v>104.80000000000001</v>
      </c>
      <c r="AB181" s="46"/>
      <c r="AC181" s="46"/>
      <c r="AD181" s="45" t="str">
        <f t="shared" si="35"/>
        <v>C</v>
      </c>
      <c r="AE181" s="45" t="str">
        <f t="shared" si="36"/>
        <v>B</v>
      </c>
      <c r="AF181" s="45">
        <f t="shared" si="37"/>
        <v>1</v>
      </c>
      <c r="AG181" s="45" t="str">
        <f t="shared" si="38"/>
        <v>69 dB</v>
      </c>
    </row>
    <row r="182" spans="1:34" s="44" customFormat="1" ht="20" customHeight="1">
      <c r="A182" s="36">
        <v>215</v>
      </c>
      <c r="B182" s="37">
        <v>60</v>
      </c>
      <c r="C182" s="37">
        <v>16</v>
      </c>
      <c r="D182" s="37" t="s">
        <v>3</v>
      </c>
      <c r="E182" s="37" t="s">
        <v>25</v>
      </c>
      <c r="F182" s="37" t="s">
        <v>137</v>
      </c>
      <c r="G182" s="38" t="s">
        <v>254</v>
      </c>
      <c r="H182" s="38" t="s">
        <v>50</v>
      </c>
      <c r="I182" s="38" t="s">
        <v>166</v>
      </c>
      <c r="J182" s="39" t="s">
        <v>463</v>
      </c>
      <c r="K182" s="40">
        <v>791167</v>
      </c>
      <c r="L182" s="41">
        <v>125.2</v>
      </c>
      <c r="M182" s="42" t="s">
        <v>15</v>
      </c>
      <c r="N182" s="42" t="s">
        <v>15</v>
      </c>
      <c r="O182" s="39">
        <v>1</v>
      </c>
      <c r="P182" s="42" t="s">
        <v>145</v>
      </c>
      <c r="Q182" s="43" t="s">
        <v>10</v>
      </c>
      <c r="S182" s="44" t="str">
        <f t="shared" si="26"/>
        <v>PKW - All-Season</v>
      </c>
      <c r="T182" s="44" t="str">
        <f t="shared" si="27"/>
        <v>215 / 60 R16</v>
      </c>
      <c r="U182" s="45">
        <f t="shared" si="28"/>
        <v>16</v>
      </c>
      <c r="V182" s="44" t="str">
        <f t="shared" si="29"/>
        <v>2156016</v>
      </c>
      <c r="W182" s="44" t="str">
        <f t="shared" si="30"/>
        <v>QUADRAXER 2</v>
      </c>
      <c r="X182" s="45" t="str">
        <f t="shared" si="31"/>
        <v>99 H</v>
      </c>
      <c r="Y182" s="45">
        <f t="shared" si="32"/>
        <v>791167</v>
      </c>
      <c r="Z182" s="44" t="str">
        <f t="shared" si="33"/>
        <v>3528707911674</v>
      </c>
      <c r="AA182" s="46">
        <f t="shared" si="34"/>
        <v>125.2</v>
      </c>
      <c r="AB182" s="46"/>
      <c r="AC182" s="46"/>
      <c r="AD182" s="45" t="str">
        <f t="shared" si="35"/>
        <v>B</v>
      </c>
      <c r="AE182" s="45" t="str">
        <f t="shared" si="36"/>
        <v>B</v>
      </c>
      <c r="AF182" s="45">
        <f t="shared" si="37"/>
        <v>1</v>
      </c>
      <c r="AG182" s="45" t="str">
        <f t="shared" si="38"/>
        <v>69 dB</v>
      </c>
    </row>
    <row r="183" spans="1:34" s="44" customFormat="1" ht="20" customHeight="1">
      <c r="A183" s="36">
        <v>175</v>
      </c>
      <c r="B183" s="37">
        <v>55</v>
      </c>
      <c r="C183" s="37">
        <v>15</v>
      </c>
      <c r="D183" s="37" t="s">
        <v>10</v>
      </c>
      <c r="E183" s="37" t="s">
        <v>25</v>
      </c>
      <c r="F183" s="37" t="s">
        <v>137</v>
      </c>
      <c r="G183" s="38" t="s">
        <v>464</v>
      </c>
      <c r="H183" s="38" t="s">
        <v>177</v>
      </c>
      <c r="I183" s="38" t="s">
        <v>166</v>
      </c>
      <c r="J183" s="39" t="s">
        <v>465</v>
      </c>
      <c r="K183" s="40">
        <v>440867</v>
      </c>
      <c r="L183" s="41">
        <v>86.2</v>
      </c>
      <c r="M183" s="42" t="s">
        <v>14</v>
      </c>
      <c r="N183" s="42" t="s">
        <v>15</v>
      </c>
      <c r="O183" s="39">
        <v>1</v>
      </c>
      <c r="P183" s="42" t="s">
        <v>144</v>
      </c>
      <c r="Q183" s="43" t="s">
        <v>10</v>
      </c>
      <c r="S183" s="44" t="str">
        <f t="shared" si="26"/>
        <v>PKW - All-Season</v>
      </c>
      <c r="T183" s="44" t="str">
        <f t="shared" si="27"/>
        <v>175 / 55 R15</v>
      </c>
      <c r="U183" s="45">
        <f t="shared" si="28"/>
        <v>15</v>
      </c>
      <c r="V183" s="44" t="str">
        <f t="shared" si="29"/>
        <v>1755515</v>
      </c>
      <c r="W183" s="44" t="str">
        <f t="shared" si="30"/>
        <v>QUADRAXER 2</v>
      </c>
      <c r="X183" s="45" t="str">
        <f t="shared" si="31"/>
        <v>77 H</v>
      </c>
      <c r="Y183" s="45">
        <f t="shared" si="32"/>
        <v>440867</v>
      </c>
      <c r="Z183" s="44" t="str">
        <f t="shared" si="33"/>
        <v>3528704408672</v>
      </c>
      <c r="AA183" s="46">
        <f t="shared" si="34"/>
        <v>86.2</v>
      </c>
      <c r="AB183" s="46"/>
      <c r="AC183" s="46"/>
      <c r="AD183" s="45" t="str">
        <f t="shared" si="35"/>
        <v>E</v>
      </c>
      <c r="AE183" s="45" t="str">
        <f t="shared" si="36"/>
        <v>B</v>
      </c>
      <c r="AF183" s="45">
        <f t="shared" si="37"/>
        <v>1</v>
      </c>
      <c r="AG183" s="45" t="str">
        <f t="shared" si="38"/>
        <v>68 dB</v>
      </c>
    </row>
    <row r="184" spans="1:34" s="44" customFormat="1" ht="20" customHeight="1">
      <c r="A184" s="36">
        <v>185</v>
      </c>
      <c r="B184" s="37">
        <v>55</v>
      </c>
      <c r="C184" s="37">
        <v>15</v>
      </c>
      <c r="D184" s="37" t="s">
        <v>10</v>
      </c>
      <c r="E184" s="37" t="s">
        <v>25</v>
      </c>
      <c r="F184" s="37" t="s">
        <v>137</v>
      </c>
      <c r="G184" s="38" t="s">
        <v>263</v>
      </c>
      <c r="H184" s="38" t="s">
        <v>30</v>
      </c>
      <c r="I184" s="38" t="s">
        <v>166</v>
      </c>
      <c r="J184" s="39" t="s">
        <v>466</v>
      </c>
      <c r="K184" s="40">
        <v>419636</v>
      </c>
      <c r="L184" s="41">
        <v>89.2</v>
      </c>
      <c r="M184" s="42" t="s">
        <v>14</v>
      </c>
      <c r="N184" s="42" t="s">
        <v>15</v>
      </c>
      <c r="O184" s="39">
        <v>1</v>
      </c>
      <c r="P184" s="42" t="s">
        <v>144</v>
      </c>
      <c r="Q184" s="43" t="s">
        <v>10</v>
      </c>
      <c r="S184" s="44" t="str">
        <f t="shared" si="26"/>
        <v>PKW - All-Season</v>
      </c>
      <c r="T184" s="44" t="str">
        <f t="shared" si="27"/>
        <v>185 / 55 R15</v>
      </c>
      <c r="U184" s="45">
        <f t="shared" si="28"/>
        <v>15</v>
      </c>
      <c r="V184" s="44" t="str">
        <f t="shared" si="29"/>
        <v>1855515</v>
      </c>
      <c r="W184" s="44" t="str">
        <f t="shared" si="30"/>
        <v>QUADRAXER 2</v>
      </c>
      <c r="X184" s="45" t="str">
        <f t="shared" si="31"/>
        <v>82 H</v>
      </c>
      <c r="Y184" s="45">
        <f t="shared" si="32"/>
        <v>419636</v>
      </c>
      <c r="Z184" s="44" t="str">
        <f t="shared" si="33"/>
        <v>3528704196364</v>
      </c>
      <c r="AA184" s="46">
        <f t="shared" si="34"/>
        <v>89.2</v>
      </c>
      <c r="AB184" s="46"/>
      <c r="AC184" s="46"/>
      <c r="AD184" s="45" t="str">
        <f t="shared" si="35"/>
        <v>E</v>
      </c>
      <c r="AE184" s="45" t="str">
        <f t="shared" si="36"/>
        <v>B</v>
      </c>
      <c r="AF184" s="45">
        <f t="shared" si="37"/>
        <v>1</v>
      </c>
      <c r="AG184" s="45" t="str">
        <f t="shared" si="38"/>
        <v>68 dB</v>
      </c>
    </row>
    <row r="185" spans="1:34" s="44" customFormat="1" ht="20" customHeight="1">
      <c r="A185" s="36">
        <v>195</v>
      </c>
      <c r="B185" s="37">
        <v>55</v>
      </c>
      <c r="C185" s="37">
        <v>15</v>
      </c>
      <c r="D185" s="37" t="s">
        <v>10</v>
      </c>
      <c r="E185" s="37" t="s">
        <v>25</v>
      </c>
      <c r="F185" s="37" t="s">
        <v>137</v>
      </c>
      <c r="G185" s="38" t="s">
        <v>266</v>
      </c>
      <c r="H185" s="38" t="s">
        <v>55</v>
      </c>
      <c r="I185" s="38" t="s">
        <v>166</v>
      </c>
      <c r="J185" s="39" t="s">
        <v>467</v>
      </c>
      <c r="K185" s="40">
        <v>44932</v>
      </c>
      <c r="L185" s="41">
        <v>97</v>
      </c>
      <c r="M185" s="42" t="s">
        <v>14</v>
      </c>
      <c r="N185" s="42" t="s">
        <v>15</v>
      </c>
      <c r="O185" s="39">
        <v>1</v>
      </c>
      <c r="P185" s="42" t="s">
        <v>145</v>
      </c>
      <c r="Q185" s="43" t="s">
        <v>10</v>
      </c>
      <c r="S185" s="44" t="str">
        <f t="shared" si="26"/>
        <v>PKW - All-Season</v>
      </c>
      <c r="T185" s="44" t="str">
        <f t="shared" si="27"/>
        <v>195 / 55 R15</v>
      </c>
      <c r="U185" s="45">
        <f t="shared" si="28"/>
        <v>15</v>
      </c>
      <c r="V185" s="44" t="str">
        <f t="shared" si="29"/>
        <v>1955515</v>
      </c>
      <c r="W185" s="44" t="str">
        <f t="shared" si="30"/>
        <v>QUADRAXER 2</v>
      </c>
      <c r="X185" s="45" t="str">
        <f t="shared" si="31"/>
        <v>85 H</v>
      </c>
      <c r="Y185" s="45">
        <f t="shared" si="32"/>
        <v>44932</v>
      </c>
      <c r="Z185" s="44" t="str">
        <f t="shared" si="33"/>
        <v>3528700449327</v>
      </c>
      <c r="AA185" s="46">
        <f t="shared" si="34"/>
        <v>97</v>
      </c>
      <c r="AB185" s="46"/>
      <c r="AC185" s="46"/>
      <c r="AD185" s="45" t="str">
        <f t="shared" si="35"/>
        <v>E</v>
      </c>
      <c r="AE185" s="45" t="str">
        <f t="shared" si="36"/>
        <v>B</v>
      </c>
      <c r="AF185" s="45">
        <f t="shared" si="37"/>
        <v>1</v>
      </c>
      <c r="AG185" s="45" t="str">
        <f t="shared" si="38"/>
        <v>69 dB</v>
      </c>
    </row>
    <row r="186" spans="1:34" s="44" customFormat="1" ht="20" customHeight="1">
      <c r="A186" s="36">
        <v>195</v>
      </c>
      <c r="B186" s="37">
        <v>55</v>
      </c>
      <c r="C186" s="37">
        <v>16</v>
      </c>
      <c r="D186" s="37" t="s">
        <v>3</v>
      </c>
      <c r="E186" s="37" t="s">
        <v>25</v>
      </c>
      <c r="F186" s="37" t="s">
        <v>137</v>
      </c>
      <c r="G186" s="38" t="s">
        <v>271</v>
      </c>
      <c r="H186" s="38" t="s">
        <v>35</v>
      </c>
      <c r="I186" s="38" t="s">
        <v>166</v>
      </c>
      <c r="J186" s="39" t="s">
        <v>468</v>
      </c>
      <c r="K186" s="40">
        <v>6428</v>
      </c>
      <c r="L186" s="41">
        <v>102.7</v>
      </c>
      <c r="M186" s="42" t="s">
        <v>22</v>
      </c>
      <c r="N186" s="42" t="s">
        <v>15</v>
      </c>
      <c r="O186" s="39">
        <v>1</v>
      </c>
      <c r="P186" s="42" t="s">
        <v>145</v>
      </c>
      <c r="Q186" s="43" t="s">
        <v>10</v>
      </c>
      <c r="S186" s="44" t="str">
        <f t="shared" si="26"/>
        <v>PKW - All-Season</v>
      </c>
      <c r="T186" s="44" t="str">
        <f t="shared" si="27"/>
        <v>195 / 55 R16</v>
      </c>
      <c r="U186" s="45">
        <f t="shared" si="28"/>
        <v>16</v>
      </c>
      <c r="V186" s="44" t="str">
        <f t="shared" si="29"/>
        <v>1955516</v>
      </c>
      <c r="W186" s="44" t="str">
        <f t="shared" si="30"/>
        <v>QUADRAXER 2</v>
      </c>
      <c r="X186" s="45" t="str">
        <f t="shared" si="31"/>
        <v>91 H</v>
      </c>
      <c r="Y186" s="45">
        <f t="shared" si="32"/>
        <v>6428</v>
      </c>
      <c r="Z186" s="44" t="str">
        <f t="shared" si="33"/>
        <v>3528700064285</v>
      </c>
      <c r="AA186" s="46">
        <f t="shared" si="34"/>
        <v>102.7</v>
      </c>
      <c r="AB186" s="46"/>
      <c r="AC186" s="46"/>
      <c r="AD186" s="45" t="str">
        <f t="shared" si="35"/>
        <v>C</v>
      </c>
      <c r="AE186" s="45" t="str">
        <f t="shared" si="36"/>
        <v>B</v>
      </c>
      <c r="AF186" s="45">
        <f t="shared" si="37"/>
        <v>1</v>
      </c>
      <c r="AG186" s="45" t="str">
        <f t="shared" si="38"/>
        <v>69 dB</v>
      </c>
    </row>
    <row r="187" spans="1:34" s="47" customFormat="1" ht="20" customHeight="1">
      <c r="A187" s="36">
        <v>205</v>
      </c>
      <c r="B187" s="37">
        <v>55</v>
      </c>
      <c r="C187" s="37">
        <v>16</v>
      </c>
      <c r="D187" s="37" t="s">
        <v>10</v>
      </c>
      <c r="E187" s="37" t="s">
        <v>25</v>
      </c>
      <c r="F187" s="37" t="s">
        <v>137</v>
      </c>
      <c r="G187" s="38" t="s">
        <v>275</v>
      </c>
      <c r="H187" s="38" t="s">
        <v>35</v>
      </c>
      <c r="I187" s="38" t="s">
        <v>166</v>
      </c>
      <c r="J187" s="39" t="s">
        <v>469</v>
      </c>
      <c r="K187" s="40">
        <v>545691</v>
      </c>
      <c r="L187" s="41">
        <v>74.900000000000006</v>
      </c>
      <c r="M187" s="42" t="s">
        <v>22</v>
      </c>
      <c r="N187" s="42" t="s">
        <v>15</v>
      </c>
      <c r="O187" s="39">
        <v>1</v>
      </c>
      <c r="P187" s="42" t="s">
        <v>144</v>
      </c>
      <c r="Q187" s="43" t="s">
        <v>10</v>
      </c>
      <c r="S187" s="44" t="str">
        <f t="shared" si="26"/>
        <v>PKW - All-Season</v>
      </c>
      <c r="T187" s="44" t="str">
        <f t="shared" si="27"/>
        <v>205 / 55 R16</v>
      </c>
      <c r="U187" s="45">
        <f t="shared" si="28"/>
        <v>16</v>
      </c>
      <c r="V187" s="44" t="str">
        <f t="shared" si="29"/>
        <v>2055516</v>
      </c>
      <c r="W187" s="44" t="str">
        <f t="shared" si="30"/>
        <v>QUADRAXER 2</v>
      </c>
      <c r="X187" s="45" t="str">
        <f t="shared" si="31"/>
        <v>91 H</v>
      </c>
      <c r="Y187" s="45">
        <f t="shared" si="32"/>
        <v>545691</v>
      </c>
      <c r="Z187" s="44" t="str">
        <f t="shared" si="33"/>
        <v>3528705456917</v>
      </c>
      <c r="AA187" s="46">
        <f t="shared" si="34"/>
        <v>74.900000000000006</v>
      </c>
      <c r="AB187" s="46"/>
      <c r="AC187" s="46"/>
      <c r="AD187" s="45" t="str">
        <f t="shared" si="35"/>
        <v>C</v>
      </c>
      <c r="AE187" s="45" t="str">
        <f t="shared" si="36"/>
        <v>B</v>
      </c>
      <c r="AF187" s="45">
        <f t="shared" si="37"/>
        <v>1</v>
      </c>
      <c r="AG187" s="45" t="str">
        <f t="shared" si="38"/>
        <v>68 dB</v>
      </c>
      <c r="AH187" s="44"/>
    </row>
    <row r="188" spans="1:34" s="44" customFormat="1" ht="20" customHeight="1">
      <c r="A188" s="36">
        <v>205</v>
      </c>
      <c r="B188" s="37">
        <v>55</v>
      </c>
      <c r="C188" s="37">
        <v>16</v>
      </c>
      <c r="D188" s="37" t="s">
        <v>3</v>
      </c>
      <c r="E188" s="37" t="s">
        <v>36</v>
      </c>
      <c r="F188" s="37" t="s">
        <v>137</v>
      </c>
      <c r="G188" s="38" t="s">
        <v>275</v>
      </c>
      <c r="H188" s="38" t="s">
        <v>40</v>
      </c>
      <c r="I188" s="38" t="s">
        <v>166</v>
      </c>
      <c r="J188" s="39" t="s">
        <v>470</v>
      </c>
      <c r="K188" s="40">
        <v>139359</v>
      </c>
      <c r="L188" s="41">
        <v>83.600000000000009</v>
      </c>
      <c r="M188" s="42" t="s">
        <v>22</v>
      </c>
      <c r="N188" s="42" t="s">
        <v>15</v>
      </c>
      <c r="O188" s="39">
        <v>1</v>
      </c>
      <c r="P188" s="42" t="s">
        <v>145</v>
      </c>
      <c r="Q188" s="43" t="s">
        <v>10</v>
      </c>
      <c r="S188" s="44" t="str">
        <f t="shared" si="26"/>
        <v>PKW - All-Season</v>
      </c>
      <c r="T188" s="44" t="str">
        <f t="shared" si="27"/>
        <v>205 / 55 R16</v>
      </c>
      <c r="U188" s="45">
        <f t="shared" si="28"/>
        <v>16</v>
      </c>
      <c r="V188" s="44" t="str">
        <f t="shared" si="29"/>
        <v>2055516</v>
      </c>
      <c r="W188" s="44" t="str">
        <f t="shared" si="30"/>
        <v>QUADRAXER 2</v>
      </c>
      <c r="X188" s="45" t="str">
        <f t="shared" si="31"/>
        <v>94 V</v>
      </c>
      <c r="Y188" s="45">
        <f t="shared" si="32"/>
        <v>139359</v>
      </c>
      <c r="Z188" s="44" t="str">
        <f t="shared" si="33"/>
        <v>3528701393599</v>
      </c>
      <c r="AA188" s="46">
        <f t="shared" si="34"/>
        <v>83.600000000000009</v>
      </c>
      <c r="AB188" s="46"/>
      <c r="AC188" s="46"/>
      <c r="AD188" s="45" t="str">
        <f t="shared" si="35"/>
        <v>C</v>
      </c>
      <c r="AE188" s="45" t="str">
        <f t="shared" si="36"/>
        <v>B</v>
      </c>
      <c r="AF188" s="45">
        <f t="shared" si="37"/>
        <v>1</v>
      </c>
      <c r="AG188" s="45" t="str">
        <f t="shared" si="38"/>
        <v>69 dB</v>
      </c>
    </row>
    <row r="189" spans="1:34" s="44" customFormat="1" ht="20" customHeight="1">
      <c r="A189" s="36">
        <v>215</v>
      </c>
      <c r="B189" s="37">
        <v>55</v>
      </c>
      <c r="C189" s="37">
        <v>16</v>
      </c>
      <c r="D189" s="37" t="s">
        <v>3</v>
      </c>
      <c r="E189" s="37" t="s">
        <v>25</v>
      </c>
      <c r="F189" s="37" t="s">
        <v>137</v>
      </c>
      <c r="G189" s="38" t="s">
        <v>281</v>
      </c>
      <c r="H189" s="38" t="s">
        <v>64</v>
      </c>
      <c r="I189" s="38" t="s">
        <v>166</v>
      </c>
      <c r="J189" s="39" t="s">
        <v>471</v>
      </c>
      <c r="K189" s="40">
        <v>898134</v>
      </c>
      <c r="L189" s="41">
        <v>122.2</v>
      </c>
      <c r="M189" s="42" t="s">
        <v>22</v>
      </c>
      <c r="N189" s="42" t="s">
        <v>15</v>
      </c>
      <c r="O189" s="39">
        <v>1</v>
      </c>
      <c r="P189" s="42" t="s">
        <v>145</v>
      </c>
      <c r="Q189" s="43" t="s">
        <v>10</v>
      </c>
      <c r="S189" s="44" t="str">
        <f t="shared" si="26"/>
        <v>PKW - All-Season</v>
      </c>
      <c r="T189" s="44" t="str">
        <f t="shared" si="27"/>
        <v>215 / 55 R16</v>
      </c>
      <c r="U189" s="45">
        <f t="shared" si="28"/>
        <v>16</v>
      </c>
      <c r="V189" s="44" t="str">
        <f t="shared" si="29"/>
        <v>2155516</v>
      </c>
      <c r="W189" s="44" t="str">
        <f t="shared" si="30"/>
        <v>QUADRAXER 2</v>
      </c>
      <c r="X189" s="45" t="str">
        <f t="shared" si="31"/>
        <v>97 H</v>
      </c>
      <c r="Y189" s="45">
        <f t="shared" si="32"/>
        <v>898134</v>
      </c>
      <c r="Z189" s="44" t="str">
        <f t="shared" si="33"/>
        <v>3528708981348</v>
      </c>
      <c r="AA189" s="46">
        <f t="shared" si="34"/>
        <v>122.2</v>
      </c>
      <c r="AB189" s="46"/>
      <c r="AC189" s="46"/>
      <c r="AD189" s="45" t="str">
        <f t="shared" si="35"/>
        <v>C</v>
      </c>
      <c r="AE189" s="45" t="str">
        <f t="shared" si="36"/>
        <v>B</v>
      </c>
      <c r="AF189" s="45">
        <f t="shared" si="37"/>
        <v>1</v>
      </c>
      <c r="AG189" s="45" t="str">
        <f t="shared" si="38"/>
        <v>69 dB</v>
      </c>
    </row>
    <row r="190" spans="1:34" s="44" customFormat="1" ht="20" customHeight="1">
      <c r="A190" s="36">
        <v>215</v>
      </c>
      <c r="B190" s="37">
        <v>55</v>
      </c>
      <c r="C190" s="37">
        <v>16</v>
      </c>
      <c r="D190" s="37" t="s">
        <v>3</v>
      </c>
      <c r="E190" s="37" t="s">
        <v>36</v>
      </c>
      <c r="F190" s="37" t="s">
        <v>137</v>
      </c>
      <c r="G190" s="38" t="s">
        <v>281</v>
      </c>
      <c r="H190" s="38" t="s">
        <v>67</v>
      </c>
      <c r="I190" s="38" t="s">
        <v>166</v>
      </c>
      <c r="J190" s="39" t="s">
        <v>472</v>
      </c>
      <c r="K190" s="40">
        <v>949214</v>
      </c>
      <c r="L190" s="41">
        <v>128.20000000000002</v>
      </c>
      <c r="M190" s="42" t="s">
        <v>22</v>
      </c>
      <c r="N190" s="42" t="s">
        <v>15</v>
      </c>
      <c r="O190" s="39">
        <v>1</v>
      </c>
      <c r="P190" s="42" t="s">
        <v>145</v>
      </c>
      <c r="Q190" s="43" t="s">
        <v>10</v>
      </c>
      <c r="S190" s="44" t="str">
        <f t="shared" si="26"/>
        <v>PKW - All-Season</v>
      </c>
      <c r="T190" s="44" t="str">
        <f t="shared" si="27"/>
        <v>215 / 55 R16</v>
      </c>
      <c r="U190" s="45">
        <f t="shared" si="28"/>
        <v>16</v>
      </c>
      <c r="V190" s="44" t="str">
        <f t="shared" si="29"/>
        <v>2155516</v>
      </c>
      <c r="W190" s="44" t="str">
        <f t="shared" si="30"/>
        <v>QUADRAXER 2</v>
      </c>
      <c r="X190" s="45" t="str">
        <f t="shared" si="31"/>
        <v>97 V</v>
      </c>
      <c r="Y190" s="45">
        <f t="shared" si="32"/>
        <v>949214</v>
      </c>
      <c r="Z190" s="44" t="str">
        <f t="shared" si="33"/>
        <v>3528709492140</v>
      </c>
      <c r="AA190" s="46">
        <f t="shared" si="34"/>
        <v>128.20000000000002</v>
      </c>
      <c r="AB190" s="46"/>
      <c r="AC190" s="46"/>
      <c r="AD190" s="45" t="str">
        <f t="shared" si="35"/>
        <v>C</v>
      </c>
      <c r="AE190" s="45" t="str">
        <f t="shared" si="36"/>
        <v>B</v>
      </c>
      <c r="AF190" s="45">
        <f t="shared" si="37"/>
        <v>1</v>
      </c>
      <c r="AG190" s="45" t="str">
        <f t="shared" si="38"/>
        <v>69 dB</v>
      </c>
    </row>
    <row r="191" spans="1:34" s="44" customFormat="1" ht="20" customHeight="1">
      <c r="A191" s="36">
        <v>225</v>
      </c>
      <c r="B191" s="37">
        <v>55</v>
      </c>
      <c r="C191" s="37">
        <v>16</v>
      </c>
      <c r="D191" s="37" t="s">
        <v>3</v>
      </c>
      <c r="E191" s="37" t="s">
        <v>25</v>
      </c>
      <c r="F191" s="37" t="s">
        <v>137</v>
      </c>
      <c r="G191" s="38" t="s">
        <v>288</v>
      </c>
      <c r="H191" s="38" t="s">
        <v>50</v>
      </c>
      <c r="I191" s="38" t="s">
        <v>166</v>
      </c>
      <c r="J191" s="39" t="s">
        <v>473</v>
      </c>
      <c r="K191" s="40">
        <v>890818</v>
      </c>
      <c r="L191" s="41">
        <v>134.70000000000002</v>
      </c>
      <c r="M191" s="42" t="s">
        <v>15</v>
      </c>
      <c r="N191" s="42" t="s">
        <v>15</v>
      </c>
      <c r="O191" s="39">
        <v>1</v>
      </c>
      <c r="P191" s="42" t="s">
        <v>145</v>
      </c>
      <c r="Q191" s="43" t="s">
        <v>10</v>
      </c>
      <c r="S191" s="44" t="str">
        <f t="shared" si="26"/>
        <v>PKW - All-Season</v>
      </c>
      <c r="T191" s="44" t="str">
        <f t="shared" si="27"/>
        <v>225 / 55 R16</v>
      </c>
      <c r="U191" s="45">
        <f t="shared" si="28"/>
        <v>16</v>
      </c>
      <c r="V191" s="44" t="str">
        <f t="shared" si="29"/>
        <v>2255516</v>
      </c>
      <c r="W191" s="44" t="str">
        <f t="shared" si="30"/>
        <v>QUADRAXER 2</v>
      </c>
      <c r="X191" s="45" t="str">
        <f t="shared" si="31"/>
        <v>99 H</v>
      </c>
      <c r="Y191" s="45">
        <f t="shared" si="32"/>
        <v>890818</v>
      </c>
      <c r="Z191" s="44" t="str">
        <f t="shared" si="33"/>
        <v>3528708908185</v>
      </c>
      <c r="AA191" s="46">
        <f t="shared" si="34"/>
        <v>134.70000000000002</v>
      </c>
      <c r="AB191" s="46"/>
      <c r="AC191" s="46"/>
      <c r="AD191" s="45" t="str">
        <f t="shared" si="35"/>
        <v>B</v>
      </c>
      <c r="AE191" s="45" t="str">
        <f t="shared" si="36"/>
        <v>B</v>
      </c>
      <c r="AF191" s="45">
        <f t="shared" si="37"/>
        <v>1</v>
      </c>
      <c r="AG191" s="45" t="str">
        <f t="shared" si="38"/>
        <v>69 dB</v>
      </c>
    </row>
    <row r="192" spans="1:34" s="44" customFormat="1" ht="20" customHeight="1">
      <c r="A192" s="36">
        <v>225</v>
      </c>
      <c r="B192" s="37">
        <v>55</v>
      </c>
      <c r="C192" s="37">
        <v>16</v>
      </c>
      <c r="D192" s="37" t="s">
        <v>3</v>
      </c>
      <c r="E192" s="37" t="s">
        <v>36</v>
      </c>
      <c r="F192" s="37" t="s">
        <v>137</v>
      </c>
      <c r="G192" s="38" t="s">
        <v>288</v>
      </c>
      <c r="H192" s="38" t="s">
        <v>52</v>
      </c>
      <c r="I192" s="38" t="s">
        <v>166</v>
      </c>
      <c r="J192" s="39" t="s">
        <v>474</v>
      </c>
      <c r="K192" s="40">
        <v>293396</v>
      </c>
      <c r="L192" s="41">
        <v>141.70000000000002</v>
      </c>
      <c r="M192" s="42" t="s">
        <v>15</v>
      </c>
      <c r="N192" s="42" t="s">
        <v>15</v>
      </c>
      <c r="O192" s="39">
        <v>1</v>
      </c>
      <c r="P192" s="42" t="s">
        <v>145</v>
      </c>
      <c r="Q192" s="43" t="s">
        <v>10</v>
      </c>
      <c r="S192" s="44" t="str">
        <f t="shared" si="26"/>
        <v>PKW - All-Season</v>
      </c>
      <c r="T192" s="44" t="str">
        <f t="shared" si="27"/>
        <v>225 / 55 R16</v>
      </c>
      <c r="U192" s="45">
        <f t="shared" si="28"/>
        <v>16</v>
      </c>
      <c r="V192" s="44" t="str">
        <f t="shared" si="29"/>
        <v>2255516</v>
      </c>
      <c r="W192" s="44" t="str">
        <f t="shared" si="30"/>
        <v>QUADRAXER 2</v>
      </c>
      <c r="X192" s="45" t="str">
        <f t="shared" si="31"/>
        <v>99 V</v>
      </c>
      <c r="Y192" s="45">
        <f t="shared" si="32"/>
        <v>293396</v>
      </c>
      <c r="Z192" s="44" t="str">
        <f t="shared" si="33"/>
        <v>3528702933961</v>
      </c>
      <c r="AA192" s="46">
        <f t="shared" si="34"/>
        <v>141.70000000000002</v>
      </c>
      <c r="AB192" s="46"/>
      <c r="AC192" s="46"/>
      <c r="AD192" s="45" t="str">
        <f t="shared" si="35"/>
        <v>B</v>
      </c>
      <c r="AE192" s="45" t="str">
        <f t="shared" si="36"/>
        <v>B</v>
      </c>
      <c r="AF192" s="45">
        <f t="shared" si="37"/>
        <v>1</v>
      </c>
      <c r="AG192" s="45" t="str">
        <f t="shared" si="38"/>
        <v>69 dB</v>
      </c>
    </row>
    <row r="193" spans="1:34" s="44" customFormat="1" ht="20" customHeight="1">
      <c r="A193" s="36">
        <v>205</v>
      </c>
      <c r="B193" s="37">
        <v>55</v>
      </c>
      <c r="C193" s="37">
        <v>17</v>
      </c>
      <c r="D193" s="37" t="s">
        <v>3</v>
      </c>
      <c r="E193" s="37" t="s">
        <v>36</v>
      </c>
      <c r="F193" s="37" t="s">
        <v>137</v>
      </c>
      <c r="G193" s="38" t="s">
        <v>292</v>
      </c>
      <c r="H193" s="38" t="s">
        <v>51</v>
      </c>
      <c r="I193" s="38" t="s">
        <v>166</v>
      </c>
      <c r="J193" s="39" t="s">
        <v>475</v>
      </c>
      <c r="K193" s="40">
        <v>60903</v>
      </c>
      <c r="L193" s="41">
        <v>138.20000000000002</v>
      </c>
      <c r="M193" s="42" t="s">
        <v>22</v>
      </c>
      <c r="N193" s="42" t="s">
        <v>15</v>
      </c>
      <c r="O193" s="39">
        <v>1</v>
      </c>
      <c r="P193" s="42" t="s">
        <v>145</v>
      </c>
      <c r="Q193" s="43" t="s">
        <v>162</v>
      </c>
      <c r="S193" s="44" t="str">
        <f t="shared" si="26"/>
        <v>PKW - All-Season</v>
      </c>
      <c r="T193" s="44" t="str">
        <f t="shared" si="27"/>
        <v>205 / 55 R17</v>
      </c>
      <c r="U193" s="45">
        <f t="shared" si="28"/>
        <v>17</v>
      </c>
      <c r="V193" s="44" t="str">
        <f t="shared" si="29"/>
        <v>2055517</v>
      </c>
      <c r="W193" s="44" t="str">
        <f t="shared" si="30"/>
        <v>QUADRAXER 2</v>
      </c>
      <c r="X193" s="45" t="str">
        <f t="shared" si="31"/>
        <v>95 V</v>
      </c>
      <c r="Y193" s="45">
        <f t="shared" si="32"/>
        <v>60903</v>
      </c>
      <c r="Z193" s="44" t="str">
        <f t="shared" si="33"/>
        <v>3528700609035</v>
      </c>
      <c r="AA193" s="46">
        <f t="shared" si="34"/>
        <v>138.20000000000002</v>
      </c>
      <c r="AB193" s="46"/>
      <c r="AC193" s="46"/>
      <c r="AD193" s="45" t="str">
        <f t="shared" si="35"/>
        <v>C</v>
      </c>
      <c r="AE193" s="45" t="str">
        <f t="shared" si="36"/>
        <v>B</v>
      </c>
      <c r="AF193" s="45">
        <f t="shared" si="37"/>
        <v>1</v>
      </c>
      <c r="AG193" s="45" t="str">
        <f t="shared" si="38"/>
        <v>69 dB</v>
      </c>
    </row>
    <row r="194" spans="1:34" s="44" customFormat="1" ht="20" customHeight="1">
      <c r="A194" s="36">
        <v>215</v>
      </c>
      <c r="B194" s="37">
        <v>55</v>
      </c>
      <c r="C194" s="37">
        <v>17</v>
      </c>
      <c r="D194" s="37" t="s">
        <v>3</v>
      </c>
      <c r="E194" s="37" t="s">
        <v>36</v>
      </c>
      <c r="F194" s="37" t="s">
        <v>137</v>
      </c>
      <c r="G194" s="38" t="s">
        <v>294</v>
      </c>
      <c r="H194" s="38" t="s">
        <v>43</v>
      </c>
      <c r="I194" s="38" t="s">
        <v>166</v>
      </c>
      <c r="J194" s="39" t="s">
        <v>476</v>
      </c>
      <c r="K194" s="40">
        <v>120131</v>
      </c>
      <c r="L194" s="41">
        <v>146.9</v>
      </c>
      <c r="M194" s="42" t="s">
        <v>22</v>
      </c>
      <c r="N194" s="42" t="s">
        <v>15</v>
      </c>
      <c r="O194" s="39">
        <v>1</v>
      </c>
      <c r="P194" s="42" t="s">
        <v>145</v>
      </c>
      <c r="Q194" s="43" t="s">
        <v>162</v>
      </c>
      <c r="S194" s="44" t="str">
        <f t="shared" si="26"/>
        <v>PKW - All-Season</v>
      </c>
      <c r="T194" s="44" t="str">
        <f t="shared" si="27"/>
        <v>215 / 55 R17</v>
      </c>
      <c r="U194" s="45">
        <f t="shared" si="28"/>
        <v>17</v>
      </c>
      <c r="V194" s="44" t="str">
        <f t="shared" si="29"/>
        <v>2155517</v>
      </c>
      <c r="W194" s="44" t="str">
        <f t="shared" si="30"/>
        <v>QUADRAXER 2</v>
      </c>
      <c r="X194" s="45" t="str">
        <f t="shared" si="31"/>
        <v>98 V</v>
      </c>
      <c r="Y194" s="45">
        <f t="shared" si="32"/>
        <v>120131</v>
      </c>
      <c r="Z194" s="44" t="str">
        <f t="shared" si="33"/>
        <v>3528701201313</v>
      </c>
      <c r="AA194" s="46">
        <f t="shared" si="34"/>
        <v>146.9</v>
      </c>
      <c r="AB194" s="46"/>
      <c r="AC194" s="46"/>
      <c r="AD194" s="45" t="str">
        <f t="shared" si="35"/>
        <v>C</v>
      </c>
      <c r="AE194" s="45" t="str">
        <f t="shared" si="36"/>
        <v>B</v>
      </c>
      <c r="AF194" s="45">
        <f t="shared" si="37"/>
        <v>1</v>
      </c>
      <c r="AG194" s="45" t="str">
        <f t="shared" si="38"/>
        <v>69 dB</v>
      </c>
    </row>
    <row r="195" spans="1:34" s="44" customFormat="1" ht="20" customHeight="1">
      <c r="A195" s="48">
        <v>225</v>
      </c>
      <c r="B195" s="49">
        <v>55</v>
      </c>
      <c r="C195" s="49">
        <v>17</v>
      </c>
      <c r="D195" s="49" t="s">
        <v>3</v>
      </c>
      <c r="E195" s="49" t="s">
        <v>47</v>
      </c>
      <c r="F195" s="49" t="s">
        <v>137</v>
      </c>
      <c r="G195" s="50" t="s">
        <v>297</v>
      </c>
      <c r="H195" s="50" t="s">
        <v>75</v>
      </c>
      <c r="I195" s="50" t="s">
        <v>166</v>
      </c>
      <c r="J195" s="51" t="s">
        <v>477</v>
      </c>
      <c r="K195" s="52">
        <v>854194</v>
      </c>
      <c r="L195" s="53">
        <v>153.30000000000001</v>
      </c>
      <c r="M195" s="54" t="s">
        <v>10</v>
      </c>
      <c r="N195" s="54" t="s">
        <v>10</v>
      </c>
      <c r="O195" s="51" t="s">
        <v>10</v>
      </c>
      <c r="P195" s="54" t="s">
        <v>10</v>
      </c>
      <c r="Q195" s="55" t="s">
        <v>478</v>
      </c>
      <c r="S195" s="44" t="str">
        <f t="shared" si="26"/>
        <v>PKW - All-Season</v>
      </c>
      <c r="T195" s="44" t="str">
        <f t="shared" si="27"/>
        <v>225 / 55 R17</v>
      </c>
      <c r="U195" s="45">
        <f t="shared" si="28"/>
        <v>17</v>
      </c>
      <c r="V195" s="44" t="str">
        <f t="shared" si="29"/>
        <v>2255517</v>
      </c>
      <c r="W195" s="44" t="str">
        <f t="shared" si="30"/>
        <v>QUADRAXER 2</v>
      </c>
      <c r="X195" s="45" t="str">
        <f t="shared" si="31"/>
        <v>101 W</v>
      </c>
      <c r="Y195" s="45">
        <f t="shared" si="32"/>
        <v>854194</v>
      </c>
      <c r="Z195" s="44" t="str">
        <f t="shared" si="33"/>
        <v>3528708541948</v>
      </c>
      <c r="AA195" s="46">
        <f t="shared" si="34"/>
        <v>153.30000000000001</v>
      </c>
      <c r="AB195" s="46"/>
      <c r="AC195" s="46"/>
      <c r="AD195" s="45" t="str">
        <f t="shared" si="35"/>
        <v/>
      </c>
      <c r="AE195" s="45" t="str">
        <f t="shared" si="36"/>
        <v/>
      </c>
      <c r="AF195" s="45" t="str">
        <f t="shared" si="37"/>
        <v/>
      </c>
      <c r="AG195" s="45" t="str">
        <f t="shared" si="38"/>
        <v/>
      </c>
    </row>
    <row r="196" spans="1:34" s="44" customFormat="1" ht="20" customHeight="1">
      <c r="A196" s="48">
        <v>205</v>
      </c>
      <c r="B196" s="49">
        <v>55</v>
      </c>
      <c r="C196" s="49">
        <v>19</v>
      </c>
      <c r="D196" s="49" t="s">
        <v>3</v>
      </c>
      <c r="E196" s="49" t="s">
        <v>36</v>
      </c>
      <c r="F196" s="49" t="s">
        <v>137</v>
      </c>
      <c r="G196" s="50" t="s">
        <v>479</v>
      </c>
      <c r="H196" s="50" t="s">
        <v>67</v>
      </c>
      <c r="I196" s="50" t="s">
        <v>166</v>
      </c>
      <c r="J196" s="51" t="s">
        <v>480</v>
      </c>
      <c r="K196" s="52">
        <v>618997</v>
      </c>
      <c r="L196" s="53">
        <v>153.80000000000001</v>
      </c>
      <c r="M196" s="54" t="s">
        <v>10</v>
      </c>
      <c r="N196" s="54" t="s">
        <v>10</v>
      </c>
      <c r="O196" s="51" t="s">
        <v>10</v>
      </c>
      <c r="P196" s="54" t="s">
        <v>10</v>
      </c>
      <c r="Q196" s="55" t="s">
        <v>478</v>
      </c>
      <c r="S196" s="44" t="str">
        <f t="shared" si="26"/>
        <v>PKW - All-Season</v>
      </c>
      <c r="T196" s="44" t="str">
        <f t="shared" si="27"/>
        <v>205 / 55 R19</v>
      </c>
      <c r="U196" s="45">
        <f t="shared" si="28"/>
        <v>19</v>
      </c>
      <c r="V196" s="44" t="str">
        <f t="shared" si="29"/>
        <v>2055519</v>
      </c>
      <c r="W196" s="44" t="str">
        <f t="shared" si="30"/>
        <v>QUADRAXER 2</v>
      </c>
      <c r="X196" s="45" t="str">
        <f t="shared" si="31"/>
        <v>97 V</v>
      </c>
      <c r="Y196" s="45">
        <f t="shared" si="32"/>
        <v>618997</v>
      </c>
      <c r="Z196" s="44" t="str">
        <f t="shared" si="33"/>
        <v>3528706189975</v>
      </c>
      <c r="AA196" s="46">
        <f t="shared" si="34"/>
        <v>153.80000000000001</v>
      </c>
      <c r="AB196" s="46"/>
      <c r="AC196" s="46"/>
      <c r="AD196" s="45" t="str">
        <f t="shared" si="35"/>
        <v/>
      </c>
      <c r="AE196" s="45" t="str">
        <f t="shared" si="36"/>
        <v/>
      </c>
      <c r="AF196" s="45" t="str">
        <f t="shared" si="37"/>
        <v/>
      </c>
      <c r="AG196" s="45" t="str">
        <f t="shared" si="38"/>
        <v/>
      </c>
    </row>
    <row r="197" spans="1:34" s="44" customFormat="1" ht="20" customHeight="1">
      <c r="A197" s="36">
        <v>195</v>
      </c>
      <c r="B197" s="37">
        <v>50</v>
      </c>
      <c r="C197" s="37">
        <v>15</v>
      </c>
      <c r="D197" s="37" t="s">
        <v>10</v>
      </c>
      <c r="E197" s="37" t="s">
        <v>25</v>
      </c>
      <c r="F197" s="37" t="s">
        <v>137</v>
      </c>
      <c r="G197" s="38" t="s">
        <v>302</v>
      </c>
      <c r="H197" s="38" t="s">
        <v>30</v>
      </c>
      <c r="I197" s="38" t="s">
        <v>166</v>
      </c>
      <c r="J197" s="39" t="s">
        <v>481</v>
      </c>
      <c r="K197" s="40">
        <v>620745</v>
      </c>
      <c r="L197" s="41">
        <v>70.600000000000009</v>
      </c>
      <c r="M197" s="42" t="s">
        <v>14</v>
      </c>
      <c r="N197" s="42" t="s">
        <v>15</v>
      </c>
      <c r="O197" s="39">
        <v>1</v>
      </c>
      <c r="P197" s="42" t="s">
        <v>145</v>
      </c>
      <c r="Q197" s="43" t="s">
        <v>10</v>
      </c>
      <c r="S197" s="44" t="str">
        <f t="shared" si="26"/>
        <v>PKW - All-Season</v>
      </c>
      <c r="T197" s="44" t="str">
        <f t="shared" si="27"/>
        <v>195 / 50 R15</v>
      </c>
      <c r="U197" s="45">
        <f t="shared" si="28"/>
        <v>15</v>
      </c>
      <c r="V197" s="44" t="str">
        <f t="shared" si="29"/>
        <v>1955015</v>
      </c>
      <c r="W197" s="44" t="str">
        <f t="shared" si="30"/>
        <v>QUADRAXER 2</v>
      </c>
      <c r="X197" s="45" t="str">
        <f t="shared" si="31"/>
        <v>82 H</v>
      </c>
      <c r="Y197" s="45">
        <f t="shared" si="32"/>
        <v>620745</v>
      </c>
      <c r="Z197" s="44" t="str">
        <f t="shared" si="33"/>
        <v>3528706207457</v>
      </c>
      <c r="AA197" s="46">
        <f t="shared" si="34"/>
        <v>70.600000000000009</v>
      </c>
      <c r="AB197" s="46"/>
      <c r="AC197" s="46"/>
      <c r="AD197" s="45" t="str">
        <f t="shared" si="35"/>
        <v>E</v>
      </c>
      <c r="AE197" s="45" t="str">
        <f t="shared" si="36"/>
        <v>B</v>
      </c>
      <c r="AF197" s="45">
        <f t="shared" si="37"/>
        <v>1</v>
      </c>
      <c r="AG197" s="45" t="str">
        <f t="shared" si="38"/>
        <v>69 dB</v>
      </c>
    </row>
    <row r="198" spans="1:34" s="44" customFormat="1" ht="20" customHeight="1">
      <c r="A198" s="36">
        <v>195</v>
      </c>
      <c r="B198" s="37">
        <v>50</v>
      </c>
      <c r="C198" s="37">
        <v>16</v>
      </c>
      <c r="D198" s="37" t="s">
        <v>3</v>
      </c>
      <c r="E198" s="37" t="s">
        <v>36</v>
      </c>
      <c r="F198" s="37" t="s">
        <v>137</v>
      </c>
      <c r="G198" s="38" t="s">
        <v>305</v>
      </c>
      <c r="H198" s="38" t="s">
        <v>44</v>
      </c>
      <c r="I198" s="38" t="s">
        <v>166</v>
      </c>
      <c r="J198" s="39" t="s">
        <v>482</v>
      </c>
      <c r="K198" s="40">
        <v>183714</v>
      </c>
      <c r="L198" s="41">
        <v>121.30000000000001</v>
      </c>
      <c r="M198" s="42" t="s">
        <v>22</v>
      </c>
      <c r="N198" s="42" t="s">
        <v>15</v>
      </c>
      <c r="O198" s="39">
        <v>1</v>
      </c>
      <c r="P198" s="42" t="s">
        <v>145</v>
      </c>
      <c r="Q198" s="43" t="s">
        <v>10</v>
      </c>
      <c r="S198" s="44" t="str">
        <f t="shared" ref="S198:S261" si="39">IF(F198=0," ",F198)</f>
        <v>PKW - All-Season</v>
      </c>
      <c r="T198" s="44" t="str">
        <f t="shared" ref="T198:T261" si="40">CONCATENATE(A198," / ",B198," R",C198)</f>
        <v>195 / 50 R16</v>
      </c>
      <c r="U198" s="45">
        <f t="shared" ref="U198:U261" si="41">IF(C198=0," ",C198)</f>
        <v>16</v>
      </c>
      <c r="V198" s="44" t="str">
        <f t="shared" ref="V198:V261" si="42">CONCATENATE(A198,B198,C198)</f>
        <v>1955016</v>
      </c>
      <c r="W198" s="44" t="str">
        <f t="shared" ref="W198:W261" si="43">IF(I198=0," ",I198)</f>
        <v>QUADRAXER 2</v>
      </c>
      <c r="X198" s="45" t="str">
        <f t="shared" ref="X198:X261" si="44">IF(H198=0," ",H198)</f>
        <v>88 V</v>
      </c>
      <c r="Y198" s="45">
        <f t="shared" ref="Y198:Y261" si="45">IF(K198=0," ",K198)</f>
        <v>183714</v>
      </c>
      <c r="Z198" s="44" t="str">
        <f t="shared" ref="Z198:Z261" si="46">IF(J198=0," ",J198)</f>
        <v>3528701837147</v>
      </c>
      <c r="AA198" s="46">
        <f t="shared" ref="AA198:AA261" si="47">IF(L198=0," ",L198)</f>
        <v>121.30000000000001</v>
      </c>
      <c r="AB198" s="46"/>
      <c r="AC198" s="46"/>
      <c r="AD198" s="45" t="str">
        <f t="shared" ref="AD198:AD261" si="48">IF(M198=0," ",M198)</f>
        <v>C</v>
      </c>
      <c r="AE198" s="45" t="str">
        <f t="shared" ref="AE198:AE261" si="49">IF(N198=0," ",N198)</f>
        <v>B</v>
      </c>
      <c r="AF198" s="45">
        <f t="shared" ref="AF198:AF261" si="50">IF(O198=0," ",O198)</f>
        <v>1</v>
      </c>
      <c r="AG198" s="45" t="str">
        <f t="shared" ref="AG198:AG261" si="51">IF(P198=0," ",P198)</f>
        <v>69 dB</v>
      </c>
    </row>
    <row r="199" spans="1:34" s="44" customFormat="1" ht="20" customHeight="1">
      <c r="A199" s="36">
        <v>205</v>
      </c>
      <c r="B199" s="37">
        <v>50</v>
      </c>
      <c r="C199" s="37">
        <v>17</v>
      </c>
      <c r="D199" s="37" t="s">
        <v>3</v>
      </c>
      <c r="E199" s="37" t="s">
        <v>36</v>
      </c>
      <c r="F199" s="37" t="s">
        <v>137</v>
      </c>
      <c r="G199" s="38" t="s">
        <v>312</v>
      </c>
      <c r="H199" s="38" t="s">
        <v>66</v>
      </c>
      <c r="I199" s="38" t="s">
        <v>166</v>
      </c>
      <c r="J199" s="39" t="s">
        <v>483</v>
      </c>
      <c r="K199" s="40">
        <v>929217</v>
      </c>
      <c r="L199" s="41">
        <v>134.70000000000002</v>
      </c>
      <c r="M199" s="42" t="s">
        <v>22</v>
      </c>
      <c r="N199" s="42" t="s">
        <v>15</v>
      </c>
      <c r="O199" s="39">
        <v>1</v>
      </c>
      <c r="P199" s="42" t="s">
        <v>145</v>
      </c>
      <c r="Q199" s="43" t="s">
        <v>162</v>
      </c>
      <c r="S199" s="44" t="str">
        <f t="shared" si="39"/>
        <v>PKW - All-Season</v>
      </c>
      <c r="T199" s="44" t="str">
        <f t="shared" si="40"/>
        <v>205 / 50 R17</v>
      </c>
      <c r="U199" s="45">
        <f t="shared" si="41"/>
        <v>17</v>
      </c>
      <c r="V199" s="44" t="str">
        <f t="shared" si="42"/>
        <v>2055017</v>
      </c>
      <c r="W199" s="44" t="str">
        <f t="shared" si="43"/>
        <v>QUADRAXER 2</v>
      </c>
      <c r="X199" s="45" t="str">
        <f t="shared" si="44"/>
        <v>93 V</v>
      </c>
      <c r="Y199" s="45">
        <f t="shared" si="45"/>
        <v>929217</v>
      </c>
      <c r="Z199" s="44" t="str">
        <f t="shared" si="46"/>
        <v>3528709292177</v>
      </c>
      <c r="AA199" s="46">
        <f t="shared" si="47"/>
        <v>134.70000000000002</v>
      </c>
      <c r="AB199" s="46"/>
      <c r="AC199" s="46"/>
      <c r="AD199" s="45" t="str">
        <f t="shared" si="48"/>
        <v>C</v>
      </c>
      <c r="AE199" s="45" t="str">
        <f t="shared" si="49"/>
        <v>B</v>
      </c>
      <c r="AF199" s="45">
        <f t="shared" si="50"/>
        <v>1</v>
      </c>
      <c r="AG199" s="45" t="str">
        <f t="shared" si="51"/>
        <v>69 dB</v>
      </c>
    </row>
    <row r="200" spans="1:34" s="44" customFormat="1" ht="20" customHeight="1">
      <c r="A200" s="48">
        <v>215</v>
      </c>
      <c r="B200" s="49">
        <v>50</v>
      </c>
      <c r="C200" s="49">
        <v>17</v>
      </c>
      <c r="D200" s="49" t="s">
        <v>3</v>
      </c>
      <c r="E200" s="49" t="s">
        <v>47</v>
      </c>
      <c r="F200" s="49" t="s">
        <v>137</v>
      </c>
      <c r="G200" s="50" t="s">
        <v>317</v>
      </c>
      <c r="H200" s="50" t="s">
        <v>71</v>
      </c>
      <c r="I200" s="50" t="s">
        <v>166</v>
      </c>
      <c r="J200" s="51" t="s">
        <v>484</v>
      </c>
      <c r="K200" s="52">
        <v>416275</v>
      </c>
      <c r="L200" s="53">
        <v>142.1</v>
      </c>
      <c r="M200" s="54" t="s">
        <v>10</v>
      </c>
      <c r="N200" s="54" t="s">
        <v>10</v>
      </c>
      <c r="O200" s="54" t="s">
        <v>10</v>
      </c>
      <c r="P200" s="54" t="s">
        <v>10</v>
      </c>
      <c r="Q200" s="55" t="s">
        <v>478</v>
      </c>
      <c r="S200" s="44" t="str">
        <f t="shared" si="39"/>
        <v>PKW - All-Season</v>
      </c>
      <c r="T200" s="44" t="str">
        <f t="shared" si="40"/>
        <v>215 / 50 R17</v>
      </c>
      <c r="U200" s="45">
        <f t="shared" si="41"/>
        <v>17</v>
      </c>
      <c r="V200" s="44" t="str">
        <f t="shared" si="42"/>
        <v>2155017</v>
      </c>
      <c r="W200" s="44" t="str">
        <f t="shared" si="43"/>
        <v>QUADRAXER 2</v>
      </c>
      <c r="X200" s="45" t="str">
        <f t="shared" si="44"/>
        <v>95 W</v>
      </c>
      <c r="Y200" s="45">
        <f t="shared" si="45"/>
        <v>416275</v>
      </c>
      <c r="Z200" s="44" t="str">
        <f t="shared" si="46"/>
        <v>3528704162758</v>
      </c>
      <c r="AA200" s="46">
        <f t="shared" si="47"/>
        <v>142.1</v>
      </c>
      <c r="AB200" s="46"/>
      <c r="AC200" s="46"/>
      <c r="AD200" s="45" t="str">
        <f t="shared" si="48"/>
        <v/>
      </c>
      <c r="AE200" s="45" t="str">
        <f t="shared" si="49"/>
        <v/>
      </c>
      <c r="AF200" s="45" t="str">
        <f t="shared" si="50"/>
        <v/>
      </c>
      <c r="AG200" s="45" t="str">
        <f t="shared" si="51"/>
        <v/>
      </c>
    </row>
    <row r="201" spans="1:34" s="47" customFormat="1" ht="20" customHeight="1">
      <c r="A201" s="48">
        <v>225</v>
      </c>
      <c r="B201" s="49">
        <v>50</v>
      </c>
      <c r="C201" s="49">
        <v>17</v>
      </c>
      <c r="D201" s="49" t="s">
        <v>3</v>
      </c>
      <c r="E201" s="49" t="s">
        <v>47</v>
      </c>
      <c r="F201" s="49" t="s">
        <v>137</v>
      </c>
      <c r="G201" s="50" t="s">
        <v>320</v>
      </c>
      <c r="H201" s="50" t="s">
        <v>53</v>
      </c>
      <c r="I201" s="50" t="s">
        <v>166</v>
      </c>
      <c r="J201" s="51" t="s">
        <v>485</v>
      </c>
      <c r="K201" s="52">
        <v>403005</v>
      </c>
      <c r="L201" s="53">
        <v>146.4</v>
      </c>
      <c r="M201" s="54" t="s">
        <v>10</v>
      </c>
      <c r="N201" s="54" t="s">
        <v>10</v>
      </c>
      <c r="O201" s="51" t="s">
        <v>10</v>
      </c>
      <c r="P201" s="54" t="s">
        <v>10</v>
      </c>
      <c r="Q201" s="55" t="s">
        <v>478</v>
      </c>
      <c r="S201" s="44" t="str">
        <f t="shared" si="39"/>
        <v>PKW - All-Season</v>
      </c>
      <c r="T201" s="44" t="str">
        <f t="shared" si="40"/>
        <v>225 / 50 R17</v>
      </c>
      <c r="U201" s="45">
        <f t="shared" si="41"/>
        <v>17</v>
      </c>
      <c r="V201" s="44" t="str">
        <f t="shared" si="42"/>
        <v>2255017</v>
      </c>
      <c r="W201" s="44" t="str">
        <f t="shared" si="43"/>
        <v>QUADRAXER 2</v>
      </c>
      <c r="X201" s="45" t="str">
        <f t="shared" si="44"/>
        <v>98 W</v>
      </c>
      <c r="Y201" s="45">
        <f t="shared" si="45"/>
        <v>403005</v>
      </c>
      <c r="Z201" s="44" t="str">
        <f t="shared" si="46"/>
        <v>3528704030057</v>
      </c>
      <c r="AA201" s="46">
        <f t="shared" si="47"/>
        <v>146.4</v>
      </c>
      <c r="AB201" s="46"/>
      <c r="AC201" s="46"/>
      <c r="AD201" s="45" t="str">
        <f t="shared" si="48"/>
        <v/>
      </c>
      <c r="AE201" s="45" t="str">
        <f t="shared" si="49"/>
        <v/>
      </c>
      <c r="AF201" s="45" t="str">
        <f t="shared" si="50"/>
        <v/>
      </c>
      <c r="AG201" s="45" t="str">
        <f t="shared" si="51"/>
        <v/>
      </c>
      <c r="AH201" s="44"/>
    </row>
    <row r="202" spans="1:34" s="44" customFormat="1" ht="20" customHeight="1">
      <c r="A202" s="36">
        <v>195</v>
      </c>
      <c r="B202" s="37">
        <v>45</v>
      </c>
      <c r="C202" s="37">
        <v>16</v>
      </c>
      <c r="D202" s="37" t="s">
        <v>3</v>
      </c>
      <c r="E202" s="37" t="s">
        <v>25</v>
      </c>
      <c r="F202" s="37" t="s">
        <v>137</v>
      </c>
      <c r="G202" s="38" t="s">
        <v>328</v>
      </c>
      <c r="H202" s="38" t="s">
        <v>33</v>
      </c>
      <c r="I202" s="38" t="s">
        <v>166</v>
      </c>
      <c r="J202" s="39" t="s">
        <v>486</v>
      </c>
      <c r="K202" s="40">
        <v>120159</v>
      </c>
      <c r="L202" s="41">
        <v>93.100000000000009</v>
      </c>
      <c r="M202" s="42" t="s">
        <v>14</v>
      </c>
      <c r="N202" s="42" t="s">
        <v>15</v>
      </c>
      <c r="O202" s="39">
        <v>1</v>
      </c>
      <c r="P202" s="42" t="s">
        <v>145</v>
      </c>
      <c r="Q202" s="43" t="s">
        <v>10</v>
      </c>
      <c r="S202" s="44" t="str">
        <f t="shared" si="39"/>
        <v>PKW - All-Season</v>
      </c>
      <c r="T202" s="44" t="str">
        <f t="shared" si="40"/>
        <v>195 / 45 R16</v>
      </c>
      <c r="U202" s="45">
        <f t="shared" si="41"/>
        <v>16</v>
      </c>
      <c r="V202" s="44" t="str">
        <f t="shared" si="42"/>
        <v>1954516</v>
      </c>
      <c r="W202" s="44" t="str">
        <f t="shared" si="43"/>
        <v>QUADRAXER 2</v>
      </c>
      <c r="X202" s="45" t="str">
        <f t="shared" si="44"/>
        <v>84 H</v>
      </c>
      <c r="Y202" s="45">
        <f t="shared" si="45"/>
        <v>120159</v>
      </c>
      <c r="Z202" s="44" t="str">
        <f t="shared" si="46"/>
        <v>3528701201597</v>
      </c>
      <c r="AA202" s="46">
        <f t="shared" si="47"/>
        <v>93.100000000000009</v>
      </c>
      <c r="AB202" s="46"/>
      <c r="AC202" s="46"/>
      <c r="AD202" s="45" t="str">
        <f t="shared" si="48"/>
        <v>E</v>
      </c>
      <c r="AE202" s="45" t="str">
        <f t="shared" si="49"/>
        <v>B</v>
      </c>
      <c r="AF202" s="45">
        <f t="shared" si="50"/>
        <v>1</v>
      </c>
      <c r="AG202" s="45" t="str">
        <f t="shared" si="51"/>
        <v>69 dB</v>
      </c>
    </row>
    <row r="203" spans="1:34" s="44" customFormat="1" ht="20" customHeight="1">
      <c r="A203" s="36">
        <v>205</v>
      </c>
      <c r="B203" s="37">
        <v>45</v>
      </c>
      <c r="C203" s="37">
        <v>17</v>
      </c>
      <c r="D203" s="37" t="s">
        <v>3</v>
      </c>
      <c r="E203" s="37" t="s">
        <v>36</v>
      </c>
      <c r="F203" s="37" t="s">
        <v>137</v>
      </c>
      <c r="G203" s="38" t="s">
        <v>335</v>
      </c>
      <c r="H203" s="38" t="s">
        <v>44</v>
      </c>
      <c r="I203" s="38" t="s">
        <v>166</v>
      </c>
      <c r="J203" s="39" t="s">
        <v>487</v>
      </c>
      <c r="K203" s="40">
        <v>780520</v>
      </c>
      <c r="L203" s="41">
        <v>117.4</v>
      </c>
      <c r="M203" s="42" t="s">
        <v>22</v>
      </c>
      <c r="N203" s="42" t="s">
        <v>15</v>
      </c>
      <c r="O203" s="39">
        <v>1</v>
      </c>
      <c r="P203" s="42" t="s">
        <v>145</v>
      </c>
      <c r="Q203" s="43" t="s">
        <v>162</v>
      </c>
      <c r="S203" s="44" t="str">
        <f t="shared" si="39"/>
        <v>PKW - All-Season</v>
      </c>
      <c r="T203" s="44" t="str">
        <f t="shared" si="40"/>
        <v>205 / 45 R17</v>
      </c>
      <c r="U203" s="45">
        <f t="shared" si="41"/>
        <v>17</v>
      </c>
      <c r="V203" s="44" t="str">
        <f t="shared" si="42"/>
        <v>2054517</v>
      </c>
      <c r="W203" s="44" t="str">
        <f t="shared" si="43"/>
        <v>QUADRAXER 2</v>
      </c>
      <c r="X203" s="45" t="str">
        <f t="shared" si="44"/>
        <v>88 V</v>
      </c>
      <c r="Y203" s="45">
        <f t="shared" si="45"/>
        <v>780520</v>
      </c>
      <c r="Z203" s="44" t="str">
        <f t="shared" si="46"/>
        <v>3528707805201</v>
      </c>
      <c r="AA203" s="46">
        <f t="shared" si="47"/>
        <v>117.4</v>
      </c>
      <c r="AB203" s="46"/>
      <c r="AC203" s="46"/>
      <c r="AD203" s="45" t="str">
        <f t="shared" si="48"/>
        <v>C</v>
      </c>
      <c r="AE203" s="45" t="str">
        <f t="shared" si="49"/>
        <v>B</v>
      </c>
      <c r="AF203" s="45">
        <f t="shared" si="50"/>
        <v>1</v>
      </c>
      <c r="AG203" s="45" t="str">
        <f t="shared" si="51"/>
        <v>69 dB</v>
      </c>
    </row>
    <row r="204" spans="1:34" s="56" customFormat="1" ht="20" customHeight="1">
      <c r="A204" s="48">
        <v>215</v>
      </c>
      <c r="B204" s="49">
        <v>45</v>
      </c>
      <c r="C204" s="49">
        <v>17</v>
      </c>
      <c r="D204" s="49" t="s">
        <v>3</v>
      </c>
      <c r="E204" s="49" t="s">
        <v>47</v>
      </c>
      <c r="F204" s="49" t="s">
        <v>137</v>
      </c>
      <c r="G204" s="50" t="s">
        <v>338</v>
      </c>
      <c r="H204" s="50" t="s">
        <v>61</v>
      </c>
      <c r="I204" s="50" t="s">
        <v>166</v>
      </c>
      <c r="J204" s="51" t="s">
        <v>488</v>
      </c>
      <c r="K204" s="52">
        <v>649870</v>
      </c>
      <c r="L204" s="53">
        <v>117.80000000000001</v>
      </c>
      <c r="M204" s="54" t="s">
        <v>10</v>
      </c>
      <c r="N204" s="54" t="s">
        <v>10</v>
      </c>
      <c r="O204" s="51" t="s">
        <v>10</v>
      </c>
      <c r="P204" s="54" t="s">
        <v>10</v>
      </c>
      <c r="Q204" s="55" t="s">
        <v>478</v>
      </c>
      <c r="S204" s="44" t="str">
        <f t="shared" si="39"/>
        <v>PKW - All-Season</v>
      </c>
      <c r="T204" s="44" t="str">
        <f t="shared" si="40"/>
        <v>215 / 45 R17</v>
      </c>
      <c r="U204" s="45">
        <f t="shared" si="41"/>
        <v>17</v>
      </c>
      <c r="V204" s="44" t="str">
        <f t="shared" si="42"/>
        <v>2154517</v>
      </c>
      <c r="W204" s="44" t="str">
        <f t="shared" si="43"/>
        <v>QUADRAXER 2</v>
      </c>
      <c r="X204" s="45" t="str">
        <f t="shared" si="44"/>
        <v>91 W</v>
      </c>
      <c r="Y204" s="45">
        <f t="shared" si="45"/>
        <v>649870</v>
      </c>
      <c r="Z204" s="44" t="str">
        <f t="shared" si="46"/>
        <v>3528706498701</v>
      </c>
      <c r="AA204" s="46">
        <f t="shared" si="47"/>
        <v>117.80000000000001</v>
      </c>
      <c r="AB204" s="46"/>
      <c r="AC204" s="46"/>
      <c r="AD204" s="45" t="str">
        <f t="shared" si="48"/>
        <v/>
      </c>
      <c r="AE204" s="45" t="str">
        <f t="shared" si="49"/>
        <v/>
      </c>
      <c r="AF204" s="45" t="str">
        <f t="shared" si="50"/>
        <v/>
      </c>
      <c r="AG204" s="45" t="str">
        <f t="shared" si="51"/>
        <v/>
      </c>
      <c r="AH204" s="44"/>
    </row>
    <row r="205" spans="1:34" s="44" customFormat="1" ht="20" customHeight="1">
      <c r="A205" s="36">
        <v>225</v>
      </c>
      <c r="B205" s="37">
        <v>45</v>
      </c>
      <c r="C205" s="37">
        <v>17</v>
      </c>
      <c r="D205" s="37" t="s">
        <v>3</v>
      </c>
      <c r="E205" s="37" t="s">
        <v>36</v>
      </c>
      <c r="F205" s="37" t="s">
        <v>137</v>
      </c>
      <c r="G205" s="38" t="s">
        <v>341</v>
      </c>
      <c r="H205" s="38" t="s">
        <v>40</v>
      </c>
      <c r="I205" s="38" t="s">
        <v>166</v>
      </c>
      <c r="J205" s="39" t="s">
        <v>489</v>
      </c>
      <c r="K205" s="40">
        <v>989097</v>
      </c>
      <c r="L205" s="41">
        <v>102.2</v>
      </c>
      <c r="M205" s="42" t="s">
        <v>22</v>
      </c>
      <c r="N205" s="42" t="s">
        <v>15</v>
      </c>
      <c r="O205" s="39">
        <v>1</v>
      </c>
      <c r="P205" s="42" t="s">
        <v>145</v>
      </c>
      <c r="Q205" s="43" t="s">
        <v>162</v>
      </c>
      <c r="S205" s="44" t="str">
        <f t="shared" si="39"/>
        <v>PKW - All-Season</v>
      </c>
      <c r="T205" s="44" t="str">
        <f t="shared" si="40"/>
        <v>225 / 45 R17</v>
      </c>
      <c r="U205" s="45">
        <f t="shared" si="41"/>
        <v>17</v>
      </c>
      <c r="V205" s="44" t="str">
        <f t="shared" si="42"/>
        <v>2254517</v>
      </c>
      <c r="W205" s="44" t="str">
        <f t="shared" si="43"/>
        <v>QUADRAXER 2</v>
      </c>
      <c r="X205" s="45" t="str">
        <f t="shared" si="44"/>
        <v>94 V</v>
      </c>
      <c r="Y205" s="45">
        <f t="shared" si="45"/>
        <v>989097</v>
      </c>
      <c r="Z205" s="44" t="str">
        <f t="shared" si="46"/>
        <v>3528709890977</v>
      </c>
      <c r="AA205" s="46">
        <f t="shared" si="47"/>
        <v>102.2</v>
      </c>
      <c r="AB205" s="46"/>
      <c r="AC205" s="46"/>
      <c r="AD205" s="45" t="str">
        <f t="shared" si="48"/>
        <v>C</v>
      </c>
      <c r="AE205" s="45" t="str">
        <f t="shared" si="49"/>
        <v>B</v>
      </c>
      <c r="AF205" s="45">
        <f t="shared" si="50"/>
        <v>1</v>
      </c>
      <c r="AG205" s="45" t="str">
        <f t="shared" si="51"/>
        <v>69 dB</v>
      </c>
    </row>
    <row r="206" spans="1:34" s="56" customFormat="1" ht="20" customHeight="1">
      <c r="A206" s="36">
        <v>235</v>
      </c>
      <c r="B206" s="37">
        <v>45</v>
      </c>
      <c r="C206" s="37">
        <v>17</v>
      </c>
      <c r="D206" s="37" t="s">
        <v>3</v>
      </c>
      <c r="E206" s="37" t="s">
        <v>36</v>
      </c>
      <c r="F206" s="37" t="s">
        <v>137</v>
      </c>
      <c r="G206" s="38" t="s">
        <v>346</v>
      </c>
      <c r="H206" s="38" t="s">
        <v>67</v>
      </c>
      <c r="I206" s="38" t="s">
        <v>166</v>
      </c>
      <c r="J206" s="39" t="s">
        <v>490</v>
      </c>
      <c r="K206" s="40">
        <v>352268</v>
      </c>
      <c r="L206" s="41">
        <v>114.80000000000001</v>
      </c>
      <c r="M206" s="42" t="s">
        <v>22</v>
      </c>
      <c r="N206" s="42" t="s">
        <v>15</v>
      </c>
      <c r="O206" s="39">
        <v>1</v>
      </c>
      <c r="P206" s="42" t="s">
        <v>145</v>
      </c>
      <c r="Q206" s="43" t="s">
        <v>162</v>
      </c>
      <c r="S206" s="44" t="str">
        <f t="shared" si="39"/>
        <v>PKW - All-Season</v>
      </c>
      <c r="T206" s="44" t="str">
        <f t="shared" si="40"/>
        <v>235 / 45 R17</v>
      </c>
      <c r="U206" s="45">
        <f t="shared" si="41"/>
        <v>17</v>
      </c>
      <c r="V206" s="44" t="str">
        <f t="shared" si="42"/>
        <v>2354517</v>
      </c>
      <c r="W206" s="44" t="str">
        <f t="shared" si="43"/>
        <v>QUADRAXER 2</v>
      </c>
      <c r="X206" s="45" t="str">
        <f t="shared" si="44"/>
        <v>97 V</v>
      </c>
      <c r="Y206" s="45">
        <f t="shared" si="45"/>
        <v>352268</v>
      </c>
      <c r="Z206" s="44" t="str">
        <f t="shared" si="46"/>
        <v>3528703522683</v>
      </c>
      <c r="AA206" s="46">
        <f t="shared" si="47"/>
        <v>114.80000000000001</v>
      </c>
      <c r="AB206" s="46"/>
      <c r="AC206" s="46"/>
      <c r="AD206" s="45" t="str">
        <f t="shared" si="48"/>
        <v>C</v>
      </c>
      <c r="AE206" s="45" t="str">
        <f t="shared" si="49"/>
        <v>B</v>
      </c>
      <c r="AF206" s="45">
        <f t="shared" si="50"/>
        <v>1</v>
      </c>
      <c r="AG206" s="45" t="str">
        <f t="shared" si="51"/>
        <v>69 dB</v>
      </c>
      <c r="AH206" s="44"/>
    </row>
    <row r="207" spans="1:34" s="44" customFormat="1" ht="20" customHeight="1">
      <c r="A207" s="48">
        <v>245</v>
      </c>
      <c r="B207" s="49">
        <v>45</v>
      </c>
      <c r="C207" s="49">
        <v>17</v>
      </c>
      <c r="D207" s="49" t="s">
        <v>3</v>
      </c>
      <c r="E207" s="49" t="s">
        <v>47</v>
      </c>
      <c r="F207" s="49" t="s">
        <v>137</v>
      </c>
      <c r="G207" s="50" t="s">
        <v>349</v>
      </c>
      <c r="H207" s="50" t="s">
        <v>72</v>
      </c>
      <c r="I207" s="50" t="s">
        <v>166</v>
      </c>
      <c r="J207" s="51" t="s">
        <v>491</v>
      </c>
      <c r="K207" s="52">
        <v>949982</v>
      </c>
      <c r="L207" s="53">
        <v>154.70000000000002</v>
      </c>
      <c r="M207" s="54" t="s">
        <v>10</v>
      </c>
      <c r="N207" s="54" t="s">
        <v>10</v>
      </c>
      <c r="O207" s="51" t="s">
        <v>10</v>
      </c>
      <c r="P207" s="54" t="s">
        <v>10</v>
      </c>
      <c r="Q207" s="55" t="s">
        <v>478</v>
      </c>
      <c r="S207" s="44" t="str">
        <f t="shared" si="39"/>
        <v>PKW - All-Season</v>
      </c>
      <c r="T207" s="44" t="str">
        <f t="shared" si="40"/>
        <v>245 / 45 R17</v>
      </c>
      <c r="U207" s="45">
        <f t="shared" si="41"/>
        <v>17</v>
      </c>
      <c r="V207" s="44" t="str">
        <f t="shared" si="42"/>
        <v>2454517</v>
      </c>
      <c r="W207" s="44" t="str">
        <f t="shared" si="43"/>
        <v>QUADRAXER 2</v>
      </c>
      <c r="X207" s="45" t="str">
        <f t="shared" si="44"/>
        <v>99 W</v>
      </c>
      <c r="Y207" s="45">
        <f t="shared" si="45"/>
        <v>949982</v>
      </c>
      <c r="Z207" s="44" t="str">
        <f t="shared" si="46"/>
        <v>3528709499828</v>
      </c>
      <c r="AA207" s="46">
        <f t="shared" si="47"/>
        <v>154.70000000000002</v>
      </c>
      <c r="AB207" s="46"/>
      <c r="AC207" s="46"/>
      <c r="AD207" s="45" t="str">
        <f t="shared" si="48"/>
        <v/>
      </c>
      <c r="AE207" s="45" t="str">
        <f t="shared" si="49"/>
        <v/>
      </c>
      <c r="AF207" s="45" t="str">
        <f t="shared" si="50"/>
        <v/>
      </c>
      <c r="AG207" s="45" t="str">
        <f t="shared" si="51"/>
        <v/>
      </c>
    </row>
    <row r="208" spans="1:34" s="44" customFormat="1" ht="20" customHeight="1">
      <c r="A208" s="36">
        <v>225</v>
      </c>
      <c r="B208" s="37">
        <v>45</v>
      </c>
      <c r="C208" s="37">
        <v>18</v>
      </c>
      <c r="D208" s="37" t="s">
        <v>3</v>
      </c>
      <c r="E208" s="37" t="s">
        <v>36</v>
      </c>
      <c r="F208" s="37" t="s">
        <v>137</v>
      </c>
      <c r="G208" s="38" t="s">
        <v>352</v>
      </c>
      <c r="H208" s="38" t="s">
        <v>51</v>
      </c>
      <c r="I208" s="38" t="s">
        <v>166</v>
      </c>
      <c r="J208" s="39" t="s">
        <v>492</v>
      </c>
      <c r="K208" s="40">
        <v>690484</v>
      </c>
      <c r="L208" s="41">
        <v>162</v>
      </c>
      <c r="M208" s="42" t="s">
        <v>22</v>
      </c>
      <c r="N208" s="42" t="s">
        <v>15</v>
      </c>
      <c r="O208" s="39">
        <v>1</v>
      </c>
      <c r="P208" s="42" t="s">
        <v>145</v>
      </c>
      <c r="Q208" s="43" t="s">
        <v>162</v>
      </c>
      <c r="S208" s="44" t="str">
        <f t="shared" si="39"/>
        <v>PKW - All-Season</v>
      </c>
      <c r="T208" s="44" t="str">
        <f t="shared" si="40"/>
        <v>225 / 45 R18</v>
      </c>
      <c r="U208" s="45">
        <f t="shared" si="41"/>
        <v>18</v>
      </c>
      <c r="V208" s="44" t="str">
        <f t="shared" si="42"/>
        <v>2254518</v>
      </c>
      <c r="W208" s="44" t="str">
        <f t="shared" si="43"/>
        <v>QUADRAXER 2</v>
      </c>
      <c r="X208" s="45" t="str">
        <f t="shared" si="44"/>
        <v>95 V</v>
      </c>
      <c r="Y208" s="45">
        <f t="shared" si="45"/>
        <v>690484</v>
      </c>
      <c r="Z208" s="44" t="str">
        <f t="shared" si="46"/>
        <v>3528706904844</v>
      </c>
      <c r="AA208" s="46">
        <f t="shared" si="47"/>
        <v>162</v>
      </c>
      <c r="AB208" s="46"/>
      <c r="AC208" s="46"/>
      <c r="AD208" s="45" t="str">
        <f t="shared" si="48"/>
        <v>C</v>
      </c>
      <c r="AE208" s="45" t="str">
        <f t="shared" si="49"/>
        <v>B</v>
      </c>
      <c r="AF208" s="45">
        <f t="shared" si="50"/>
        <v>1</v>
      </c>
      <c r="AG208" s="45" t="str">
        <f t="shared" si="51"/>
        <v>69 dB</v>
      </c>
    </row>
    <row r="209" spans="1:33" s="44" customFormat="1" ht="20" customHeight="1">
      <c r="A209" s="48">
        <v>235</v>
      </c>
      <c r="B209" s="49">
        <v>45</v>
      </c>
      <c r="C209" s="49">
        <v>18</v>
      </c>
      <c r="D209" s="49" t="s">
        <v>3</v>
      </c>
      <c r="E209" s="49" t="s">
        <v>47</v>
      </c>
      <c r="F209" s="49" t="s">
        <v>137</v>
      </c>
      <c r="G209" s="50" t="s">
        <v>354</v>
      </c>
      <c r="H209" s="50" t="s">
        <v>53</v>
      </c>
      <c r="I209" s="50" t="s">
        <v>166</v>
      </c>
      <c r="J209" s="51" t="s">
        <v>493</v>
      </c>
      <c r="K209" s="52">
        <v>540491</v>
      </c>
      <c r="L209" s="53">
        <v>164.20000000000002</v>
      </c>
      <c r="M209" s="54" t="s">
        <v>10</v>
      </c>
      <c r="N209" s="54" t="s">
        <v>10</v>
      </c>
      <c r="O209" s="51" t="s">
        <v>10</v>
      </c>
      <c r="P209" s="54" t="s">
        <v>10</v>
      </c>
      <c r="Q209" s="55" t="s">
        <v>478</v>
      </c>
      <c r="S209" s="44" t="str">
        <f t="shared" si="39"/>
        <v>PKW - All-Season</v>
      </c>
      <c r="T209" s="44" t="str">
        <f t="shared" si="40"/>
        <v>235 / 45 R18</v>
      </c>
      <c r="U209" s="45">
        <f t="shared" si="41"/>
        <v>18</v>
      </c>
      <c r="V209" s="44" t="str">
        <f t="shared" si="42"/>
        <v>2354518</v>
      </c>
      <c r="W209" s="44" t="str">
        <f t="shared" si="43"/>
        <v>QUADRAXER 2</v>
      </c>
      <c r="X209" s="45" t="str">
        <f t="shared" si="44"/>
        <v>98 W</v>
      </c>
      <c r="Y209" s="45">
        <f t="shared" si="45"/>
        <v>540491</v>
      </c>
      <c r="Z209" s="44" t="str">
        <f t="shared" si="46"/>
        <v>3528705404918</v>
      </c>
      <c r="AA209" s="46">
        <f t="shared" si="47"/>
        <v>164.20000000000002</v>
      </c>
      <c r="AB209" s="46"/>
      <c r="AC209" s="46"/>
      <c r="AD209" s="45" t="str">
        <f t="shared" si="48"/>
        <v/>
      </c>
      <c r="AE209" s="45" t="str">
        <f t="shared" si="49"/>
        <v/>
      </c>
      <c r="AF209" s="45" t="str">
        <f t="shared" si="50"/>
        <v/>
      </c>
      <c r="AG209" s="45" t="str">
        <f t="shared" si="51"/>
        <v/>
      </c>
    </row>
    <row r="210" spans="1:33" s="44" customFormat="1" ht="20" customHeight="1">
      <c r="A210" s="36">
        <v>245</v>
      </c>
      <c r="B210" s="37">
        <v>45</v>
      </c>
      <c r="C210" s="37">
        <v>18</v>
      </c>
      <c r="D210" s="37" t="s">
        <v>3</v>
      </c>
      <c r="E210" s="37" t="s">
        <v>36</v>
      </c>
      <c r="F210" s="37" t="s">
        <v>137</v>
      </c>
      <c r="G210" s="38" t="s">
        <v>356</v>
      </c>
      <c r="H210" s="38" t="s">
        <v>91</v>
      </c>
      <c r="I210" s="38" t="s">
        <v>166</v>
      </c>
      <c r="J210" s="39" t="s">
        <v>494</v>
      </c>
      <c r="K210" s="40">
        <v>112044</v>
      </c>
      <c r="L210" s="41">
        <v>171.10000000000002</v>
      </c>
      <c r="M210" s="42" t="s">
        <v>22</v>
      </c>
      <c r="N210" s="42" t="s">
        <v>15</v>
      </c>
      <c r="O210" s="39">
        <v>1</v>
      </c>
      <c r="P210" s="42" t="s">
        <v>145</v>
      </c>
      <c r="Q210" s="43" t="s">
        <v>162</v>
      </c>
      <c r="S210" s="44" t="str">
        <f t="shared" si="39"/>
        <v>PKW - All-Season</v>
      </c>
      <c r="T210" s="44" t="str">
        <f t="shared" si="40"/>
        <v>245 / 45 R18</v>
      </c>
      <c r="U210" s="45">
        <f t="shared" si="41"/>
        <v>18</v>
      </c>
      <c r="V210" s="44" t="str">
        <f t="shared" si="42"/>
        <v>2454518</v>
      </c>
      <c r="W210" s="44" t="str">
        <f t="shared" si="43"/>
        <v>QUADRAXER 2</v>
      </c>
      <c r="X210" s="45" t="str">
        <f t="shared" si="44"/>
        <v>100 V</v>
      </c>
      <c r="Y210" s="45">
        <f t="shared" si="45"/>
        <v>112044</v>
      </c>
      <c r="Z210" s="44" t="str">
        <f t="shared" si="46"/>
        <v>3528701120447</v>
      </c>
      <c r="AA210" s="46">
        <f t="shared" si="47"/>
        <v>171.10000000000002</v>
      </c>
      <c r="AB210" s="46"/>
      <c r="AC210" s="46"/>
      <c r="AD210" s="45" t="str">
        <f t="shared" si="48"/>
        <v>C</v>
      </c>
      <c r="AE210" s="45" t="str">
        <f t="shared" si="49"/>
        <v>B</v>
      </c>
      <c r="AF210" s="45">
        <f t="shared" si="50"/>
        <v>1</v>
      </c>
      <c r="AG210" s="45" t="str">
        <f t="shared" si="51"/>
        <v>69 dB</v>
      </c>
    </row>
    <row r="211" spans="1:33" s="44" customFormat="1" ht="20" customHeight="1">
      <c r="A211" s="36">
        <v>215</v>
      </c>
      <c r="B211" s="37">
        <v>40</v>
      </c>
      <c r="C211" s="37">
        <v>17</v>
      </c>
      <c r="D211" s="37" t="s">
        <v>3</v>
      </c>
      <c r="E211" s="37" t="s">
        <v>36</v>
      </c>
      <c r="F211" s="37" t="s">
        <v>137</v>
      </c>
      <c r="G211" s="38" t="s">
        <v>360</v>
      </c>
      <c r="H211" s="38" t="s">
        <v>59</v>
      </c>
      <c r="I211" s="38" t="s">
        <v>166</v>
      </c>
      <c r="J211" s="39" t="s">
        <v>495</v>
      </c>
      <c r="K211" s="40">
        <v>368290</v>
      </c>
      <c r="L211" s="41">
        <v>124.7</v>
      </c>
      <c r="M211" s="42" t="s">
        <v>14</v>
      </c>
      <c r="N211" s="42" t="s">
        <v>15</v>
      </c>
      <c r="O211" s="39">
        <v>1</v>
      </c>
      <c r="P211" s="42" t="s">
        <v>145</v>
      </c>
      <c r="Q211" s="43" t="s">
        <v>162</v>
      </c>
      <c r="S211" s="44" t="str">
        <f t="shared" si="39"/>
        <v>PKW - All-Season</v>
      </c>
      <c r="T211" s="44" t="str">
        <f t="shared" si="40"/>
        <v>215 / 40 R17</v>
      </c>
      <c r="U211" s="45">
        <f t="shared" si="41"/>
        <v>17</v>
      </c>
      <c r="V211" s="44" t="str">
        <f t="shared" si="42"/>
        <v>2154017</v>
      </c>
      <c r="W211" s="44" t="str">
        <f t="shared" si="43"/>
        <v>QUADRAXER 2</v>
      </c>
      <c r="X211" s="45" t="str">
        <f t="shared" si="44"/>
        <v>87 V</v>
      </c>
      <c r="Y211" s="45">
        <f t="shared" si="45"/>
        <v>368290</v>
      </c>
      <c r="Z211" s="44" t="str">
        <f t="shared" si="46"/>
        <v>3528703682905</v>
      </c>
      <c r="AA211" s="46">
        <f t="shared" si="47"/>
        <v>124.7</v>
      </c>
      <c r="AB211" s="46"/>
      <c r="AC211" s="46"/>
      <c r="AD211" s="45" t="str">
        <f t="shared" si="48"/>
        <v>E</v>
      </c>
      <c r="AE211" s="45" t="str">
        <f t="shared" si="49"/>
        <v>B</v>
      </c>
      <c r="AF211" s="45">
        <f t="shared" si="50"/>
        <v>1</v>
      </c>
      <c r="AG211" s="45" t="str">
        <f t="shared" si="51"/>
        <v>69 dB</v>
      </c>
    </row>
    <row r="212" spans="1:33" s="44" customFormat="1" ht="20" customHeight="1">
      <c r="A212" s="36">
        <v>225</v>
      </c>
      <c r="B212" s="37">
        <v>40</v>
      </c>
      <c r="C212" s="37">
        <v>18</v>
      </c>
      <c r="D212" s="37" t="s">
        <v>3</v>
      </c>
      <c r="E212" s="37" t="s">
        <v>36</v>
      </c>
      <c r="F212" s="37" t="s">
        <v>137</v>
      </c>
      <c r="G212" s="38" t="s">
        <v>364</v>
      </c>
      <c r="H212" s="38" t="s">
        <v>42</v>
      </c>
      <c r="I212" s="38" t="s">
        <v>166</v>
      </c>
      <c r="J212" s="39" t="s">
        <v>496</v>
      </c>
      <c r="K212" s="40">
        <v>255107</v>
      </c>
      <c r="L212" s="41">
        <v>117</v>
      </c>
      <c r="M212" s="42" t="s">
        <v>14</v>
      </c>
      <c r="N212" s="42" t="s">
        <v>15</v>
      </c>
      <c r="O212" s="39">
        <v>1</v>
      </c>
      <c r="P212" s="42" t="s">
        <v>145</v>
      </c>
      <c r="Q212" s="43" t="s">
        <v>162</v>
      </c>
      <c r="S212" s="44" t="str">
        <f t="shared" si="39"/>
        <v>PKW - All-Season</v>
      </c>
      <c r="T212" s="44" t="str">
        <f t="shared" si="40"/>
        <v>225 / 40 R18</v>
      </c>
      <c r="U212" s="45">
        <f t="shared" si="41"/>
        <v>18</v>
      </c>
      <c r="V212" s="44" t="str">
        <f t="shared" si="42"/>
        <v>2254018</v>
      </c>
      <c r="W212" s="44" t="str">
        <f t="shared" si="43"/>
        <v>QUADRAXER 2</v>
      </c>
      <c r="X212" s="45" t="str">
        <f t="shared" si="44"/>
        <v>92 V</v>
      </c>
      <c r="Y212" s="45">
        <f t="shared" si="45"/>
        <v>255107</v>
      </c>
      <c r="Z212" s="44" t="str">
        <f t="shared" si="46"/>
        <v>3528702551073</v>
      </c>
      <c r="AA212" s="46">
        <f t="shared" si="47"/>
        <v>117</v>
      </c>
      <c r="AB212" s="46"/>
      <c r="AC212" s="46"/>
      <c r="AD212" s="45" t="str">
        <f t="shared" si="48"/>
        <v>E</v>
      </c>
      <c r="AE212" s="45" t="str">
        <f t="shared" si="49"/>
        <v>B</v>
      </c>
      <c r="AF212" s="45">
        <f t="shared" si="50"/>
        <v>1</v>
      </c>
      <c r="AG212" s="45" t="str">
        <f t="shared" si="51"/>
        <v>69 dB</v>
      </c>
    </row>
    <row r="213" spans="1:33" s="44" customFormat="1" ht="20" customHeight="1">
      <c r="A213" s="48">
        <v>235</v>
      </c>
      <c r="B213" s="49">
        <v>40</v>
      </c>
      <c r="C213" s="49">
        <v>18</v>
      </c>
      <c r="D213" s="49" t="s">
        <v>3</v>
      </c>
      <c r="E213" s="49" t="s">
        <v>47</v>
      </c>
      <c r="F213" s="49" t="s">
        <v>137</v>
      </c>
      <c r="G213" s="50" t="s">
        <v>366</v>
      </c>
      <c r="H213" s="50" t="s">
        <v>71</v>
      </c>
      <c r="I213" s="50" t="s">
        <v>166</v>
      </c>
      <c r="J213" s="51" t="s">
        <v>497</v>
      </c>
      <c r="K213" s="52">
        <v>1425</v>
      </c>
      <c r="L213" s="53">
        <v>152.1</v>
      </c>
      <c r="M213" s="54" t="s">
        <v>10</v>
      </c>
      <c r="N213" s="54" t="s">
        <v>10</v>
      </c>
      <c r="O213" s="51" t="s">
        <v>10</v>
      </c>
      <c r="P213" s="54" t="s">
        <v>10</v>
      </c>
      <c r="Q213" s="55" t="s">
        <v>478</v>
      </c>
      <c r="S213" s="44" t="str">
        <f t="shared" si="39"/>
        <v>PKW - All-Season</v>
      </c>
      <c r="T213" s="44" t="str">
        <f t="shared" si="40"/>
        <v>235 / 40 R18</v>
      </c>
      <c r="U213" s="45">
        <f t="shared" si="41"/>
        <v>18</v>
      </c>
      <c r="V213" s="44" t="str">
        <f t="shared" si="42"/>
        <v>2354018</v>
      </c>
      <c r="W213" s="44" t="str">
        <f t="shared" si="43"/>
        <v>QUADRAXER 2</v>
      </c>
      <c r="X213" s="45" t="str">
        <f t="shared" si="44"/>
        <v>95 W</v>
      </c>
      <c r="Y213" s="45">
        <f t="shared" si="45"/>
        <v>1425</v>
      </c>
      <c r="Z213" s="44" t="str">
        <f t="shared" si="46"/>
        <v>3528700014259</v>
      </c>
      <c r="AA213" s="46">
        <f t="shared" si="47"/>
        <v>152.1</v>
      </c>
      <c r="AB213" s="46"/>
      <c r="AC213" s="46"/>
      <c r="AD213" s="45" t="str">
        <f t="shared" si="48"/>
        <v/>
      </c>
      <c r="AE213" s="45" t="str">
        <f t="shared" si="49"/>
        <v/>
      </c>
      <c r="AF213" s="45" t="str">
        <f t="shared" si="50"/>
        <v/>
      </c>
      <c r="AG213" s="45" t="str">
        <f t="shared" si="51"/>
        <v/>
      </c>
    </row>
    <row r="214" spans="1:33" s="44" customFormat="1" ht="20" customHeight="1">
      <c r="A214" s="48">
        <v>245</v>
      </c>
      <c r="B214" s="49">
        <v>40</v>
      </c>
      <c r="C214" s="49">
        <v>18</v>
      </c>
      <c r="D214" s="49" t="s">
        <v>3</v>
      </c>
      <c r="E214" s="49" t="s">
        <v>47</v>
      </c>
      <c r="F214" s="49" t="s">
        <v>137</v>
      </c>
      <c r="G214" s="50" t="s">
        <v>368</v>
      </c>
      <c r="H214" s="50" t="s">
        <v>68</v>
      </c>
      <c r="I214" s="50" t="s">
        <v>166</v>
      </c>
      <c r="J214" s="51" t="s">
        <v>498</v>
      </c>
      <c r="K214" s="52">
        <v>514321</v>
      </c>
      <c r="L214" s="53">
        <v>162</v>
      </c>
      <c r="M214" s="54" t="s">
        <v>10</v>
      </c>
      <c r="N214" s="54" t="s">
        <v>10</v>
      </c>
      <c r="O214" s="51" t="s">
        <v>10</v>
      </c>
      <c r="P214" s="54" t="s">
        <v>10</v>
      </c>
      <c r="Q214" s="55" t="s">
        <v>478</v>
      </c>
      <c r="S214" s="44" t="str">
        <f t="shared" si="39"/>
        <v>PKW - All-Season</v>
      </c>
      <c r="T214" s="44" t="str">
        <f t="shared" si="40"/>
        <v>245 / 40 R18</v>
      </c>
      <c r="U214" s="45">
        <f t="shared" si="41"/>
        <v>18</v>
      </c>
      <c r="V214" s="44" t="str">
        <f t="shared" si="42"/>
        <v>2454018</v>
      </c>
      <c r="W214" s="44" t="str">
        <f t="shared" si="43"/>
        <v>QUADRAXER 2</v>
      </c>
      <c r="X214" s="45" t="str">
        <f t="shared" si="44"/>
        <v>97 W</v>
      </c>
      <c r="Y214" s="45">
        <f t="shared" si="45"/>
        <v>514321</v>
      </c>
      <c r="Z214" s="44" t="str">
        <f t="shared" si="46"/>
        <v>3528705143213</v>
      </c>
      <c r="AA214" s="46">
        <f t="shared" si="47"/>
        <v>162</v>
      </c>
      <c r="AB214" s="46"/>
      <c r="AC214" s="46"/>
      <c r="AD214" s="45" t="str">
        <f t="shared" si="48"/>
        <v/>
      </c>
      <c r="AE214" s="45" t="str">
        <f t="shared" si="49"/>
        <v/>
      </c>
      <c r="AF214" s="45" t="str">
        <f t="shared" si="50"/>
        <v/>
      </c>
      <c r="AG214" s="45" t="str">
        <f t="shared" si="51"/>
        <v/>
      </c>
    </row>
    <row r="215" spans="1:33" s="44" customFormat="1" ht="20" customHeight="1">
      <c r="A215" s="36">
        <v>235</v>
      </c>
      <c r="B215" s="37">
        <v>75</v>
      </c>
      <c r="C215" s="37">
        <v>15</v>
      </c>
      <c r="D215" s="37" t="s">
        <v>3</v>
      </c>
      <c r="E215" s="37" t="s">
        <v>25</v>
      </c>
      <c r="F215" s="37" t="s">
        <v>149</v>
      </c>
      <c r="G215" s="38" t="s">
        <v>499</v>
      </c>
      <c r="H215" s="38" t="s">
        <v>150</v>
      </c>
      <c r="I215" s="38" t="s">
        <v>151</v>
      </c>
      <c r="J215" s="39" t="s">
        <v>500</v>
      </c>
      <c r="K215" s="40">
        <v>226216</v>
      </c>
      <c r="L215" s="41">
        <v>115.7</v>
      </c>
      <c r="M215" s="42" t="s">
        <v>22</v>
      </c>
      <c r="N215" s="42" t="s">
        <v>22</v>
      </c>
      <c r="O215" s="39">
        <v>2</v>
      </c>
      <c r="P215" s="42" t="s">
        <v>141</v>
      </c>
      <c r="Q215" s="43" t="s">
        <v>10</v>
      </c>
      <c r="S215" s="44" t="str">
        <f t="shared" si="39"/>
        <v>Offroad/SUV - All-Season</v>
      </c>
      <c r="T215" s="44" t="str">
        <f t="shared" si="40"/>
        <v>235 / 75 R15</v>
      </c>
      <c r="U215" s="45">
        <f t="shared" si="41"/>
        <v>15</v>
      </c>
      <c r="V215" s="44" t="str">
        <f t="shared" si="42"/>
        <v>2357515</v>
      </c>
      <c r="W215" s="44" t="str">
        <f t="shared" si="43"/>
        <v>CITILANDER</v>
      </c>
      <c r="X215" s="45" t="str">
        <f t="shared" si="44"/>
        <v>109 H</v>
      </c>
      <c r="Y215" s="45">
        <f t="shared" si="45"/>
        <v>226216</v>
      </c>
      <c r="Z215" s="44" t="str">
        <f t="shared" si="46"/>
        <v>3528702262160</v>
      </c>
      <c r="AA215" s="46">
        <f t="shared" si="47"/>
        <v>115.7</v>
      </c>
      <c r="AB215" s="46"/>
      <c r="AC215" s="46"/>
      <c r="AD215" s="45" t="str">
        <f t="shared" si="48"/>
        <v>C</v>
      </c>
      <c r="AE215" s="45" t="str">
        <f t="shared" si="49"/>
        <v>C</v>
      </c>
      <c r="AF215" s="45">
        <f t="shared" si="50"/>
        <v>2</v>
      </c>
      <c r="AG215" s="45" t="str">
        <f t="shared" si="51"/>
        <v>72 dB</v>
      </c>
    </row>
    <row r="216" spans="1:33" s="44" customFormat="1" ht="20" customHeight="1">
      <c r="A216" s="36">
        <v>205</v>
      </c>
      <c r="B216" s="37">
        <v>70</v>
      </c>
      <c r="C216" s="37">
        <v>15</v>
      </c>
      <c r="D216" s="37" t="s">
        <v>10</v>
      </c>
      <c r="E216" s="37" t="s">
        <v>25</v>
      </c>
      <c r="F216" s="37" t="s">
        <v>149</v>
      </c>
      <c r="G216" s="38" t="s">
        <v>501</v>
      </c>
      <c r="H216" s="38" t="s">
        <v>41</v>
      </c>
      <c r="I216" s="38" t="s">
        <v>151</v>
      </c>
      <c r="J216" s="39" t="s">
        <v>502</v>
      </c>
      <c r="K216" s="40">
        <v>304444</v>
      </c>
      <c r="L216" s="41">
        <v>97.9</v>
      </c>
      <c r="M216" s="42" t="s">
        <v>14</v>
      </c>
      <c r="N216" s="42" t="s">
        <v>22</v>
      </c>
      <c r="O216" s="39">
        <v>2</v>
      </c>
      <c r="P216" s="42" t="s">
        <v>142</v>
      </c>
      <c r="Q216" s="43" t="s">
        <v>10</v>
      </c>
      <c r="S216" s="44" t="str">
        <f t="shared" si="39"/>
        <v>Offroad/SUV - All-Season</v>
      </c>
      <c r="T216" s="44" t="str">
        <f t="shared" si="40"/>
        <v>205 / 70 R15</v>
      </c>
      <c r="U216" s="45">
        <f t="shared" si="41"/>
        <v>15</v>
      </c>
      <c r="V216" s="44" t="str">
        <f t="shared" si="42"/>
        <v>2057015</v>
      </c>
      <c r="W216" s="44" t="str">
        <f t="shared" si="43"/>
        <v>CITILANDER</v>
      </c>
      <c r="X216" s="45" t="str">
        <f t="shared" si="44"/>
        <v>96 H</v>
      </c>
      <c r="Y216" s="45">
        <f t="shared" si="45"/>
        <v>304444</v>
      </c>
      <c r="Z216" s="44" t="str">
        <f t="shared" si="46"/>
        <v>3528703044444</v>
      </c>
      <c r="AA216" s="46">
        <f t="shared" si="47"/>
        <v>97.9</v>
      </c>
      <c r="AB216" s="46"/>
      <c r="AC216" s="46"/>
      <c r="AD216" s="45" t="str">
        <f t="shared" si="48"/>
        <v>E</v>
      </c>
      <c r="AE216" s="45" t="str">
        <f t="shared" si="49"/>
        <v>C</v>
      </c>
      <c r="AF216" s="45">
        <f t="shared" si="50"/>
        <v>2</v>
      </c>
      <c r="AG216" s="45" t="str">
        <f t="shared" si="51"/>
        <v>70 dB</v>
      </c>
    </row>
    <row r="217" spans="1:33" s="44" customFormat="1" ht="20" customHeight="1">
      <c r="A217" s="36">
        <v>205</v>
      </c>
      <c r="B217" s="37">
        <v>70</v>
      </c>
      <c r="C217" s="37">
        <v>16</v>
      </c>
      <c r="D217" s="37" t="s">
        <v>10</v>
      </c>
      <c r="E217" s="37" t="s">
        <v>25</v>
      </c>
      <c r="F217" s="37" t="s">
        <v>149</v>
      </c>
      <c r="G217" s="38" t="s">
        <v>382</v>
      </c>
      <c r="H217" s="38" t="s">
        <v>64</v>
      </c>
      <c r="I217" s="38" t="s">
        <v>168</v>
      </c>
      <c r="J217" s="39" t="s">
        <v>503</v>
      </c>
      <c r="K217" s="40">
        <v>326158</v>
      </c>
      <c r="L217" s="41">
        <v>113.9</v>
      </c>
      <c r="M217" s="42" t="s">
        <v>22</v>
      </c>
      <c r="N217" s="42" t="s">
        <v>15</v>
      </c>
      <c r="O217" s="39">
        <v>1</v>
      </c>
      <c r="P217" s="42" t="s">
        <v>145</v>
      </c>
      <c r="Q217" s="43" t="s">
        <v>10</v>
      </c>
      <c r="S217" s="44" t="str">
        <f t="shared" si="39"/>
        <v>Offroad/SUV - All-Season</v>
      </c>
      <c r="T217" s="44" t="str">
        <f t="shared" si="40"/>
        <v>205 / 70 R16</v>
      </c>
      <c r="U217" s="45">
        <f t="shared" si="41"/>
        <v>16</v>
      </c>
      <c r="V217" s="44" t="str">
        <f t="shared" si="42"/>
        <v>2057016</v>
      </c>
      <c r="W217" s="44" t="str">
        <f t="shared" si="43"/>
        <v>QUADRAXER 2 SUV</v>
      </c>
      <c r="X217" s="45" t="str">
        <f t="shared" si="44"/>
        <v>97 H</v>
      </c>
      <c r="Y217" s="45">
        <f t="shared" si="45"/>
        <v>326158</v>
      </c>
      <c r="Z217" s="44" t="str">
        <f t="shared" si="46"/>
        <v>3528703261582</v>
      </c>
      <c r="AA217" s="46">
        <f t="shared" si="47"/>
        <v>113.9</v>
      </c>
      <c r="AB217" s="46"/>
      <c r="AC217" s="46"/>
      <c r="AD217" s="45" t="str">
        <f t="shared" si="48"/>
        <v>C</v>
      </c>
      <c r="AE217" s="45" t="str">
        <f t="shared" si="49"/>
        <v>B</v>
      </c>
      <c r="AF217" s="45">
        <f t="shared" si="50"/>
        <v>1</v>
      </c>
      <c r="AG217" s="45" t="str">
        <f t="shared" si="51"/>
        <v>69 dB</v>
      </c>
    </row>
    <row r="218" spans="1:33" s="44" customFormat="1" ht="20" customHeight="1">
      <c r="A218" s="36">
        <v>215</v>
      </c>
      <c r="B218" s="37">
        <v>70</v>
      </c>
      <c r="C218" s="37">
        <v>16</v>
      </c>
      <c r="D218" s="37" t="s">
        <v>10</v>
      </c>
      <c r="E218" s="37" t="s">
        <v>25</v>
      </c>
      <c r="F218" s="37" t="s">
        <v>149</v>
      </c>
      <c r="G218" s="38" t="s">
        <v>504</v>
      </c>
      <c r="H218" s="38" t="s">
        <v>152</v>
      </c>
      <c r="I218" s="38" t="s">
        <v>151</v>
      </c>
      <c r="J218" s="39" t="s">
        <v>505</v>
      </c>
      <c r="K218" s="40">
        <v>635756</v>
      </c>
      <c r="L218" s="41">
        <v>116.10000000000001</v>
      </c>
      <c r="M218" s="42" t="s">
        <v>14</v>
      </c>
      <c r="N218" s="42" t="s">
        <v>22</v>
      </c>
      <c r="O218" s="39">
        <v>2</v>
      </c>
      <c r="P218" s="42" t="s">
        <v>142</v>
      </c>
      <c r="Q218" s="43" t="s">
        <v>10</v>
      </c>
      <c r="S218" s="44" t="str">
        <f t="shared" si="39"/>
        <v>Offroad/SUV - All-Season</v>
      </c>
      <c r="T218" s="44" t="str">
        <f t="shared" si="40"/>
        <v>215 / 70 R16</v>
      </c>
      <c r="U218" s="45">
        <f t="shared" si="41"/>
        <v>16</v>
      </c>
      <c r="V218" s="44" t="str">
        <f t="shared" si="42"/>
        <v>2157016</v>
      </c>
      <c r="W218" s="44" t="str">
        <f t="shared" si="43"/>
        <v>CITILANDER</v>
      </c>
      <c r="X218" s="45" t="str">
        <f t="shared" si="44"/>
        <v>100 H</v>
      </c>
      <c r="Y218" s="45">
        <f t="shared" si="45"/>
        <v>635756</v>
      </c>
      <c r="Z218" s="44" t="str">
        <f t="shared" si="46"/>
        <v>3528706357565</v>
      </c>
      <c r="AA218" s="46">
        <f t="shared" si="47"/>
        <v>116.10000000000001</v>
      </c>
      <c r="AB218" s="46"/>
      <c r="AC218" s="46"/>
      <c r="AD218" s="45" t="str">
        <f t="shared" si="48"/>
        <v>E</v>
      </c>
      <c r="AE218" s="45" t="str">
        <f t="shared" si="49"/>
        <v>C</v>
      </c>
      <c r="AF218" s="45">
        <f t="shared" si="50"/>
        <v>2</v>
      </c>
      <c r="AG218" s="45" t="str">
        <f t="shared" si="51"/>
        <v>70 dB</v>
      </c>
    </row>
    <row r="219" spans="1:33" s="44" customFormat="1" ht="20" customHeight="1">
      <c r="A219" s="36">
        <v>225</v>
      </c>
      <c r="B219" s="37">
        <v>70</v>
      </c>
      <c r="C219" s="37">
        <v>16</v>
      </c>
      <c r="D219" s="37" t="s">
        <v>10</v>
      </c>
      <c r="E219" s="37" t="s">
        <v>25</v>
      </c>
      <c r="F219" s="37" t="s">
        <v>149</v>
      </c>
      <c r="G219" s="38" t="s">
        <v>506</v>
      </c>
      <c r="H219" s="38" t="s">
        <v>153</v>
      </c>
      <c r="I219" s="38" t="s">
        <v>151</v>
      </c>
      <c r="J219" s="39" t="s">
        <v>507</v>
      </c>
      <c r="K219" s="40">
        <v>2747</v>
      </c>
      <c r="L219" s="41">
        <v>120.4</v>
      </c>
      <c r="M219" s="42" t="s">
        <v>14</v>
      </c>
      <c r="N219" s="42" t="s">
        <v>22</v>
      </c>
      <c r="O219" s="39">
        <v>2</v>
      </c>
      <c r="P219" s="42" t="s">
        <v>142</v>
      </c>
      <c r="Q219" s="43" t="s">
        <v>10</v>
      </c>
      <c r="S219" s="44" t="str">
        <f t="shared" si="39"/>
        <v>Offroad/SUV - All-Season</v>
      </c>
      <c r="T219" s="44" t="str">
        <f t="shared" si="40"/>
        <v>225 / 70 R16</v>
      </c>
      <c r="U219" s="45">
        <f t="shared" si="41"/>
        <v>16</v>
      </c>
      <c r="V219" s="44" t="str">
        <f t="shared" si="42"/>
        <v>2257016</v>
      </c>
      <c r="W219" s="44" t="str">
        <f t="shared" si="43"/>
        <v>CITILANDER</v>
      </c>
      <c r="X219" s="45" t="str">
        <f t="shared" si="44"/>
        <v>103 H</v>
      </c>
      <c r="Y219" s="45">
        <f t="shared" si="45"/>
        <v>2747</v>
      </c>
      <c r="Z219" s="44" t="str">
        <f t="shared" si="46"/>
        <v>3528700027471</v>
      </c>
      <c r="AA219" s="46">
        <f t="shared" si="47"/>
        <v>120.4</v>
      </c>
      <c r="AB219" s="46"/>
      <c r="AC219" s="46"/>
      <c r="AD219" s="45" t="str">
        <f t="shared" si="48"/>
        <v>E</v>
      </c>
      <c r="AE219" s="45" t="str">
        <f t="shared" si="49"/>
        <v>C</v>
      </c>
      <c r="AF219" s="45">
        <f t="shared" si="50"/>
        <v>2</v>
      </c>
      <c r="AG219" s="45" t="str">
        <f t="shared" si="51"/>
        <v>70 dB</v>
      </c>
    </row>
    <row r="220" spans="1:33" s="44" customFormat="1" ht="20" customHeight="1">
      <c r="A220" s="36">
        <v>235</v>
      </c>
      <c r="B220" s="37">
        <v>70</v>
      </c>
      <c r="C220" s="37">
        <v>16</v>
      </c>
      <c r="D220" s="37" t="s">
        <v>10</v>
      </c>
      <c r="E220" s="37" t="s">
        <v>25</v>
      </c>
      <c r="F220" s="37" t="s">
        <v>149</v>
      </c>
      <c r="G220" s="38" t="s">
        <v>508</v>
      </c>
      <c r="H220" s="38" t="s">
        <v>154</v>
      </c>
      <c r="I220" s="38" t="s">
        <v>151</v>
      </c>
      <c r="J220" s="39" t="s">
        <v>509</v>
      </c>
      <c r="K220" s="40">
        <v>588612</v>
      </c>
      <c r="L220" s="41">
        <v>117</v>
      </c>
      <c r="M220" s="42" t="s">
        <v>22</v>
      </c>
      <c r="N220" s="42" t="s">
        <v>22</v>
      </c>
      <c r="O220" s="39">
        <v>2</v>
      </c>
      <c r="P220" s="42" t="s">
        <v>142</v>
      </c>
      <c r="Q220" s="43" t="s">
        <v>10</v>
      </c>
      <c r="S220" s="44" t="str">
        <f t="shared" si="39"/>
        <v>Offroad/SUV - All-Season</v>
      </c>
      <c r="T220" s="44" t="str">
        <f t="shared" si="40"/>
        <v>235 / 70 R16</v>
      </c>
      <c r="U220" s="45">
        <f t="shared" si="41"/>
        <v>16</v>
      </c>
      <c r="V220" s="44" t="str">
        <f t="shared" si="42"/>
        <v>2357016</v>
      </c>
      <c r="W220" s="44" t="str">
        <f t="shared" si="43"/>
        <v>CITILANDER</v>
      </c>
      <c r="X220" s="45" t="str">
        <f t="shared" si="44"/>
        <v>106 H</v>
      </c>
      <c r="Y220" s="45">
        <f t="shared" si="45"/>
        <v>588612</v>
      </c>
      <c r="Z220" s="44" t="str">
        <f t="shared" si="46"/>
        <v>3528705886127</v>
      </c>
      <c r="AA220" s="46">
        <f t="shared" si="47"/>
        <v>117</v>
      </c>
      <c r="AB220" s="46"/>
      <c r="AC220" s="46"/>
      <c r="AD220" s="45" t="str">
        <f t="shared" si="48"/>
        <v>C</v>
      </c>
      <c r="AE220" s="45" t="str">
        <f t="shared" si="49"/>
        <v>C</v>
      </c>
      <c r="AF220" s="45">
        <f t="shared" si="50"/>
        <v>2</v>
      </c>
      <c r="AG220" s="45" t="str">
        <f t="shared" si="51"/>
        <v>70 dB</v>
      </c>
    </row>
    <row r="221" spans="1:33" s="44" customFormat="1" ht="20" customHeight="1">
      <c r="A221" s="36">
        <v>245</v>
      </c>
      <c r="B221" s="37">
        <v>70</v>
      </c>
      <c r="C221" s="37">
        <v>16</v>
      </c>
      <c r="D221" s="37" t="s">
        <v>3</v>
      </c>
      <c r="E221" s="37" t="s">
        <v>25</v>
      </c>
      <c r="F221" s="37" t="s">
        <v>149</v>
      </c>
      <c r="G221" s="38" t="s">
        <v>510</v>
      </c>
      <c r="H221" s="38" t="s">
        <v>155</v>
      </c>
      <c r="I221" s="38" t="s">
        <v>151</v>
      </c>
      <c r="J221" s="39" t="s">
        <v>511</v>
      </c>
      <c r="K221" s="40">
        <v>167606</v>
      </c>
      <c r="L221" s="41">
        <v>126.9</v>
      </c>
      <c r="M221" s="42" t="s">
        <v>22</v>
      </c>
      <c r="N221" s="42" t="s">
        <v>22</v>
      </c>
      <c r="O221" s="39">
        <v>2</v>
      </c>
      <c r="P221" s="42" t="s">
        <v>141</v>
      </c>
      <c r="Q221" s="43" t="s">
        <v>10</v>
      </c>
      <c r="S221" s="44" t="str">
        <f t="shared" si="39"/>
        <v>Offroad/SUV - All-Season</v>
      </c>
      <c r="T221" s="44" t="str">
        <f t="shared" si="40"/>
        <v>245 / 70 R16</v>
      </c>
      <c r="U221" s="45">
        <f t="shared" si="41"/>
        <v>16</v>
      </c>
      <c r="V221" s="44" t="str">
        <f t="shared" si="42"/>
        <v>2457016</v>
      </c>
      <c r="W221" s="44" t="str">
        <f t="shared" si="43"/>
        <v>CITILANDER</v>
      </c>
      <c r="X221" s="45" t="str">
        <f t="shared" si="44"/>
        <v>111 H</v>
      </c>
      <c r="Y221" s="45">
        <f t="shared" si="45"/>
        <v>167606</v>
      </c>
      <c r="Z221" s="44" t="str">
        <f t="shared" si="46"/>
        <v>3528701676067</v>
      </c>
      <c r="AA221" s="46">
        <f t="shared" si="47"/>
        <v>126.9</v>
      </c>
      <c r="AB221" s="46"/>
      <c r="AC221" s="46"/>
      <c r="AD221" s="45" t="str">
        <f t="shared" si="48"/>
        <v>C</v>
      </c>
      <c r="AE221" s="45" t="str">
        <f t="shared" si="49"/>
        <v>C</v>
      </c>
      <c r="AF221" s="45">
        <f t="shared" si="50"/>
        <v>2</v>
      </c>
      <c r="AG221" s="45" t="str">
        <f t="shared" si="51"/>
        <v>72 dB</v>
      </c>
    </row>
    <row r="222" spans="1:33" s="44" customFormat="1" ht="20" customHeight="1">
      <c r="A222" s="36">
        <v>265</v>
      </c>
      <c r="B222" s="37">
        <v>70</v>
      </c>
      <c r="C222" s="37">
        <v>16</v>
      </c>
      <c r="D222" s="37" t="s">
        <v>10</v>
      </c>
      <c r="E222" s="37" t="s">
        <v>25</v>
      </c>
      <c r="F222" s="37" t="s">
        <v>149</v>
      </c>
      <c r="G222" s="38" t="s">
        <v>512</v>
      </c>
      <c r="H222" s="38" t="s">
        <v>156</v>
      </c>
      <c r="I222" s="38" t="s">
        <v>151</v>
      </c>
      <c r="J222" s="39" t="s">
        <v>513</v>
      </c>
      <c r="K222" s="40">
        <v>186411</v>
      </c>
      <c r="L222" s="41">
        <v>138.20000000000002</v>
      </c>
      <c r="M222" s="42" t="s">
        <v>22</v>
      </c>
      <c r="N222" s="42" t="s">
        <v>22</v>
      </c>
      <c r="O222" s="39">
        <v>2</v>
      </c>
      <c r="P222" s="42" t="s">
        <v>141</v>
      </c>
      <c r="Q222" s="43" t="s">
        <v>10</v>
      </c>
      <c r="S222" s="44" t="str">
        <f t="shared" si="39"/>
        <v>Offroad/SUV - All-Season</v>
      </c>
      <c r="T222" s="44" t="str">
        <f t="shared" si="40"/>
        <v>265 / 70 R16</v>
      </c>
      <c r="U222" s="45">
        <f t="shared" si="41"/>
        <v>16</v>
      </c>
      <c r="V222" s="44" t="str">
        <f t="shared" si="42"/>
        <v>2657016</v>
      </c>
      <c r="W222" s="44" t="str">
        <f t="shared" si="43"/>
        <v>CITILANDER</v>
      </c>
      <c r="X222" s="45" t="str">
        <f t="shared" si="44"/>
        <v>112 H</v>
      </c>
      <c r="Y222" s="45">
        <f t="shared" si="45"/>
        <v>186411</v>
      </c>
      <c r="Z222" s="44" t="str">
        <f t="shared" si="46"/>
        <v>3528701864112</v>
      </c>
      <c r="AA222" s="46">
        <f t="shared" si="47"/>
        <v>138.20000000000002</v>
      </c>
      <c r="AB222" s="46"/>
      <c r="AC222" s="46"/>
      <c r="AD222" s="45" t="str">
        <f t="shared" si="48"/>
        <v>C</v>
      </c>
      <c r="AE222" s="45" t="str">
        <f t="shared" si="49"/>
        <v>C</v>
      </c>
      <c r="AF222" s="45">
        <f t="shared" si="50"/>
        <v>2</v>
      </c>
      <c r="AG222" s="45" t="str">
        <f t="shared" si="51"/>
        <v>72 dB</v>
      </c>
    </row>
    <row r="223" spans="1:33" s="44" customFormat="1" ht="20" customHeight="1">
      <c r="A223" s="36">
        <v>215</v>
      </c>
      <c r="B223" s="37">
        <v>65</v>
      </c>
      <c r="C223" s="37">
        <v>16</v>
      </c>
      <c r="D223" s="37" t="s">
        <v>10</v>
      </c>
      <c r="E223" s="37" t="s">
        <v>25</v>
      </c>
      <c r="F223" s="37" t="s">
        <v>149</v>
      </c>
      <c r="G223" s="38" t="s">
        <v>384</v>
      </c>
      <c r="H223" s="38" t="s">
        <v>90</v>
      </c>
      <c r="I223" s="38" t="s">
        <v>151</v>
      </c>
      <c r="J223" s="39" t="s">
        <v>514</v>
      </c>
      <c r="K223" s="40">
        <v>24210</v>
      </c>
      <c r="L223" s="41">
        <v>104.80000000000001</v>
      </c>
      <c r="M223" s="42" t="s">
        <v>14</v>
      </c>
      <c r="N223" s="42" t="s">
        <v>22</v>
      </c>
      <c r="O223" s="39">
        <v>2</v>
      </c>
      <c r="P223" s="42" t="s">
        <v>142</v>
      </c>
      <c r="Q223" s="43" t="s">
        <v>10</v>
      </c>
      <c r="S223" s="44" t="str">
        <f t="shared" si="39"/>
        <v>Offroad/SUV - All-Season</v>
      </c>
      <c r="T223" s="44" t="str">
        <f t="shared" si="40"/>
        <v>215 / 65 R16</v>
      </c>
      <c r="U223" s="45">
        <f t="shared" si="41"/>
        <v>16</v>
      </c>
      <c r="V223" s="44" t="str">
        <f t="shared" si="42"/>
        <v>2156516</v>
      </c>
      <c r="W223" s="44" t="str">
        <f t="shared" si="43"/>
        <v>CITILANDER</v>
      </c>
      <c r="X223" s="45" t="str">
        <f t="shared" si="44"/>
        <v>98 H</v>
      </c>
      <c r="Y223" s="45">
        <f t="shared" si="45"/>
        <v>24210</v>
      </c>
      <c r="Z223" s="44" t="str">
        <f t="shared" si="46"/>
        <v>3528700242102</v>
      </c>
      <c r="AA223" s="46">
        <f t="shared" si="47"/>
        <v>104.80000000000001</v>
      </c>
      <c r="AB223" s="46"/>
      <c r="AC223" s="46"/>
      <c r="AD223" s="45" t="str">
        <f t="shared" si="48"/>
        <v>E</v>
      </c>
      <c r="AE223" s="45" t="str">
        <f t="shared" si="49"/>
        <v>C</v>
      </c>
      <c r="AF223" s="45">
        <f t="shared" si="50"/>
        <v>2</v>
      </c>
      <c r="AG223" s="45" t="str">
        <f t="shared" si="51"/>
        <v>70 dB</v>
      </c>
    </row>
    <row r="224" spans="1:33" s="44" customFormat="1" ht="20" customHeight="1">
      <c r="A224" s="36">
        <v>255</v>
      </c>
      <c r="B224" s="37">
        <v>65</v>
      </c>
      <c r="C224" s="37">
        <v>16</v>
      </c>
      <c r="D224" s="37" t="s">
        <v>3</v>
      </c>
      <c r="E224" s="37" t="s">
        <v>25</v>
      </c>
      <c r="F224" s="37" t="s">
        <v>149</v>
      </c>
      <c r="G224" s="38" t="s">
        <v>515</v>
      </c>
      <c r="H224" s="38" t="s">
        <v>157</v>
      </c>
      <c r="I224" s="38" t="s">
        <v>151</v>
      </c>
      <c r="J224" s="39" t="s">
        <v>516</v>
      </c>
      <c r="K224" s="40">
        <v>889358</v>
      </c>
      <c r="L224" s="41">
        <v>136.5</v>
      </c>
      <c r="M224" s="42" t="s">
        <v>22</v>
      </c>
      <c r="N224" s="42" t="s">
        <v>22</v>
      </c>
      <c r="O224" s="39">
        <v>2</v>
      </c>
      <c r="P224" s="42" t="s">
        <v>141</v>
      </c>
      <c r="Q224" s="43" t="s">
        <v>10</v>
      </c>
      <c r="S224" s="44" t="str">
        <f t="shared" si="39"/>
        <v>Offroad/SUV - All-Season</v>
      </c>
      <c r="T224" s="44" t="str">
        <f t="shared" si="40"/>
        <v>255 / 65 R16</v>
      </c>
      <c r="U224" s="45">
        <f t="shared" si="41"/>
        <v>16</v>
      </c>
      <c r="V224" s="44" t="str">
        <f t="shared" si="42"/>
        <v>2556516</v>
      </c>
      <c r="W224" s="44" t="str">
        <f t="shared" si="43"/>
        <v>CITILANDER</v>
      </c>
      <c r="X224" s="45" t="str">
        <f t="shared" si="44"/>
        <v>113 H</v>
      </c>
      <c r="Y224" s="45">
        <f t="shared" si="45"/>
        <v>889358</v>
      </c>
      <c r="Z224" s="44" t="str">
        <f t="shared" si="46"/>
        <v>3528708893580</v>
      </c>
      <c r="AA224" s="46">
        <f t="shared" si="47"/>
        <v>136.5</v>
      </c>
      <c r="AB224" s="46"/>
      <c r="AC224" s="46"/>
      <c r="AD224" s="45" t="str">
        <f t="shared" si="48"/>
        <v>C</v>
      </c>
      <c r="AE224" s="45" t="str">
        <f t="shared" si="49"/>
        <v>C</v>
      </c>
      <c r="AF224" s="45">
        <f t="shared" si="50"/>
        <v>2</v>
      </c>
      <c r="AG224" s="45" t="str">
        <f t="shared" si="51"/>
        <v>72 dB</v>
      </c>
    </row>
    <row r="225" spans="1:34" s="44" customFormat="1" ht="20" customHeight="1">
      <c r="A225" s="36">
        <v>225</v>
      </c>
      <c r="B225" s="37">
        <v>65</v>
      </c>
      <c r="C225" s="37">
        <v>17</v>
      </c>
      <c r="D225" s="37" t="s">
        <v>10</v>
      </c>
      <c r="E225" s="37" t="s">
        <v>25</v>
      </c>
      <c r="F225" s="37" t="s">
        <v>149</v>
      </c>
      <c r="G225" s="38" t="s">
        <v>517</v>
      </c>
      <c r="H225" s="38" t="s">
        <v>89</v>
      </c>
      <c r="I225" s="38" t="s">
        <v>151</v>
      </c>
      <c r="J225" s="39" t="s">
        <v>518</v>
      </c>
      <c r="K225" s="40">
        <v>989063</v>
      </c>
      <c r="L225" s="41">
        <v>131.70000000000002</v>
      </c>
      <c r="M225" s="42" t="s">
        <v>22</v>
      </c>
      <c r="N225" s="42" t="s">
        <v>22</v>
      </c>
      <c r="O225" s="39">
        <v>2</v>
      </c>
      <c r="P225" s="42" t="s">
        <v>142</v>
      </c>
      <c r="Q225" s="43" t="s">
        <v>10</v>
      </c>
      <c r="S225" s="44" t="str">
        <f t="shared" si="39"/>
        <v>Offroad/SUV - All-Season</v>
      </c>
      <c r="T225" s="44" t="str">
        <f t="shared" si="40"/>
        <v>225 / 65 R17</v>
      </c>
      <c r="U225" s="45">
        <f t="shared" si="41"/>
        <v>17</v>
      </c>
      <c r="V225" s="44" t="str">
        <f t="shared" si="42"/>
        <v>2256517</v>
      </c>
      <c r="W225" s="44" t="str">
        <f t="shared" si="43"/>
        <v>CITILANDER</v>
      </c>
      <c r="X225" s="45" t="str">
        <f t="shared" si="44"/>
        <v>102 H</v>
      </c>
      <c r="Y225" s="45">
        <f t="shared" si="45"/>
        <v>989063</v>
      </c>
      <c r="Z225" s="44" t="str">
        <f t="shared" si="46"/>
        <v>3528709890632</v>
      </c>
      <c r="AA225" s="46">
        <f t="shared" si="47"/>
        <v>131.70000000000002</v>
      </c>
      <c r="AB225" s="46"/>
      <c r="AC225" s="46"/>
      <c r="AD225" s="45" t="str">
        <f t="shared" si="48"/>
        <v>C</v>
      </c>
      <c r="AE225" s="45" t="str">
        <f t="shared" si="49"/>
        <v>C</v>
      </c>
      <c r="AF225" s="45">
        <f t="shared" si="50"/>
        <v>2</v>
      </c>
      <c r="AG225" s="45" t="str">
        <f t="shared" si="51"/>
        <v>70 dB</v>
      </c>
    </row>
    <row r="226" spans="1:34" s="44" customFormat="1" ht="20" customHeight="1">
      <c r="A226" s="36">
        <v>235</v>
      </c>
      <c r="B226" s="37">
        <v>65</v>
      </c>
      <c r="C226" s="37">
        <v>17</v>
      </c>
      <c r="D226" s="37" t="s">
        <v>3</v>
      </c>
      <c r="E226" s="37" t="s">
        <v>36</v>
      </c>
      <c r="F226" s="37" t="s">
        <v>149</v>
      </c>
      <c r="G226" s="38" t="s">
        <v>519</v>
      </c>
      <c r="H226" s="38" t="s">
        <v>158</v>
      </c>
      <c r="I226" s="38" t="s">
        <v>151</v>
      </c>
      <c r="J226" s="39" t="s">
        <v>520</v>
      </c>
      <c r="K226" s="40">
        <v>683111</v>
      </c>
      <c r="L226" s="41">
        <v>142.5</v>
      </c>
      <c r="M226" s="42" t="s">
        <v>22</v>
      </c>
      <c r="N226" s="42" t="s">
        <v>22</v>
      </c>
      <c r="O226" s="39">
        <v>2</v>
      </c>
      <c r="P226" s="42" t="s">
        <v>141</v>
      </c>
      <c r="Q226" s="43" t="s">
        <v>10</v>
      </c>
      <c r="S226" s="44" t="str">
        <f t="shared" si="39"/>
        <v>Offroad/SUV - All-Season</v>
      </c>
      <c r="T226" s="44" t="str">
        <f t="shared" si="40"/>
        <v>235 / 65 R17</v>
      </c>
      <c r="U226" s="45">
        <f t="shared" si="41"/>
        <v>17</v>
      </c>
      <c r="V226" s="44" t="str">
        <f t="shared" si="42"/>
        <v>2356517</v>
      </c>
      <c r="W226" s="44" t="str">
        <f t="shared" si="43"/>
        <v>CITILANDER</v>
      </c>
      <c r="X226" s="45" t="str">
        <f t="shared" si="44"/>
        <v>108 V</v>
      </c>
      <c r="Y226" s="45">
        <f t="shared" si="45"/>
        <v>683111</v>
      </c>
      <c r="Z226" s="44" t="str">
        <f t="shared" si="46"/>
        <v>3528706831119</v>
      </c>
      <c r="AA226" s="46">
        <f t="shared" si="47"/>
        <v>142.5</v>
      </c>
      <c r="AB226" s="46"/>
      <c r="AC226" s="46"/>
      <c r="AD226" s="45" t="str">
        <f t="shared" si="48"/>
        <v>C</v>
      </c>
      <c r="AE226" s="45" t="str">
        <f t="shared" si="49"/>
        <v>C</v>
      </c>
      <c r="AF226" s="45">
        <f t="shared" si="50"/>
        <v>2</v>
      </c>
      <c r="AG226" s="45" t="str">
        <f t="shared" si="51"/>
        <v>72 dB</v>
      </c>
    </row>
    <row r="227" spans="1:34" s="44" customFormat="1" ht="20" customHeight="1">
      <c r="A227" s="36">
        <v>235</v>
      </c>
      <c r="B227" s="37">
        <v>60</v>
      </c>
      <c r="C227" s="37">
        <v>16</v>
      </c>
      <c r="D227" s="37" t="s">
        <v>3</v>
      </c>
      <c r="E227" s="37" t="s">
        <v>25</v>
      </c>
      <c r="F227" s="37" t="s">
        <v>149</v>
      </c>
      <c r="G227" s="38" t="s">
        <v>521</v>
      </c>
      <c r="H227" s="38" t="s">
        <v>159</v>
      </c>
      <c r="I227" s="38" t="s">
        <v>151</v>
      </c>
      <c r="J227" s="39" t="s">
        <v>522</v>
      </c>
      <c r="K227" s="40">
        <v>701704</v>
      </c>
      <c r="L227" s="41">
        <v>111.80000000000001</v>
      </c>
      <c r="M227" s="42" t="s">
        <v>22</v>
      </c>
      <c r="N227" s="42" t="s">
        <v>22</v>
      </c>
      <c r="O227" s="39">
        <v>2</v>
      </c>
      <c r="P227" s="42" t="s">
        <v>141</v>
      </c>
      <c r="Q227" s="43" t="s">
        <v>10</v>
      </c>
      <c r="S227" s="44" t="str">
        <f t="shared" si="39"/>
        <v>Offroad/SUV - All-Season</v>
      </c>
      <c r="T227" s="44" t="str">
        <f t="shared" si="40"/>
        <v>235 / 60 R16</v>
      </c>
      <c r="U227" s="45">
        <f t="shared" si="41"/>
        <v>16</v>
      </c>
      <c r="V227" s="44" t="str">
        <f t="shared" si="42"/>
        <v>2356016</v>
      </c>
      <c r="W227" s="44" t="str">
        <f t="shared" si="43"/>
        <v>CITILANDER</v>
      </c>
      <c r="X227" s="45" t="str">
        <f t="shared" si="44"/>
        <v>104 H</v>
      </c>
      <c r="Y227" s="45">
        <f t="shared" si="45"/>
        <v>701704</v>
      </c>
      <c r="Z227" s="44" t="str">
        <f t="shared" si="46"/>
        <v>3528707017048</v>
      </c>
      <c r="AA227" s="46">
        <f t="shared" si="47"/>
        <v>111.80000000000001</v>
      </c>
      <c r="AB227" s="46"/>
      <c r="AC227" s="46"/>
      <c r="AD227" s="45" t="str">
        <f t="shared" si="48"/>
        <v>C</v>
      </c>
      <c r="AE227" s="45" t="str">
        <f t="shared" si="49"/>
        <v>C</v>
      </c>
      <c r="AF227" s="45">
        <f t="shared" si="50"/>
        <v>2</v>
      </c>
      <c r="AG227" s="45" t="str">
        <f t="shared" si="51"/>
        <v>72 dB</v>
      </c>
    </row>
    <row r="228" spans="1:34" s="44" customFormat="1" ht="20" customHeight="1">
      <c r="A228" s="36">
        <v>215</v>
      </c>
      <c r="B228" s="37">
        <v>60</v>
      </c>
      <c r="C228" s="37">
        <v>17</v>
      </c>
      <c r="D228" s="37" t="s">
        <v>10</v>
      </c>
      <c r="E228" s="37" t="s">
        <v>25</v>
      </c>
      <c r="F228" s="37" t="s">
        <v>149</v>
      </c>
      <c r="G228" s="38" t="s">
        <v>388</v>
      </c>
      <c r="H228" s="38" t="s">
        <v>41</v>
      </c>
      <c r="I228" s="38" t="s">
        <v>151</v>
      </c>
      <c r="J228" s="39" t="s">
        <v>523</v>
      </c>
      <c r="K228" s="40">
        <v>886743</v>
      </c>
      <c r="L228" s="41">
        <v>130</v>
      </c>
      <c r="M228" s="42" t="s">
        <v>22</v>
      </c>
      <c r="N228" s="42" t="s">
        <v>22</v>
      </c>
      <c r="O228" s="39">
        <v>2</v>
      </c>
      <c r="P228" s="42" t="s">
        <v>142</v>
      </c>
      <c r="Q228" s="43" t="s">
        <v>10</v>
      </c>
      <c r="S228" s="44" t="str">
        <f t="shared" si="39"/>
        <v>Offroad/SUV - All-Season</v>
      </c>
      <c r="T228" s="44" t="str">
        <f t="shared" si="40"/>
        <v>215 / 60 R17</v>
      </c>
      <c r="U228" s="45">
        <f t="shared" si="41"/>
        <v>17</v>
      </c>
      <c r="V228" s="44" t="str">
        <f t="shared" si="42"/>
        <v>2156017</v>
      </c>
      <c r="W228" s="44" t="str">
        <f t="shared" si="43"/>
        <v>CITILANDER</v>
      </c>
      <c r="X228" s="45" t="str">
        <f t="shared" si="44"/>
        <v>96 H</v>
      </c>
      <c r="Y228" s="45">
        <f t="shared" si="45"/>
        <v>886743</v>
      </c>
      <c r="Z228" s="44" t="str">
        <f t="shared" si="46"/>
        <v>3528708867437</v>
      </c>
      <c r="AA228" s="46">
        <f t="shared" si="47"/>
        <v>130</v>
      </c>
      <c r="AB228" s="46"/>
      <c r="AC228" s="46"/>
      <c r="AD228" s="45" t="str">
        <f t="shared" si="48"/>
        <v>C</v>
      </c>
      <c r="AE228" s="45" t="str">
        <f t="shared" si="49"/>
        <v>C</v>
      </c>
      <c r="AF228" s="45">
        <f t="shared" si="50"/>
        <v>2</v>
      </c>
      <c r="AG228" s="45" t="str">
        <f t="shared" si="51"/>
        <v>70 dB</v>
      </c>
    </row>
    <row r="229" spans="1:34" s="44" customFormat="1" ht="20" customHeight="1">
      <c r="A229" s="36">
        <v>235</v>
      </c>
      <c r="B229" s="37">
        <v>60</v>
      </c>
      <c r="C229" s="37">
        <v>18</v>
      </c>
      <c r="D229" s="37" t="s">
        <v>3</v>
      </c>
      <c r="E229" s="37" t="s">
        <v>36</v>
      </c>
      <c r="F229" s="37" t="s">
        <v>149</v>
      </c>
      <c r="G229" s="38" t="s">
        <v>524</v>
      </c>
      <c r="H229" s="38" t="s">
        <v>160</v>
      </c>
      <c r="I229" s="38" t="s">
        <v>151</v>
      </c>
      <c r="J229" s="39" t="s">
        <v>525</v>
      </c>
      <c r="K229" s="40">
        <v>590568</v>
      </c>
      <c r="L229" s="41">
        <v>160.70000000000002</v>
      </c>
      <c r="M229" s="42" t="s">
        <v>22</v>
      </c>
      <c r="N229" s="42" t="s">
        <v>22</v>
      </c>
      <c r="O229" s="39">
        <v>2</v>
      </c>
      <c r="P229" s="42" t="s">
        <v>141</v>
      </c>
      <c r="Q229" s="43" t="s">
        <v>10</v>
      </c>
      <c r="S229" s="44" t="str">
        <f t="shared" si="39"/>
        <v>Offroad/SUV - All-Season</v>
      </c>
      <c r="T229" s="44" t="str">
        <f t="shared" si="40"/>
        <v>235 / 60 R18</v>
      </c>
      <c r="U229" s="45">
        <f t="shared" si="41"/>
        <v>18</v>
      </c>
      <c r="V229" s="44" t="str">
        <f t="shared" si="42"/>
        <v>2356018</v>
      </c>
      <c r="W229" s="44" t="str">
        <f t="shared" si="43"/>
        <v>CITILANDER</v>
      </c>
      <c r="X229" s="45" t="str">
        <f t="shared" si="44"/>
        <v>107 V</v>
      </c>
      <c r="Y229" s="45">
        <f t="shared" si="45"/>
        <v>590568</v>
      </c>
      <c r="Z229" s="44" t="str">
        <f t="shared" si="46"/>
        <v>3528705905682</v>
      </c>
      <c r="AA229" s="46">
        <f t="shared" si="47"/>
        <v>160.70000000000002</v>
      </c>
      <c r="AB229" s="46"/>
      <c r="AC229" s="46"/>
      <c r="AD229" s="45" t="str">
        <f t="shared" si="48"/>
        <v>C</v>
      </c>
      <c r="AE229" s="45" t="str">
        <f t="shared" si="49"/>
        <v>C</v>
      </c>
      <c r="AF229" s="45">
        <f t="shared" si="50"/>
        <v>2</v>
      </c>
      <c r="AG229" s="45" t="str">
        <f t="shared" si="51"/>
        <v>72 dB</v>
      </c>
    </row>
    <row r="230" spans="1:34" s="44" customFormat="1" ht="20" customHeight="1">
      <c r="A230" s="36">
        <v>235</v>
      </c>
      <c r="B230" s="37">
        <v>55</v>
      </c>
      <c r="C230" s="37">
        <v>17</v>
      </c>
      <c r="D230" s="37" t="s">
        <v>10</v>
      </c>
      <c r="E230" s="37" t="s">
        <v>36</v>
      </c>
      <c r="F230" s="37" t="s">
        <v>149</v>
      </c>
      <c r="G230" s="38" t="s">
        <v>300</v>
      </c>
      <c r="H230" s="38" t="s">
        <v>52</v>
      </c>
      <c r="I230" s="38" t="s">
        <v>151</v>
      </c>
      <c r="J230" s="39" t="s">
        <v>526</v>
      </c>
      <c r="K230" s="40">
        <v>824949</v>
      </c>
      <c r="L230" s="41">
        <v>139.1</v>
      </c>
      <c r="M230" s="42" t="s">
        <v>22</v>
      </c>
      <c r="N230" s="42" t="s">
        <v>22</v>
      </c>
      <c r="O230" s="39">
        <v>2</v>
      </c>
      <c r="P230" s="42" t="s">
        <v>142</v>
      </c>
      <c r="Q230" s="43" t="s">
        <v>10</v>
      </c>
      <c r="S230" s="44" t="str">
        <f t="shared" si="39"/>
        <v>Offroad/SUV - All-Season</v>
      </c>
      <c r="T230" s="44" t="str">
        <f t="shared" si="40"/>
        <v>235 / 55 R17</v>
      </c>
      <c r="U230" s="45">
        <f t="shared" si="41"/>
        <v>17</v>
      </c>
      <c r="V230" s="44" t="str">
        <f t="shared" si="42"/>
        <v>2355517</v>
      </c>
      <c r="W230" s="44" t="str">
        <f t="shared" si="43"/>
        <v>CITILANDER</v>
      </c>
      <c r="X230" s="45" t="str">
        <f t="shared" si="44"/>
        <v>99 V</v>
      </c>
      <c r="Y230" s="45">
        <f t="shared" si="45"/>
        <v>824949</v>
      </c>
      <c r="Z230" s="44" t="str">
        <f t="shared" si="46"/>
        <v>3528708249493</v>
      </c>
      <c r="AA230" s="46">
        <f t="shared" si="47"/>
        <v>139.1</v>
      </c>
      <c r="AB230" s="46"/>
      <c r="AC230" s="46"/>
      <c r="AD230" s="45" t="str">
        <f t="shared" si="48"/>
        <v>C</v>
      </c>
      <c r="AE230" s="45" t="str">
        <f t="shared" si="49"/>
        <v>C</v>
      </c>
      <c r="AF230" s="45">
        <f t="shared" si="50"/>
        <v>2</v>
      </c>
      <c r="AG230" s="45" t="str">
        <f t="shared" si="51"/>
        <v>70 dB</v>
      </c>
    </row>
    <row r="231" spans="1:34" s="44" customFormat="1" ht="20" customHeight="1">
      <c r="A231" s="36">
        <v>215</v>
      </c>
      <c r="B231" s="37">
        <v>55</v>
      </c>
      <c r="C231" s="37">
        <v>18</v>
      </c>
      <c r="D231" s="37" t="s">
        <v>3</v>
      </c>
      <c r="E231" s="37" t="s">
        <v>36</v>
      </c>
      <c r="F231" s="37" t="s">
        <v>149</v>
      </c>
      <c r="G231" s="38" t="s">
        <v>392</v>
      </c>
      <c r="H231" s="38" t="s">
        <v>52</v>
      </c>
      <c r="I231" s="38" t="s">
        <v>168</v>
      </c>
      <c r="J231" s="39" t="s">
        <v>527</v>
      </c>
      <c r="K231" s="40">
        <v>352296</v>
      </c>
      <c r="L231" s="41">
        <v>149.9</v>
      </c>
      <c r="M231" s="42" t="s">
        <v>22</v>
      </c>
      <c r="N231" s="42" t="s">
        <v>15</v>
      </c>
      <c r="O231" s="39">
        <v>1</v>
      </c>
      <c r="P231" s="42" t="s">
        <v>145</v>
      </c>
      <c r="Q231" s="43" t="s">
        <v>162</v>
      </c>
      <c r="S231" s="44" t="str">
        <f t="shared" si="39"/>
        <v>Offroad/SUV - All-Season</v>
      </c>
      <c r="T231" s="44" t="str">
        <f t="shared" si="40"/>
        <v>215 / 55 R18</v>
      </c>
      <c r="U231" s="45">
        <f t="shared" si="41"/>
        <v>18</v>
      </c>
      <c r="V231" s="44" t="str">
        <f t="shared" si="42"/>
        <v>2155518</v>
      </c>
      <c r="W231" s="44" t="str">
        <f t="shared" si="43"/>
        <v>QUADRAXER 2 SUV</v>
      </c>
      <c r="X231" s="45" t="str">
        <f t="shared" si="44"/>
        <v>99 V</v>
      </c>
      <c r="Y231" s="45">
        <f t="shared" si="45"/>
        <v>352296</v>
      </c>
      <c r="Z231" s="44" t="str">
        <f t="shared" si="46"/>
        <v>3528703522966</v>
      </c>
      <c r="AA231" s="46">
        <f t="shared" si="47"/>
        <v>149.9</v>
      </c>
      <c r="AB231" s="46"/>
      <c r="AC231" s="46"/>
      <c r="AD231" s="45" t="str">
        <f t="shared" si="48"/>
        <v>C</v>
      </c>
      <c r="AE231" s="45" t="str">
        <f t="shared" si="49"/>
        <v>B</v>
      </c>
      <c r="AF231" s="45">
        <f t="shared" si="50"/>
        <v>1</v>
      </c>
      <c r="AG231" s="45" t="str">
        <f t="shared" si="51"/>
        <v>69 dB</v>
      </c>
    </row>
    <row r="232" spans="1:34" s="44" customFormat="1" ht="20" customHeight="1">
      <c r="A232" s="36">
        <v>235</v>
      </c>
      <c r="B232" s="37">
        <v>55</v>
      </c>
      <c r="C232" s="37">
        <v>18</v>
      </c>
      <c r="D232" s="37" t="s">
        <v>10</v>
      </c>
      <c r="E232" s="37" t="s">
        <v>36</v>
      </c>
      <c r="F232" s="37" t="s">
        <v>149</v>
      </c>
      <c r="G232" s="38" t="s">
        <v>528</v>
      </c>
      <c r="H232" s="38" t="s">
        <v>91</v>
      </c>
      <c r="I232" s="38" t="s">
        <v>151</v>
      </c>
      <c r="J232" s="39" t="s">
        <v>529</v>
      </c>
      <c r="K232" s="40">
        <v>344952</v>
      </c>
      <c r="L232" s="41">
        <v>160.70000000000002</v>
      </c>
      <c r="M232" s="42" t="s">
        <v>22</v>
      </c>
      <c r="N232" s="42" t="s">
        <v>22</v>
      </c>
      <c r="O232" s="39">
        <v>2</v>
      </c>
      <c r="P232" s="42" t="s">
        <v>142</v>
      </c>
      <c r="Q232" s="43" t="s">
        <v>10</v>
      </c>
      <c r="S232" s="44" t="str">
        <f t="shared" si="39"/>
        <v>Offroad/SUV - All-Season</v>
      </c>
      <c r="T232" s="44" t="str">
        <f t="shared" si="40"/>
        <v>235 / 55 R18</v>
      </c>
      <c r="U232" s="45">
        <f t="shared" si="41"/>
        <v>18</v>
      </c>
      <c r="V232" s="44" t="str">
        <f t="shared" si="42"/>
        <v>2355518</v>
      </c>
      <c r="W232" s="44" t="str">
        <f t="shared" si="43"/>
        <v>CITILANDER</v>
      </c>
      <c r="X232" s="45" t="str">
        <f t="shared" si="44"/>
        <v>100 V</v>
      </c>
      <c r="Y232" s="45">
        <f t="shared" si="45"/>
        <v>344952</v>
      </c>
      <c r="Z232" s="44" t="str">
        <f t="shared" si="46"/>
        <v>3528703449522</v>
      </c>
      <c r="AA232" s="46">
        <f t="shared" si="47"/>
        <v>160.70000000000002</v>
      </c>
      <c r="AB232" s="46"/>
      <c r="AC232" s="46"/>
      <c r="AD232" s="45" t="str">
        <f t="shared" si="48"/>
        <v>C</v>
      </c>
      <c r="AE232" s="45" t="str">
        <f t="shared" si="49"/>
        <v>C</v>
      </c>
      <c r="AF232" s="45">
        <f t="shared" si="50"/>
        <v>2</v>
      </c>
      <c r="AG232" s="45" t="str">
        <f t="shared" si="51"/>
        <v>70 dB</v>
      </c>
    </row>
    <row r="233" spans="1:34" s="44" customFormat="1" ht="20" customHeight="1">
      <c r="A233" s="36">
        <v>255</v>
      </c>
      <c r="B233" s="37">
        <v>55</v>
      </c>
      <c r="C233" s="37">
        <v>18</v>
      </c>
      <c r="D233" s="37" t="s">
        <v>3</v>
      </c>
      <c r="E233" s="37" t="s">
        <v>36</v>
      </c>
      <c r="F233" s="37" t="s">
        <v>149</v>
      </c>
      <c r="G233" s="38" t="s">
        <v>530</v>
      </c>
      <c r="H233" s="38" t="s">
        <v>161</v>
      </c>
      <c r="I233" s="38" t="s">
        <v>151</v>
      </c>
      <c r="J233" s="39" t="s">
        <v>531</v>
      </c>
      <c r="K233" s="40">
        <v>906091</v>
      </c>
      <c r="L233" s="41">
        <v>160.70000000000002</v>
      </c>
      <c r="M233" s="42" t="s">
        <v>22</v>
      </c>
      <c r="N233" s="42" t="s">
        <v>22</v>
      </c>
      <c r="O233" s="39">
        <v>2</v>
      </c>
      <c r="P233" s="42" t="s">
        <v>141</v>
      </c>
      <c r="Q233" s="43" t="s">
        <v>10</v>
      </c>
      <c r="S233" s="44" t="str">
        <f t="shared" si="39"/>
        <v>Offroad/SUV - All-Season</v>
      </c>
      <c r="T233" s="44" t="str">
        <f t="shared" si="40"/>
        <v>255 / 55 R18</v>
      </c>
      <c r="U233" s="45">
        <f t="shared" si="41"/>
        <v>18</v>
      </c>
      <c r="V233" s="44" t="str">
        <f t="shared" si="42"/>
        <v>2555518</v>
      </c>
      <c r="W233" s="44" t="str">
        <f t="shared" si="43"/>
        <v>CITILANDER</v>
      </c>
      <c r="X233" s="45" t="str">
        <f t="shared" si="44"/>
        <v>109 V</v>
      </c>
      <c r="Y233" s="45">
        <f t="shared" si="45"/>
        <v>906091</v>
      </c>
      <c r="Z233" s="44" t="str">
        <f t="shared" si="46"/>
        <v>3528709060912</v>
      </c>
      <c r="AA233" s="46">
        <f t="shared" si="47"/>
        <v>160.70000000000002</v>
      </c>
      <c r="AB233" s="46"/>
      <c r="AC233" s="46"/>
      <c r="AD233" s="45" t="str">
        <f t="shared" si="48"/>
        <v>C</v>
      </c>
      <c r="AE233" s="45" t="str">
        <f t="shared" si="49"/>
        <v>C</v>
      </c>
      <c r="AF233" s="45">
        <f t="shared" si="50"/>
        <v>2</v>
      </c>
      <c r="AG233" s="45" t="str">
        <f t="shared" si="51"/>
        <v>72 dB</v>
      </c>
    </row>
    <row r="234" spans="1:34" s="44" customFormat="1" ht="20" customHeight="1">
      <c r="A234" s="36">
        <v>235</v>
      </c>
      <c r="B234" s="37">
        <v>50</v>
      </c>
      <c r="C234" s="37">
        <v>18</v>
      </c>
      <c r="D234" s="37" t="s">
        <v>10</v>
      </c>
      <c r="E234" s="37" t="s">
        <v>36</v>
      </c>
      <c r="F234" s="37" t="s">
        <v>149</v>
      </c>
      <c r="G234" s="38" t="s">
        <v>324</v>
      </c>
      <c r="H234" s="38" t="s">
        <v>67</v>
      </c>
      <c r="I234" s="38" t="s">
        <v>151</v>
      </c>
      <c r="J234" s="39" t="s">
        <v>532</v>
      </c>
      <c r="K234" s="40">
        <v>49905</v>
      </c>
      <c r="L234" s="41">
        <v>159</v>
      </c>
      <c r="M234" s="42" t="s">
        <v>14</v>
      </c>
      <c r="N234" s="42" t="s">
        <v>22</v>
      </c>
      <c r="O234" s="39">
        <v>2</v>
      </c>
      <c r="P234" s="42" t="s">
        <v>142</v>
      </c>
      <c r="Q234" s="43" t="s">
        <v>10</v>
      </c>
      <c r="S234" s="44" t="str">
        <f t="shared" si="39"/>
        <v>Offroad/SUV - All-Season</v>
      </c>
      <c r="T234" s="44" t="str">
        <f t="shared" si="40"/>
        <v>235 / 50 R18</v>
      </c>
      <c r="U234" s="45">
        <f t="shared" si="41"/>
        <v>18</v>
      </c>
      <c r="V234" s="44" t="str">
        <f t="shared" si="42"/>
        <v>2355018</v>
      </c>
      <c r="W234" s="44" t="str">
        <f t="shared" si="43"/>
        <v>CITILANDER</v>
      </c>
      <c r="X234" s="45" t="str">
        <f t="shared" si="44"/>
        <v>97 V</v>
      </c>
      <c r="Y234" s="45">
        <f t="shared" si="45"/>
        <v>49905</v>
      </c>
      <c r="Z234" s="44" t="str">
        <f t="shared" si="46"/>
        <v>3528700499056</v>
      </c>
      <c r="AA234" s="46">
        <f t="shared" si="47"/>
        <v>159</v>
      </c>
      <c r="AB234" s="46"/>
      <c r="AC234" s="46"/>
      <c r="AD234" s="45" t="str">
        <f t="shared" si="48"/>
        <v>E</v>
      </c>
      <c r="AE234" s="45" t="str">
        <f t="shared" si="49"/>
        <v>C</v>
      </c>
      <c r="AF234" s="45">
        <f t="shared" si="50"/>
        <v>2</v>
      </c>
      <c r="AG234" s="45" t="str">
        <f t="shared" si="51"/>
        <v>70 dB</v>
      </c>
    </row>
    <row r="235" spans="1:34" s="44" customFormat="1" ht="20" customHeight="1">
      <c r="A235" s="36">
        <v>195</v>
      </c>
      <c r="B235" s="37">
        <v>70</v>
      </c>
      <c r="C235" s="37">
        <v>15</v>
      </c>
      <c r="D235" s="37" t="s">
        <v>10</v>
      </c>
      <c r="E235" s="37" t="s">
        <v>94</v>
      </c>
      <c r="F235" s="37" t="s">
        <v>175</v>
      </c>
      <c r="G235" s="38" t="s">
        <v>400</v>
      </c>
      <c r="H235" s="38" t="s">
        <v>98</v>
      </c>
      <c r="I235" s="38" t="s">
        <v>176</v>
      </c>
      <c r="J235" s="39" t="s">
        <v>533</v>
      </c>
      <c r="K235" s="40">
        <v>846352</v>
      </c>
      <c r="L235" s="41">
        <v>94.9</v>
      </c>
      <c r="M235" s="42" t="s">
        <v>14</v>
      </c>
      <c r="N235" s="42" t="s">
        <v>15</v>
      </c>
      <c r="O235" s="39">
        <v>2</v>
      </c>
      <c r="P235" s="42" t="s">
        <v>141</v>
      </c>
      <c r="Q235" s="43" t="s">
        <v>10</v>
      </c>
      <c r="S235" s="44" t="str">
        <f t="shared" si="39"/>
        <v>LLKW - All-Season</v>
      </c>
      <c r="T235" s="44" t="str">
        <f t="shared" si="40"/>
        <v>195 / 70 R15</v>
      </c>
      <c r="U235" s="45">
        <f t="shared" si="41"/>
        <v>15</v>
      </c>
      <c r="V235" s="44" t="str">
        <f t="shared" si="42"/>
        <v>1957015</v>
      </c>
      <c r="W235" s="44" t="str">
        <f t="shared" si="43"/>
        <v>TRANSPRO 4S</v>
      </c>
      <c r="X235" s="45" t="str">
        <f t="shared" si="44"/>
        <v>104/102 R</v>
      </c>
      <c r="Y235" s="45">
        <f t="shared" si="45"/>
        <v>846352</v>
      </c>
      <c r="Z235" s="44" t="str">
        <f t="shared" si="46"/>
        <v>3528708463523</v>
      </c>
      <c r="AA235" s="46">
        <f t="shared" si="47"/>
        <v>94.9</v>
      </c>
      <c r="AB235" s="46"/>
      <c r="AC235" s="46"/>
      <c r="AD235" s="45" t="str">
        <f t="shared" si="48"/>
        <v>E</v>
      </c>
      <c r="AE235" s="45" t="str">
        <f t="shared" si="49"/>
        <v>B</v>
      </c>
      <c r="AF235" s="45">
        <f t="shared" si="50"/>
        <v>2</v>
      </c>
      <c r="AG235" s="45" t="str">
        <f t="shared" si="51"/>
        <v>72 dB</v>
      </c>
    </row>
    <row r="236" spans="1:34" s="56" customFormat="1" ht="20" customHeight="1">
      <c r="A236" s="48">
        <v>205</v>
      </c>
      <c r="B236" s="49">
        <v>70</v>
      </c>
      <c r="C236" s="49">
        <v>15</v>
      </c>
      <c r="D236" s="49" t="s">
        <v>10</v>
      </c>
      <c r="E236" s="49" t="s">
        <v>94</v>
      </c>
      <c r="F236" s="49" t="s">
        <v>175</v>
      </c>
      <c r="G236" s="50" t="s">
        <v>402</v>
      </c>
      <c r="H236" s="50" t="s">
        <v>97</v>
      </c>
      <c r="I236" s="50" t="s">
        <v>176</v>
      </c>
      <c r="J236" s="51" t="s">
        <v>534</v>
      </c>
      <c r="K236" s="52">
        <v>886340</v>
      </c>
      <c r="L236" s="53">
        <v>120</v>
      </c>
      <c r="M236" s="54" t="s">
        <v>10</v>
      </c>
      <c r="N236" s="54" t="s">
        <v>10</v>
      </c>
      <c r="O236" s="51" t="s">
        <v>10</v>
      </c>
      <c r="P236" s="54" t="s">
        <v>10</v>
      </c>
      <c r="Q236" s="55" t="s">
        <v>758</v>
      </c>
      <c r="S236" s="44" t="str">
        <f t="shared" si="39"/>
        <v>LLKW - All-Season</v>
      </c>
      <c r="T236" s="44" t="str">
        <f t="shared" si="40"/>
        <v>205 / 70 R15</v>
      </c>
      <c r="U236" s="45">
        <f t="shared" si="41"/>
        <v>15</v>
      </c>
      <c r="V236" s="44" t="str">
        <f t="shared" si="42"/>
        <v>2057015</v>
      </c>
      <c r="W236" s="44" t="str">
        <f t="shared" si="43"/>
        <v>TRANSPRO 4S</v>
      </c>
      <c r="X236" s="45" t="str">
        <f t="shared" si="44"/>
        <v>106/104 R</v>
      </c>
      <c r="Y236" s="45">
        <f t="shared" si="45"/>
        <v>886340</v>
      </c>
      <c r="Z236" s="44" t="str">
        <f t="shared" si="46"/>
        <v>3528708863408</v>
      </c>
      <c r="AA236" s="46">
        <f t="shared" si="47"/>
        <v>120</v>
      </c>
      <c r="AB236" s="46"/>
      <c r="AC236" s="46"/>
      <c r="AD236" s="45" t="str">
        <f t="shared" si="48"/>
        <v/>
      </c>
      <c r="AE236" s="45" t="str">
        <f t="shared" si="49"/>
        <v/>
      </c>
      <c r="AF236" s="45" t="str">
        <f t="shared" si="50"/>
        <v/>
      </c>
      <c r="AG236" s="45" t="str">
        <f t="shared" si="51"/>
        <v/>
      </c>
      <c r="AH236" s="44"/>
    </row>
    <row r="237" spans="1:34" s="44" customFormat="1" ht="20" customHeight="1">
      <c r="A237" s="36">
        <v>215</v>
      </c>
      <c r="B237" s="37">
        <v>70</v>
      </c>
      <c r="C237" s="37">
        <v>15</v>
      </c>
      <c r="D237" s="37" t="s">
        <v>10</v>
      </c>
      <c r="E237" s="37" t="s">
        <v>94</v>
      </c>
      <c r="F237" s="37" t="s">
        <v>175</v>
      </c>
      <c r="G237" s="38" t="s">
        <v>404</v>
      </c>
      <c r="H237" s="38" t="s">
        <v>119</v>
      </c>
      <c r="I237" s="38" t="s">
        <v>176</v>
      </c>
      <c r="J237" s="39" t="s">
        <v>536</v>
      </c>
      <c r="K237" s="40">
        <v>814090</v>
      </c>
      <c r="L237" s="41">
        <v>128.20000000000002</v>
      </c>
      <c r="M237" s="42" t="s">
        <v>22</v>
      </c>
      <c r="N237" s="42" t="s">
        <v>15</v>
      </c>
      <c r="O237" s="39">
        <v>2</v>
      </c>
      <c r="P237" s="42" t="s">
        <v>141</v>
      </c>
      <c r="Q237" s="43" t="s">
        <v>10</v>
      </c>
      <c r="S237" s="44" t="str">
        <f t="shared" si="39"/>
        <v>LLKW - All-Season</v>
      </c>
      <c r="T237" s="44" t="str">
        <f t="shared" si="40"/>
        <v>215 / 70 R15</v>
      </c>
      <c r="U237" s="45">
        <f t="shared" si="41"/>
        <v>15</v>
      </c>
      <c r="V237" s="44" t="str">
        <f t="shared" si="42"/>
        <v>2157015</v>
      </c>
      <c r="W237" s="44" t="str">
        <f t="shared" si="43"/>
        <v>TRANSPRO 4S</v>
      </c>
      <c r="X237" s="45" t="str">
        <f t="shared" si="44"/>
        <v>109/107 R</v>
      </c>
      <c r="Y237" s="45">
        <f t="shared" si="45"/>
        <v>814090</v>
      </c>
      <c r="Z237" s="44" t="str">
        <f t="shared" si="46"/>
        <v>3528708140905</v>
      </c>
      <c r="AA237" s="46">
        <f t="shared" si="47"/>
        <v>128.20000000000002</v>
      </c>
      <c r="AB237" s="46"/>
      <c r="AC237" s="46"/>
      <c r="AD237" s="45" t="str">
        <f t="shared" si="48"/>
        <v>C</v>
      </c>
      <c r="AE237" s="45" t="str">
        <f t="shared" si="49"/>
        <v>B</v>
      </c>
      <c r="AF237" s="45">
        <f t="shared" si="50"/>
        <v>2</v>
      </c>
      <c r="AG237" s="45" t="str">
        <f t="shared" si="51"/>
        <v>72 dB</v>
      </c>
    </row>
    <row r="238" spans="1:34" s="44" customFormat="1" ht="20" customHeight="1">
      <c r="A238" s="48">
        <v>215</v>
      </c>
      <c r="B238" s="49">
        <v>70</v>
      </c>
      <c r="C238" s="49">
        <v>15</v>
      </c>
      <c r="D238" s="49" t="s">
        <v>10</v>
      </c>
      <c r="E238" s="49" t="s">
        <v>29</v>
      </c>
      <c r="F238" s="49" t="s">
        <v>175</v>
      </c>
      <c r="G238" s="50" t="s">
        <v>404</v>
      </c>
      <c r="H238" s="50" t="s">
        <v>105</v>
      </c>
      <c r="I238" s="50" t="s">
        <v>176</v>
      </c>
      <c r="J238" s="51" t="s">
        <v>537</v>
      </c>
      <c r="K238" s="52">
        <v>93198</v>
      </c>
      <c r="L238" s="53">
        <v>128.20000000000002</v>
      </c>
      <c r="M238" s="54" t="s">
        <v>10</v>
      </c>
      <c r="N238" s="54" t="s">
        <v>10</v>
      </c>
      <c r="O238" s="51" t="s">
        <v>10</v>
      </c>
      <c r="P238" s="54" t="s">
        <v>10</v>
      </c>
      <c r="Q238" s="55" t="s">
        <v>759</v>
      </c>
      <c r="S238" s="44" t="str">
        <f t="shared" si="39"/>
        <v>LLKW - All-Season</v>
      </c>
      <c r="T238" s="44" t="str">
        <f t="shared" si="40"/>
        <v>215 / 70 R15</v>
      </c>
      <c r="U238" s="45">
        <f t="shared" si="41"/>
        <v>15</v>
      </c>
      <c r="V238" s="44" t="str">
        <f t="shared" si="42"/>
        <v>2157015</v>
      </c>
      <c r="W238" s="44" t="str">
        <f t="shared" si="43"/>
        <v>TRANSPRO 4S</v>
      </c>
      <c r="X238" s="45" t="str">
        <f t="shared" si="44"/>
        <v>109/107 S</v>
      </c>
      <c r="Y238" s="45">
        <f t="shared" si="45"/>
        <v>93198</v>
      </c>
      <c r="Z238" s="44" t="str">
        <f t="shared" si="46"/>
        <v>3528700931983</v>
      </c>
      <c r="AA238" s="46">
        <f t="shared" si="47"/>
        <v>128.20000000000002</v>
      </c>
      <c r="AB238" s="46"/>
      <c r="AC238" s="46"/>
      <c r="AD238" s="45" t="str">
        <f t="shared" si="48"/>
        <v/>
      </c>
      <c r="AE238" s="45" t="str">
        <f t="shared" si="49"/>
        <v/>
      </c>
      <c r="AF238" s="45" t="str">
        <f t="shared" si="50"/>
        <v/>
      </c>
      <c r="AG238" s="45" t="str">
        <f t="shared" si="51"/>
        <v/>
      </c>
    </row>
    <row r="239" spans="1:34" s="44" customFormat="1" ht="20" customHeight="1">
      <c r="A239" s="36">
        <v>225</v>
      </c>
      <c r="B239" s="37">
        <v>70</v>
      </c>
      <c r="C239" s="37">
        <v>15</v>
      </c>
      <c r="D239" s="37" t="s">
        <v>10</v>
      </c>
      <c r="E239" s="37" t="s">
        <v>94</v>
      </c>
      <c r="F239" s="37" t="s">
        <v>175</v>
      </c>
      <c r="G239" s="38" t="s">
        <v>406</v>
      </c>
      <c r="H239" s="38" t="s">
        <v>110</v>
      </c>
      <c r="I239" s="38" t="s">
        <v>176</v>
      </c>
      <c r="J239" s="39" t="s">
        <v>538</v>
      </c>
      <c r="K239" s="40">
        <v>90590</v>
      </c>
      <c r="L239" s="41">
        <v>128.20000000000002</v>
      </c>
      <c r="M239" s="42" t="s">
        <v>22</v>
      </c>
      <c r="N239" s="42" t="s">
        <v>15</v>
      </c>
      <c r="O239" s="39">
        <v>2</v>
      </c>
      <c r="P239" s="42" t="s">
        <v>141</v>
      </c>
      <c r="Q239" s="43" t="s">
        <v>10</v>
      </c>
      <c r="S239" s="44" t="str">
        <f t="shared" si="39"/>
        <v>LLKW - All-Season</v>
      </c>
      <c r="T239" s="44" t="str">
        <f t="shared" si="40"/>
        <v>225 / 70 R15</v>
      </c>
      <c r="U239" s="45">
        <f t="shared" si="41"/>
        <v>15</v>
      </c>
      <c r="V239" s="44" t="str">
        <f t="shared" si="42"/>
        <v>2257015</v>
      </c>
      <c r="W239" s="44" t="str">
        <f t="shared" si="43"/>
        <v>TRANSPRO 4S</v>
      </c>
      <c r="X239" s="45" t="str">
        <f t="shared" si="44"/>
        <v>112/110 R</v>
      </c>
      <c r="Y239" s="45">
        <f t="shared" si="45"/>
        <v>90590</v>
      </c>
      <c r="Z239" s="44" t="str">
        <f t="shared" si="46"/>
        <v>3528700905908</v>
      </c>
      <c r="AA239" s="46">
        <f t="shared" si="47"/>
        <v>128.20000000000002</v>
      </c>
      <c r="AB239" s="46"/>
      <c r="AC239" s="46"/>
      <c r="AD239" s="45" t="str">
        <f t="shared" si="48"/>
        <v>C</v>
      </c>
      <c r="AE239" s="45" t="str">
        <f t="shared" si="49"/>
        <v>B</v>
      </c>
      <c r="AF239" s="45">
        <f t="shared" si="50"/>
        <v>2</v>
      </c>
      <c r="AG239" s="45" t="str">
        <f t="shared" si="51"/>
        <v>72 dB</v>
      </c>
    </row>
    <row r="240" spans="1:34" s="44" customFormat="1" ht="20" customHeight="1">
      <c r="A240" s="48">
        <v>205</v>
      </c>
      <c r="B240" s="49">
        <v>65</v>
      </c>
      <c r="C240" s="49">
        <v>15</v>
      </c>
      <c r="D240" s="49" t="s">
        <v>10</v>
      </c>
      <c r="E240" s="49" t="s">
        <v>11</v>
      </c>
      <c r="F240" s="49" t="s">
        <v>175</v>
      </c>
      <c r="G240" s="50" t="s">
        <v>408</v>
      </c>
      <c r="H240" s="50" t="s">
        <v>107</v>
      </c>
      <c r="I240" s="50" t="s">
        <v>176</v>
      </c>
      <c r="J240" s="51" t="s">
        <v>539</v>
      </c>
      <c r="K240" s="52">
        <v>334572</v>
      </c>
      <c r="L240" s="53">
        <v>128.20000000000002</v>
      </c>
      <c r="M240" s="54" t="s">
        <v>10</v>
      </c>
      <c r="N240" s="54" t="s">
        <v>10</v>
      </c>
      <c r="O240" s="51" t="s">
        <v>10</v>
      </c>
      <c r="P240" s="54" t="s">
        <v>10</v>
      </c>
      <c r="Q240" s="55" t="s">
        <v>535</v>
      </c>
      <c r="S240" s="44" t="str">
        <f t="shared" si="39"/>
        <v>LLKW - All-Season</v>
      </c>
      <c r="T240" s="44" t="str">
        <f t="shared" si="40"/>
        <v>205 / 65 R15</v>
      </c>
      <c r="U240" s="45">
        <f t="shared" si="41"/>
        <v>15</v>
      </c>
      <c r="V240" s="44" t="str">
        <f t="shared" si="42"/>
        <v>2056515</v>
      </c>
      <c r="W240" s="44" t="str">
        <f t="shared" si="43"/>
        <v>TRANSPRO 4S</v>
      </c>
      <c r="X240" s="45" t="str">
        <f t="shared" si="44"/>
        <v>102/100 T</v>
      </c>
      <c r="Y240" s="45">
        <f t="shared" si="45"/>
        <v>334572</v>
      </c>
      <c r="Z240" s="44" t="str">
        <f t="shared" si="46"/>
        <v>3528703345725</v>
      </c>
      <c r="AA240" s="46">
        <f t="shared" si="47"/>
        <v>128.20000000000002</v>
      </c>
      <c r="AB240" s="46"/>
      <c r="AC240" s="46"/>
      <c r="AD240" s="45" t="str">
        <f t="shared" si="48"/>
        <v/>
      </c>
      <c r="AE240" s="45" t="str">
        <f t="shared" si="49"/>
        <v/>
      </c>
      <c r="AF240" s="45" t="str">
        <f t="shared" si="50"/>
        <v/>
      </c>
      <c r="AG240" s="45" t="str">
        <f t="shared" si="51"/>
        <v/>
      </c>
    </row>
    <row r="241" spans="1:34" s="44" customFormat="1" ht="20" customHeight="1">
      <c r="A241" s="48">
        <v>215</v>
      </c>
      <c r="B241" s="49">
        <v>65</v>
      </c>
      <c r="C241" s="49">
        <v>15</v>
      </c>
      <c r="D241" s="49" t="s">
        <v>10</v>
      </c>
      <c r="E241" s="49" t="s">
        <v>11</v>
      </c>
      <c r="F241" s="49" t="s">
        <v>175</v>
      </c>
      <c r="G241" s="50" t="s">
        <v>410</v>
      </c>
      <c r="H241" s="50" t="s">
        <v>120</v>
      </c>
      <c r="I241" s="50" t="s">
        <v>176</v>
      </c>
      <c r="J241" s="51" t="s">
        <v>541</v>
      </c>
      <c r="K241" s="52">
        <v>368868</v>
      </c>
      <c r="L241" s="53">
        <v>130.80000000000001</v>
      </c>
      <c r="M241" s="54" t="s">
        <v>10</v>
      </c>
      <c r="N241" s="54" t="s">
        <v>10</v>
      </c>
      <c r="O241" s="51" t="s">
        <v>10</v>
      </c>
      <c r="P241" s="54" t="s">
        <v>10</v>
      </c>
      <c r="Q241" s="55" t="s">
        <v>759</v>
      </c>
      <c r="S241" s="44" t="str">
        <f t="shared" si="39"/>
        <v>LLKW - All-Season</v>
      </c>
      <c r="T241" s="44" t="str">
        <f t="shared" si="40"/>
        <v>215 / 65 R15</v>
      </c>
      <c r="U241" s="45">
        <f t="shared" si="41"/>
        <v>15</v>
      </c>
      <c r="V241" s="44" t="str">
        <f t="shared" si="42"/>
        <v>2156515</v>
      </c>
      <c r="W241" s="44" t="str">
        <f t="shared" si="43"/>
        <v>TRANSPRO 4S</v>
      </c>
      <c r="X241" s="45" t="str">
        <f t="shared" si="44"/>
        <v>104/102 T</v>
      </c>
      <c r="Y241" s="45">
        <f t="shared" si="45"/>
        <v>368868</v>
      </c>
      <c r="Z241" s="44" t="str">
        <f t="shared" si="46"/>
        <v>3528703688686</v>
      </c>
      <c r="AA241" s="46">
        <f t="shared" si="47"/>
        <v>130.80000000000001</v>
      </c>
      <c r="AB241" s="46"/>
      <c r="AC241" s="46"/>
      <c r="AD241" s="45" t="str">
        <f t="shared" si="48"/>
        <v/>
      </c>
      <c r="AE241" s="45" t="str">
        <f t="shared" si="49"/>
        <v/>
      </c>
      <c r="AF241" s="45" t="str">
        <f t="shared" si="50"/>
        <v/>
      </c>
      <c r="AG241" s="45" t="str">
        <f t="shared" si="51"/>
        <v/>
      </c>
    </row>
    <row r="242" spans="1:34" s="44" customFormat="1" ht="20" customHeight="1">
      <c r="A242" s="48">
        <v>185</v>
      </c>
      <c r="B242" s="49">
        <v>75</v>
      </c>
      <c r="C242" s="49">
        <v>16</v>
      </c>
      <c r="D242" s="49" t="s">
        <v>10</v>
      </c>
      <c r="E242" s="49" t="s">
        <v>94</v>
      </c>
      <c r="F242" s="49" t="s">
        <v>175</v>
      </c>
      <c r="G242" s="50" t="s">
        <v>412</v>
      </c>
      <c r="H242" s="50" t="s">
        <v>98</v>
      </c>
      <c r="I242" s="50" t="s">
        <v>176</v>
      </c>
      <c r="J242" s="51" t="s">
        <v>542</v>
      </c>
      <c r="K242" s="52">
        <v>856209</v>
      </c>
      <c r="L242" s="53">
        <v>117</v>
      </c>
      <c r="M242" s="54" t="s">
        <v>10</v>
      </c>
      <c r="N242" s="54" t="s">
        <v>10</v>
      </c>
      <c r="O242" s="51" t="s">
        <v>10</v>
      </c>
      <c r="P242" s="54" t="s">
        <v>10</v>
      </c>
      <c r="Q242" s="55" t="s">
        <v>760</v>
      </c>
      <c r="S242" s="44" t="str">
        <f t="shared" si="39"/>
        <v>LLKW - All-Season</v>
      </c>
      <c r="T242" s="44" t="str">
        <f t="shared" si="40"/>
        <v>185 / 75 R16</v>
      </c>
      <c r="U242" s="45">
        <f t="shared" si="41"/>
        <v>16</v>
      </c>
      <c r="V242" s="44" t="str">
        <f t="shared" si="42"/>
        <v>1857516</v>
      </c>
      <c r="W242" s="44" t="str">
        <f t="shared" si="43"/>
        <v>TRANSPRO 4S</v>
      </c>
      <c r="X242" s="45" t="str">
        <f t="shared" si="44"/>
        <v>104/102 R</v>
      </c>
      <c r="Y242" s="45">
        <f t="shared" si="45"/>
        <v>856209</v>
      </c>
      <c r="Z242" s="44" t="str">
        <f t="shared" si="46"/>
        <v>3528708562097</v>
      </c>
      <c r="AA242" s="46">
        <f t="shared" si="47"/>
        <v>117</v>
      </c>
      <c r="AB242" s="46"/>
      <c r="AC242" s="46"/>
      <c r="AD242" s="45" t="str">
        <f t="shared" si="48"/>
        <v/>
      </c>
      <c r="AE242" s="45" t="str">
        <f t="shared" si="49"/>
        <v/>
      </c>
      <c r="AF242" s="45" t="str">
        <f t="shared" si="50"/>
        <v/>
      </c>
      <c r="AG242" s="45" t="str">
        <f t="shared" si="51"/>
        <v/>
      </c>
    </row>
    <row r="243" spans="1:34" s="44" customFormat="1" ht="20" customHeight="1">
      <c r="A243" s="36">
        <v>195</v>
      </c>
      <c r="B243" s="37">
        <v>75</v>
      </c>
      <c r="C243" s="37">
        <v>16</v>
      </c>
      <c r="D243" s="37" t="s">
        <v>10</v>
      </c>
      <c r="E243" s="37" t="s">
        <v>94</v>
      </c>
      <c r="F243" s="37" t="s">
        <v>175</v>
      </c>
      <c r="G243" s="38" t="s">
        <v>414</v>
      </c>
      <c r="H243" s="38" t="s">
        <v>100</v>
      </c>
      <c r="I243" s="38" t="s">
        <v>176</v>
      </c>
      <c r="J243" s="39" t="s">
        <v>543</v>
      </c>
      <c r="K243" s="40">
        <v>611755</v>
      </c>
      <c r="L243" s="41">
        <v>102.7</v>
      </c>
      <c r="M243" s="42" t="s">
        <v>22</v>
      </c>
      <c r="N243" s="42" t="s">
        <v>15</v>
      </c>
      <c r="O243" s="39">
        <v>2</v>
      </c>
      <c r="P243" s="42" t="s">
        <v>141</v>
      </c>
      <c r="Q243" s="43" t="s">
        <v>10</v>
      </c>
      <c r="S243" s="44" t="str">
        <f t="shared" si="39"/>
        <v>LLKW - All-Season</v>
      </c>
      <c r="T243" s="44" t="str">
        <f t="shared" si="40"/>
        <v>195 / 75 R16</v>
      </c>
      <c r="U243" s="45">
        <f t="shared" si="41"/>
        <v>16</v>
      </c>
      <c r="V243" s="44" t="str">
        <f t="shared" si="42"/>
        <v>1957516</v>
      </c>
      <c r="W243" s="44" t="str">
        <f t="shared" si="43"/>
        <v>TRANSPRO 4S</v>
      </c>
      <c r="X243" s="45" t="str">
        <f t="shared" si="44"/>
        <v>107/105 R</v>
      </c>
      <c r="Y243" s="45">
        <f t="shared" si="45"/>
        <v>611755</v>
      </c>
      <c r="Z243" s="44" t="str">
        <f t="shared" si="46"/>
        <v>3528706117558</v>
      </c>
      <c r="AA243" s="46">
        <f t="shared" si="47"/>
        <v>102.7</v>
      </c>
      <c r="AB243" s="46"/>
      <c r="AC243" s="46"/>
      <c r="AD243" s="45" t="str">
        <f t="shared" si="48"/>
        <v>C</v>
      </c>
      <c r="AE243" s="45" t="str">
        <f t="shared" si="49"/>
        <v>B</v>
      </c>
      <c r="AF243" s="45">
        <f t="shared" si="50"/>
        <v>2</v>
      </c>
      <c r="AG243" s="45" t="str">
        <f t="shared" si="51"/>
        <v>72 dB</v>
      </c>
    </row>
    <row r="244" spans="1:34" s="44" customFormat="1" ht="20" customHeight="1">
      <c r="A244" s="36">
        <v>205</v>
      </c>
      <c r="B244" s="37">
        <v>75</v>
      </c>
      <c r="C244" s="37">
        <v>16</v>
      </c>
      <c r="D244" s="37" t="s">
        <v>10</v>
      </c>
      <c r="E244" s="37" t="s">
        <v>94</v>
      </c>
      <c r="F244" s="37" t="s">
        <v>175</v>
      </c>
      <c r="G244" s="38" t="s">
        <v>416</v>
      </c>
      <c r="H244" s="38" t="s">
        <v>99</v>
      </c>
      <c r="I244" s="38" t="s">
        <v>176</v>
      </c>
      <c r="J244" s="39" t="s">
        <v>544</v>
      </c>
      <c r="K244" s="40">
        <v>408738</v>
      </c>
      <c r="L244" s="41">
        <v>133</v>
      </c>
      <c r="M244" s="42" t="s">
        <v>22</v>
      </c>
      <c r="N244" s="42" t="s">
        <v>15</v>
      </c>
      <c r="O244" s="39">
        <v>2</v>
      </c>
      <c r="P244" s="42" t="s">
        <v>141</v>
      </c>
      <c r="Q244" s="43" t="s">
        <v>10</v>
      </c>
      <c r="S244" s="44" t="str">
        <f t="shared" si="39"/>
        <v>LLKW - All-Season</v>
      </c>
      <c r="T244" s="44" t="str">
        <f t="shared" si="40"/>
        <v>205 / 75 R16</v>
      </c>
      <c r="U244" s="45">
        <f t="shared" si="41"/>
        <v>16</v>
      </c>
      <c r="V244" s="44" t="str">
        <f t="shared" si="42"/>
        <v>2057516</v>
      </c>
      <c r="W244" s="44" t="str">
        <f t="shared" si="43"/>
        <v>TRANSPRO 4S</v>
      </c>
      <c r="X244" s="45" t="str">
        <f t="shared" si="44"/>
        <v>110/108 R</v>
      </c>
      <c r="Y244" s="45">
        <f t="shared" si="45"/>
        <v>408738</v>
      </c>
      <c r="Z244" s="44" t="str">
        <f t="shared" si="46"/>
        <v>3528704087389</v>
      </c>
      <c r="AA244" s="46">
        <f t="shared" si="47"/>
        <v>133</v>
      </c>
      <c r="AB244" s="46"/>
      <c r="AC244" s="46"/>
      <c r="AD244" s="45" t="str">
        <f t="shared" si="48"/>
        <v>C</v>
      </c>
      <c r="AE244" s="45" t="str">
        <f t="shared" si="49"/>
        <v>B</v>
      </c>
      <c r="AF244" s="45">
        <f t="shared" si="50"/>
        <v>2</v>
      </c>
      <c r="AG244" s="45" t="str">
        <f t="shared" si="51"/>
        <v>72 dB</v>
      </c>
    </row>
    <row r="245" spans="1:34" s="44" customFormat="1" ht="20" customHeight="1">
      <c r="A245" s="36">
        <v>195</v>
      </c>
      <c r="B245" s="37">
        <v>65</v>
      </c>
      <c r="C245" s="37">
        <v>16</v>
      </c>
      <c r="D245" s="37" t="s">
        <v>10</v>
      </c>
      <c r="E245" s="37" t="s">
        <v>94</v>
      </c>
      <c r="F245" s="37" t="s">
        <v>175</v>
      </c>
      <c r="G245" s="38" t="s">
        <v>423</v>
      </c>
      <c r="H245" s="38" t="s">
        <v>98</v>
      </c>
      <c r="I245" s="38" t="s">
        <v>176</v>
      </c>
      <c r="J245" s="39" t="s">
        <v>545</v>
      </c>
      <c r="K245" s="40">
        <v>814793</v>
      </c>
      <c r="L245" s="41">
        <v>113.9</v>
      </c>
      <c r="M245" s="42" t="s">
        <v>22</v>
      </c>
      <c r="N245" s="42" t="s">
        <v>15</v>
      </c>
      <c r="O245" s="39">
        <v>2</v>
      </c>
      <c r="P245" s="42" t="s">
        <v>141</v>
      </c>
      <c r="Q245" s="43" t="s">
        <v>10</v>
      </c>
      <c r="S245" s="44" t="str">
        <f t="shared" si="39"/>
        <v>LLKW - All-Season</v>
      </c>
      <c r="T245" s="44" t="str">
        <f t="shared" si="40"/>
        <v>195 / 65 R16</v>
      </c>
      <c r="U245" s="45">
        <f t="shared" si="41"/>
        <v>16</v>
      </c>
      <c r="V245" s="44" t="str">
        <f t="shared" si="42"/>
        <v>1956516</v>
      </c>
      <c r="W245" s="44" t="str">
        <f t="shared" si="43"/>
        <v>TRANSPRO 4S</v>
      </c>
      <c r="X245" s="45" t="str">
        <f t="shared" si="44"/>
        <v>104/102 R</v>
      </c>
      <c r="Y245" s="45">
        <f t="shared" si="45"/>
        <v>814793</v>
      </c>
      <c r="Z245" s="44" t="str">
        <f t="shared" si="46"/>
        <v>3528708147935</v>
      </c>
      <c r="AA245" s="46">
        <f t="shared" si="47"/>
        <v>113.9</v>
      </c>
      <c r="AB245" s="46"/>
      <c r="AC245" s="46"/>
      <c r="AD245" s="45" t="str">
        <f t="shared" si="48"/>
        <v>C</v>
      </c>
      <c r="AE245" s="45" t="str">
        <f t="shared" si="49"/>
        <v>B</v>
      </c>
      <c r="AF245" s="45">
        <f t="shared" si="50"/>
        <v>2</v>
      </c>
      <c r="AG245" s="45" t="str">
        <f t="shared" si="51"/>
        <v>72 dB</v>
      </c>
    </row>
    <row r="246" spans="1:34" s="44" customFormat="1" ht="20" customHeight="1">
      <c r="A246" s="36">
        <v>205</v>
      </c>
      <c r="B246" s="37">
        <v>65</v>
      </c>
      <c r="C246" s="37">
        <v>16</v>
      </c>
      <c r="D246" s="37" t="s">
        <v>10</v>
      </c>
      <c r="E246" s="37" t="s">
        <v>11</v>
      </c>
      <c r="F246" s="37" t="s">
        <v>175</v>
      </c>
      <c r="G246" s="38" t="s">
        <v>425</v>
      </c>
      <c r="H246" s="38" t="s">
        <v>108</v>
      </c>
      <c r="I246" s="38" t="s">
        <v>176</v>
      </c>
      <c r="J246" s="39" t="s">
        <v>546</v>
      </c>
      <c r="K246" s="40">
        <v>847672</v>
      </c>
      <c r="L246" s="41">
        <v>132.6</v>
      </c>
      <c r="M246" s="42" t="s">
        <v>22</v>
      </c>
      <c r="N246" s="42" t="s">
        <v>15</v>
      </c>
      <c r="O246" s="39">
        <v>2</v>
      </c>
      <c r="P246" s="42" t="s">
        <v>141</v>
      </c>
      <c r="Q246" s="43" t="s">
        <v>10</v>
      </c>
      <c r="S246" s="44" t="str">
        <f t="shared" si="39"/>
        <v>LLKW - All-Season</v>
      </c>
      <c r="T246" s="44" t="str">
        <f t="shared" si="40"/>
        <v>205 / 65 R16</v>
      </c>
      <c r="U246" s="45">
        <f t="shared" si="41"/>
        <v>16</v>
      </c>
      <c r="V246" s="44" t="str">
        <f t="shared" si="42"/>
        <v>2056516</v>
      </c>
      <c r="W246" s="44" t="str">
        <f t="shared" si="43"/>
        <v>TRANSPRO 4S</v>
      </c>
      <c r="X246" s="45" t="str">
        <f t="shared" si="44"/>
        <v>107/105 T</v>
      </c>
      <c r="Y246" s="45">
        <f t="shared" si="45"/>
        <v>847672</v>
      </c>
      <c r="Z246" s="44" t="str">
        <f t="shared" si="46"/>
        <v>3528708476721</v>
      </c>
      <c r="AA246" s="46">
        <f t="shared" si="47"/>
        <v>132.6</v>
      </c>
      <c r="AB246" s="46"/>
      <c r="AC246" s="46"/>
      <c r="AD246" s="45" t="str">
        <f t="shared" si="48"/>
        <v>C</v>
      </c>
      <c r="AE246" s="45" t="str">
        <f t="shared" si="49"/>
        <v>B</v>
      </c>
      <c r="AF246" s="45">
        <f t="shared" si="50"/>
        <v>2</v>
      </c>
      <c r="AG246" s="45" t="str">
        <f t="shared" si="51"/>
        <v>72 dB</v>
      </c>
    </row>
    <row r="247" spans="1:34" s="44" customFormat="1" ht="20" customHeight="1">
      <c r="A247" s="36">
        <v>215</v>
      </c>
      <c r="B247" s="37">
        <v>65</v>
      </c>
      <c r="C247" s="37">
        <v>16</v>
      </c>
      <c r="D247" s="37" t="s">
        <v>10</v>
      </c>
      <c r="E247" s="37" t="s">
        <v>94</v>
      </c>
      <c r="F247" s="37" t="s">
        <v>175</v>
      </c>
      <c r="G247" s="38" t="s">
        <v>427</v>
      </c>
      <c r="H247" s="38" t="s">
        <v>163</v>
      </c>
      <c r="I247" s="38" t="s">
        <v>176</v>
      </c>
      <c r="J247" s="39" t="s">
        <v>547</v>
      </c>
      <c r="K247" s="40">
        <v>919986</v>
      </c>
      <c r="L247" s="41">
        <v>133</v>
      </c>
      <c r="M247" s="42" t="s">
        <v>22</v>
      </c>
      <c r="N247" s="42" t="s">
        <v>15</v>
      </c>
      <c r="O247" s="39">
        <v>2</v>
      </c>
      <c r="P247" s="42" t="s">
        <v>141</v>
      </c>
      <c r="Q247" s="43" t="s">
        <v>10</v>
      </c>
      <c r="S247" s="44" t="str">
        <f t="shared" si="39"/>
        <v>LLKW - All-Season</v>
      </c>
      <c r="T247" s="44" t="str">
        <f t="shared" si="40"/>
        <v>215 / 65 R16</v>
      </c>
      <c r="U247" s="45">
        <f t="shared" si="41"/>
        <v>16</v>
      </c>
      <c r="V247" s="44" t="str">
        <f t="shared" si="42"/>
        <v>2156516</v>
      </c>
      <c r="W247" s="44" t="str">
        <f t="shared" si="43"/>
        <v>TRANSPRO 4S</v>
      </c>
      <c r="X247" s="45" t="str">
        <f t="shared" si="44"/>
        <v>109/107 R (106 T)</v>
      </c>
      <c r="Y247" s="45">
        <f t="shared" si="45"/>
        <v>919986</v>
      </c>
      <c r="Z247" s="44" t="str">
        <f t="shared" si="46"/>
        <v>3528709199865</v>
      </c>
      <c r="AA247" s="46">
        <f t="shared" si="47"/>
        <v>133</v>
      </c>
      <c r="AB247" s="46"/>
      <c r="AC247" s="46"/>
      <c r="AD247" s="45" t="str">
        <f t="shared" si="48"/>
        <v>C</v>
      </c>
      <c r="AE247" s="45" t="str">
        <f t="shared" si="49"/>
        <v>B</v>
      </c>
      <c r="AF247" s="45">
        <f t="shared" si="50"/>
        <v>2</v>
      </c>
      <c r="AG247" s="45" t="str">
        <f t="shared" si="51"/>
        <v>72 dB</v>
      </c>
    </row>
    <row r="248" spans="1:34" s="44" customFormat="1" ht="20" customHeight="1">
      <c r="A248" s="48">
        <v>215</v>
      </c>
      <c r="B248" s="49">
        <v>65</v>
      </c>
      <c r="C248" s="49">
        <v>16</v>
      </c>
      <c r="D248" s="49" t="s">
        <v>10</v>
      </c>
      <c r="E248" s="49" t="s">
        <v>11</v>
      </c>
      <c r="F248" s="49" t="s">
        <v>175</v>
      </c>
      <c r="G248" s="50" t="s">
        <v>427</v>
      </c>
      <c r="H248" s="50" t="s">
        <v>109</v>
      </c>
      <c r="I248" s="50" t="s">
        <v>176</v>
      </c>
      <c r="J248" s="51" t="s">
        <v>548</v>
      </c>
      <c r="K248" s="52">
        <v>305518</v>
      </c>
      <c r="L248" s="53">
        <v>133</v>
      </c>
      <c r="M248" s="54" t="s">
        <v>22</v>
      </c>
      <c r="N248" s="54" t="s">
        <v>15</v>
      </c>
      <c r="O248" s="51">
        <v>2</v>
      </c>
      <c r="P248" s="54" t="s">
        <v>141</v>
      </c>
      <c r="Q248" s="55" t="s">
        <v>761</v>
      </c>
      <c r="S248" s="44" t="str">
        <f t="shared" si="39"/>
        <v>LLKW - All-Season</v>
      </c>
      <c r="T248" s="44" t="str">
        <f t="shared" si="40"/>
        <v>215 / 65 R16</v>
      </c>
      <c r="U248" s="45">
        <f t="shared" si="41"/>
        <v>16</v>
      </c>
      <c r="V248" s="44" t="str">
        <f t="shared" si="42"/>
        <v>2156516</v>
      </c>
      <c r="W248" s="44" t="str">
        <f t="shared" si="43"/>
        <v>TRANSPRO 4S</v>
      </c>
      <c r="X248" s="45" t="str">
        <f t="shared" si="44"/>
        <v>109/107 T</v>
      </c>
      <c r="Y248" s="45">
        <f t="shared" si="45"/>
        <v>305518</v>
      </c>
      <c r="Z248" s="44" t="str">
        <f t="shared" si="46"/>
        <v>3528703055181</v>
      </c>
      <c r="AA248" s="46">
        <f t="shared" si="47"/>
        <v>133</v>
      </c>
      <c r="AB248" s="46"/>
      <c r="AC248" s="46"/>
      <c r="AD248" s="45" t="str">
        <f t="shared" si="48"/>
        <v>C</v>
      </c>
      <c r="AE248" s="45" t="str">
        <f t="shared" si="49"/>
        <v>B</v>
      </c>
      <c r="AF248" s="45">
        <f t="shared" si="50"/>
        <v>2</v>
      </c>
      <c r="AG248" s="45" t="str">
        <f t="shared" si="51"/>
        <v>72 dB</v>
      </c>
    </row>
    <row r="249" spans="1:34" s="44" customFormat="1" ht="20" customHeight="1">
      <c r="A249" s="36">
        <v>225</v>
      </c>
      <c r="B249" s="37">
        <v>65</v>
      </c>
      <c r="C249" s="37">
        <v>16</v>
      </c>
      <c r="D249" s="37" t="s">
        <v>10</v>
      </c>
      <c r="E249" s="37" t="s">
        <v>94</v>
      </c>
      <c r="F249" s="37" t="s">
        <v>175</v>
      </c>
      <c r="G249" s="38" t="s">
        <v>429</v>
      </c>
      <c r="H249" s="38" t="s">
        <v>110</v>
      </c>
      <c r="I249" s="38" t="s">
        <v>176</v>
      </c>
      <c r="J249" s="39" t="s">
        <v>549</v>
      </c>
      <c r="K249" s="40">
        <v>583866</v>
      </c>
      <c r="L249" s="41">
        <v>149.5</v>
      </c>
      <c r="M249" s="42" t="s">
        <v>22</v>
      </c>
      <c r="N249" s="42" t="s">
        <v>15</v>
      </c>
      <c r="O249" s="39">
        <v>2</v>
      </c>
      <c r="P249" s="42" t="s">
        <v>141</v>
      </c>
      <c r="Q249" s="43" t="s">
        <v>10</v>
      </c>
      <c r="S249" s="44" t="str">
        <f t="shared" si="39"/>
        <v>LLKW - All-Season</v>
      </c>
      <c r="T249" s="44" t="str">
        <f t="shared" si="40"/>
        <v>225 / 65 R16</v>
      </c>
      <c r="U249" s="45">
        <f t="shared" si="41"/>
        <v>16</v>
      </c>
      <c r="V249" s="44" t="str">
        <f t="shared" si="42"/>
        <v>2256516</v>
      </c>
      <c r="W249" s="44" t="str">
        <f t="shared" si="43"/>
        <v>TRANSPRO 4S</v>
      </c>
      <c r="X249" s="45" t="str">
        <f t="shared" si="44"/>
        <v>112/110 R</v>
      </c>
      <c r="Y249" s="45">
        <f t="shared" si="45"/>
        <v>583866</v>
      </c>
      <c r="Z249" s="44" t="str">
        <f t="shared" si="46"/>
        <v>3528705838669</v>
      </c>
      <c r="AA249" s="46">
        <f t="shared" si="47"/>
        <v>149.5</v>
      </c>
      <c r="AB249" s="46"/>
      <c r="AC249" s="46"/>
      <c r="AD249" s="45" t="str">
        <f t="shared" si="48"/>
        <v>C</v>
      </c>
      <c r="AE249" s="45" t="str">
        <f t="shared" si="49"/>
        <v>B</v>
      </c>
      <c r="AF249" s="45">
        <f t="shared" si="50"/>
        <v>2</v>
      </c>
      <c r="AG249" s="45" t="str">
        <f t="shared" si="51"/>
        <v>72 dB</v>
      </c>
    </row>
    <row r="250" spans="1:34" s="44" customFormat="1" ht="20" customHeight="1">
      <c r="A250" s="36">
        <v>235</v>
      </c>
      <c r="B250" s="37">
        <v>65</v>
      </c>
      <c r="C250" s="37">
        <v>16</v>
      </c>
      <c r="D250" s="37" t="s">
        <v>10</v>
      </c>
      <c r="E250" s="37" t="s">
        <v>94</v>
      </c>
      <c r="F250" s="37" t="s">
        <v>175</v>
      </c>
      <c r="G250" s="38" t="s">
        <v>431</v>
      </c>
      <c r="H250" s="38" t="s">
        <v>111</v>
      </c>
      <c r="I250" s="38" t="s">
        <v>176</v>
      </c>
      <c r="J250" s="39" t="s">
        <v>550</v>
      </c>
      <c r="K250" s="40">
        <v>605282</v>
      </c>
      <c r="L250" s="41">
        <v>159.9</v>
      </c>
      <c r="M250" s="42" t="s">
        <v>22</v>
      </c>
      <c r="N250" s="42" t="s">
        <v>15</v>
      </c>
      <c r="O250" s="39">
        <v>2</v>
      </c>
      <c r="P250" s="42" t="s">
        <v>141</v>
      </c>
      <c r="Q250" s="43" t="s">
        <v>10</v>
      </c>
      <c r="S250" s="44" t="str">
        <f t="shared" si="39"/>
        <v>LLKW - All-Season</v>
      </c>
      <c r="T250" s="44" t="str">
        <f t="shared" si="40"/>
        <v>235 / 65 R16</v>
      </c>
      <c r="U250" s="45">
        <f t="shared" si="41"/>
        <v>16</v>
      </c>
      <c r="V250" s="44" t="str">
        <f t="shared" si="42"/>
        <v>2356516</v>
      </c>
      <c r="W250" s="44" t="str">
        <f t="shared" si="43"/>
        <v>TRANSPRO 4S</v>
      </c>
      <c r="X250" s="45" t="str">
        <f t="shared" si="44"/>
        <v>115/113 R</v>
      </c>
      <c r="Y250" s="45">
        <f t="shared" si="45"/>
        <v>605282</v>
      </c>
      <c r="Z250" s="44" t="str">
        <f t="shared" si="46"/>
        <v>3528706052828</v>
      </c>
      <c r="AA250" s="46">
        <f t="shared" si="47"/>
        <v>159.9</v>
      </c>
      <c r="AB250" s="46"/>
      <c r="AC250" s="46"/>
      <c r="AD250" s="45" t="str">
        <f t="shared" si="48"/>
        <v>C</v>
      </c>
      <c r="AE250" s="45" t="str">
        <f t="shared" si="49"/>
        <v>B</v>
      </c>
      <c r="AF250" s="45">
        <f t="shared" si="50"/>
        <v>2</v>
      </c>
      <c r="AG250" s="45" t="str">
        <f t="shared" si="51"/>
        <v>72 dB</v>
      </c>
    </row>
    <row r="251" spans="1:34" s="44" customFormat="1" ht="20" customHeight="1">
      <c r="A251" s="48">
        <v>195</v>
      </c>
      <c r="B251" s="49">
        <v>60</v>
      </c>
      <c r="C251" s="49">
        <v>16</v>
      </c>
      <c r="D251" s="49" t="s">
        <v>10</v>
      </c>
      <c r="E251" s="49" t="s">
        <v>25</v>
      </c>
      <c r="F251" s="49" t="s">
        <v>175</v>
      </c>
      <c r="G251" s="50" t="s">
        <v>433</v>
      </c>
      <c r="H251" s="50" t="s">
        <v>112</v>
      </c>
      <c r="I251" s="50" t="s">
        <v>176</v>
      </c>
      <c r="J251" s="51" t="s">
        <v>551</v>
      </c>
      <c r="K251" s="52">
        <v>569483</v>
      </c>
      <c r="L251" s="53">
        <v>120.9</v>
      </c>
      <c r="M251" s="54" t="s">
        <v>10</v>
      </c>
      <c r="N251" s="54" t="s">
        <v>10</v>
      </c>
      <c r="O251" s="51" t="s">
        <v>10</v>
      </c>
      <c r="P251" s="54" t="s">
        <v>10</v>
      </c>
      <c r="Q251" s="55" t="s">
        <v>540</v>
      </c>
      <c r="S251" s="44" t="str">
        <f t="shared" si="39"/>
        <v>LLKW - All-Season</v>
      </c>
      <c r="T251" s="44" t="str">
        <f t="shared" si="40"/>
        <v>195 / 60 R16</v>
      </c>
      <c r="U251" s="45">
        <f t="shared" si="41"/>
        <v>16</v>
      </c>
      <c r="V251" s="44" t="str">
        <f t="shared" si="42"/>
        <v>1956016</v>
      </c>
      <c r="W251" s="44" t="str">
        <f t="shared" si="43"/>
        <v>TRANSPRO 4S</v>
      </c>
      <c r="X251" s="45" t="str">
        <f t="shared" si="44"/>
        <v>99/97 H</v>
      </c>
      <c r="Y251" s="45">
        <f t="shared" si="45"/>
        <v>569483</v>
      </c>
      <c r="Z251" s="44" t="str">
        <f t="shared" si="46"/>
        <v>3528705694838</v>
      </c>
      <c r="AA251" s="46">
        <f t="shared" si="47"/>
        <v>120.9</v>
      </c>
      <c r="AB251" s="46"/>
      <c r="AC251" s="46"/>
      <c r="AD251" s="45" t="str">
        <f t="shared" si="48"/>
        <v/>
      </c>
      <c r="AE251" s="45" t="str">
        <f t="shared" si="49"/>
        <v/>
      </c>
      <c r="AF251" s="45" t="str">
        <f t="shared" si="50"/>
        <v/>
      </c>
      <c r="AG251" s="45" t="str">
        <f t="shared" si="51"/>
        <v/>
      </c>
    </row>
    <row r="252" spans="1:34" s="44" customFormat="1" ht="20" customHeight="1">
      <c r="A252" s="48">
        <v>215</v>
      </c>
      <c r="B252" s="49">
        <v>60</v>
      </c>
      <c r="C252" s="49">
        <v>16</v>
      </c>
      <c r="D252" s="49" t="s">
        <v>10</v>
      </c>
      <c r="E252" s="49" t="s">
        <v>11</v>
      </c>
      <c r="F252" s="49" t="s">
        <v>175</v>
      </c>
      <c r="G252" s="50" t="s">
        <v>435</v>
      </c>
      <c r="H252" s="50" t="s">
        <v>113</v>
      </c>
      <c r="I252" s="50" t="s">
        <v>176</v>
      </c>
      <c r="J252" s="51" t="s">
        <v>552</v>
      </c>
      <c r="K252" s="52">
        <v>300394</v>
      </c>
      <c r="L252" s="53">
        <v>147.30000000000001</v>
      </c>
      <c r="M252" s="54" t="s">
        <v>10</v>
      </c>
      <c r="N252" s="54" t="s">
        <v>10</v>
      </c>
      <c r="O252" s="51" t="s">
        <v>10</v>
      </c>
      <c r="P252" s="54" t="s">
        <v>10</v>
      </c>
      <c r="Q252" s="55" t="s">
        <v>759</v>
      </c>
      <c r="S252" s="44" t="str">
        <f t="shared" si="39"/>
        <v>LLKW - All-Season</v>
      </c>
      <c r="T252" s="44" t="str">
        <f t="shared" si="40"/>
        <v>215 / 60 R16</v>
      </c>
      <c r="U252" s="45">
        <f t="shared" si="41"/>
        <v>16</v>
      </c>
      <c r="V252" s="44" t="str">
        <f t="shared" si="42"/>
        <v>2156016</v>
      </c>
      <c r="W252" s="44" t="str">
        <f t="shared" si="43"/>
        <v>TRANSPRO 4S</v>
      </c>
      <c r="X252" s="45" t="str">
        <f t="shared" si="44"/>
        <v>103/101 T</v>
      </c>
      <c r="Y252" s="45">
        <f t="shared" si="45"/>
        <v>300394</v>
      </c>
      <c r="Z252" s="44" t="str">
        <f t="shared" si="46"/>
        <v>3528703003946</v>
      </c>
      <c r="AA252" s="46">
        <f t="shared" si="47"/>
        <v>147.30000000000001</v>
      </c>
      <c r="AB252" s="46"/>
      <c r="AC252" s="46"/>
      <c r="AD252" s="45" t="str">
        <f t="shared" si="48"/>
        <v/>
      </c>
      <c r="AE252" s="45" t="str">
        <f t="shared" si="49"/>
        <v/>
      </c>
      <c r="AF252" s="45" t="str">
        <f t="shared" si="50"/>
        <v/>
      </c>
      <c r="AG252" s="45" t="str">
        <f t="shared" si="51"/>
        <v/>
      </c>
    </row>
    <row r="253" spans="1:34" s="44" customFormat="1" ht="20" hidden="1" customHeight="1">
      <c r="A253" s="36">
        <v>155</v>
      </c>
      <c r="B253" s="37">
        <v>80</v>
      </c>
      <c r="C253" s="37">
        <v>13</v>
      </c>
      <c r="D253" s="37" t="s">
        <v>10</v>
      </c>
      <c r="E253" s="37" t="s">
        <v>11</v>
      </c>
      <c r="F253" s="37" t="s">
        <v>114</v>
      </c>
      <c r="G253" s="38" t="s">
        <v>186</v>
      </c>
      <c r="H253" s="38" t="s">
        <v>13</v>
      </c>
      <c r="I253" s="38" t="s">
        <v>139</v>
      </c>
      <c r="J253" s="39" t="s">
        <v>553</v>
      </c>
      <c r="K253" s="40">
        <v>985944</v>
      </c>
      <c r="L253" s="41">
        <v>84.4</v>
      </c>
      <c r="M253" s="42" t="s">
        <v>14</v>
      </c>
      <c r="N253" s="42" t="s">
        <v>22</v>
      </c>
      <c r="O253" s="39">
        <v>2</v>
      </c>
      <c r="P253" s="42" t="s">
        <v>143</v>
      </c>
      <c r="Q253" s="43" t="s">
        <v>10</v>
      </c>
      <c r="S253" s="44" t="str">
        <f t="shared" si="39"/>
        <v>PKW - Winter</v>
      </c>
      <c r="T253" s="44" t="str">
        <f t="shared" si="40"/>
        <v>155 / 80 R13</v>
      </c>
      <c r="U253" s="45">
        <f t="shared" si="41"/>
        <v>13</v>
      </c>
      <c r="V253" s="44" t="str">
        <f t="shared" si="42"/>
        <v>1558013</v>
      </c>
      <c r="W253" s="44" t="str">
        <f t="shared" si="43"/>
        <v>KRISALP HP2</v>
      </c>
      <c r="X253" s="45" t="str">
        <f t="shared" si="44"/>
        <v>79 T</v>
      </c>
      <c r="Y253" s="45">
        <f t="shared" si="45"/>
        <v>985944</v>
      </c>
      <c r="Z253" s="44" t="str">
        <f t="shared" si="46"/>
        <v>3528709859448</v>
      </c>
      <c r="AA253" s="46">
        <f t="shared" si="47"/>
        <v>84.4</v>
      </c>
      <c r="AB253" s="46"/>
      <c r="AC253" s="46">
        <f>IF(SUM(COUNTIF(S253,{"*Winter*"})),(AA253/100)*(100-$AL$4)-AB253,IF(SUM(COUNTIF(S253,{"*Bespikte Reifen*"})),(AA253/100)*(100-$AL$4)-AB253,(AA253/100)*(100-$AJ$4)-AB253))</f>
        <v>84.4</v>
      </c>
      <c r="AD253" s="45" t="str">
        <f t="shared" si="48"/>
        <v>E</v>
      </c>
      <c r="AE253" s="45" t="str">
        <f t="shared" si="49"/>
        <v>C</v>
      </c>
      <c r="AF253" s="45">
        <f t="shared" si="50"/>
        <v>2</v>
      </c>
      <c r="AG253" s="45" t="str">
        <f t="shared" si="51"/>
        <v>71 dB</v>
      </c>
      <c r="AH253" s="44" t="str">
        <f t="shared" ref="AH198:AH261" si="52">IF(Q253=0," ",Q253)</f>
        <v/>
      </c>
    </row>
    <row r="254" spans="1:34" s="44" customFormat="1" ht="20" hidden="1" customHeight="1">
      <c r="A254" s="36">
        <v>175</v>
      </c>
      <c r="B254" s="37">
        <v>70</v>
      </c>
      <c r="C254" s="37">
        <v>14</v>
      </c>
      <c r="D254" s="37" t="s">
        <v>10</v>
      </c>
      <c r="E254" s="37" t="s">
        <v>11</v>
      </c>
      <c r="F254" s="37" t="s">
        <v>114</v>
      </c>
      <c r="G254" s="38" t="s">
        <v>200</v>
      </c>
      <c r="H254" s="38" t="s">
        <v>23</v>
      </c>
      <c r="I254" s="38" t="s">
        <v>139</v>
      </c>
      <c r="J254" s="39" t="s">
        <v>554</v>
      </c>
      <c r="K254" s="40">
        <v>982991</v>
      </c>
      <c r="L254" s="41">
        <v>91.9</v>
      </c>
      <c r="M254" s="42" t="s">
        <v>22</v>
      </c>
      <c r="N254" s="42" t="s">
        <v>22</v>
      </c>
      <c r="O254" s="39">
        <v>2</v>
      </c>
      <c r="P254" s="42" t="s">
        <v>143</v>
      </c>
      <c r="Q254" s="43" t="s">
        <v>10</v>
      </c>
      <c r="S254" s="44" t="str">
        <f t="shared" si="39"/>
        <v>PKW - Winter</v>
      </c>
      <c r="T254" s="44" t="str">
        <f t="shared" si="40"/>
        <v>175 / 70 R14</v>
      </c>
      <c r="U254" s="45">
        <f t="shared" si="41"/>
        <v>14</v>
      </c>
      <c r="V254" s="44" t="str">
        <f t="shared" si="42"/>
        <v>1757014</v>
      </c>
      <c r="W254" s="44" t="str">
        <f t="shared" si="43"/>
        <v>KRISALP HP2</v>
      </c>
      <c r="X254" s="45" t="str">
        <f t="shared" si="44"/>
        <v>84 T</v>
      </c>
      <c r="Y254" s="45">
        <f t="shared" si="45"/>
        <v>982991</v>
      </c>
      <c r="Z254" s="44" t="str">
        <f t="shared" si="46"/>
        <v>3528709829915</v>
      </c>
      <c r="AA254" s="46">
        <f t="shared" si="47"/>
        <v>91.9</v>
      </c>
      <c r="AB254" s="46"/>
      <c r="AC254" s="46">
        <f>IF(SUM(COUNTIF(S254,{"*Winter*"})),(AA254/100)*(100-$AL$4)-AB254,IF(SUM(COUNTIF(S254,{"*Bespikte Reifen*"})),(AA254/100)*(100-$AL$4)-AB254,(AA254/100)*(100-$AJ$4)-AB254))</f>
        <v>91.9</v>
      </c>
      <c r="AD254" s="45" t="str">
        <f t="shared" si="48"/>
        <v>C</v>
      </c>
      <c r="AE254" s="45" t="str">
        <f t="shared" si="49"/>
        <v>C</v>
      </c>
      <c r="AF254" s="45">
        <f t="shared" si="50"/>
        <v>2</v>
      </c>
      <c r="AG254" s="45" t="str">
        <f t="shared" si="51"/>
        <v>71 dB</v>
      </c>
      <c r="AH254" s="44" t="str">
        <f t="shared" si="52"/>
        <v/>
      </c>
    </row>
    <row r="255" spans="1:34" s="44" customFormat="1" ht="20" hidden="1" customHeight="1">
      <c r="A255" s="36">
        <v>185</v>
      </c>
      <c r="B255" s="37">
        <v>70</v>
      </c>
      <c r="C255" s="37">
        <v>14</v>
      </c>
      <c r="D255" s="37" t="s">
        <v>10</v>
      </c>
      <c r="E255" s="37" t="s">
        <v>11</v>
      </c>
      <c r="F255" s="37" t="s">
        <v>114</v>
      </c>
      <c r="G255" s="38" t="s">
        <v>202</v>
      </c>
      <c r="H255" s="38" t="s">
        <v>24</v>
      </c>
      <c r="I255" s="38" t="s">
        <v>139</v>
      </c>
      <c r="J255" s="39" t="s">
        <v>555</v>
      </c>
      <c r="K255" s="40">
        <v>855205</v>
      </c>
      <c r="L255" s="41">
        <v>106.10000000000001</v>
      </c>
      <c r="M255" s="42" t="s">
        <v>22</v>
      </c>
      <c r="N255" s="42" t="s">
        <v>22</v>
      </c>
      <c r="O255" s="39">
        <v>2</v>
      </c>
      <c r="P255" s="42" t="s">
        <v>143</v>
      </c>
      <c r="Q255" s="43" t="s">
        <v>10</v>
      </c>
      <c r="S255" s="44" t="str">
        <f t="shared" si="39"/>
        <v>PKW - Winter</v>
      </c>
      <c r="T255" s="44" t="str">
        <f t="shared" si="40"/>
        <v>185 / 70 R14</v>
      </c>
      <c r="U255" s="45">
        <f t="shared" si="41"/>
        <v>14</v>
      </c>
      <c r="V255" s="44" t="str">
        <f t="shared" si="42"/>
        <v>1857014</v>
      </c>
      <c r="W255" s="44" t="str">
        <f t="shared" si="43"/>
        <v>KRISALP HP2</v>
      </c>
      <c r="X255" s="45" t="str">
        <f t="shared" si="44"/>
        <v>88 T</v>
      </c>
      <c r="Y255" s="45">
        <f t="shared" si="45"/>
        <v>855205</v>
      </c>
      <c r="Z255" s="44" t="str">
        <f t="shared" si="46"/>
        <v>3528708552050</v>
      </c>
      <c r="AA255" s="46">
        <f t="shared" si="47"/>
        <v>106.10000000000001</v>
      </c>
      <c r="AB255" s="46"/>
      <c r="AC255" s="46">
        <f>IF(SUM(COUNTIF(S255,{"*Winter*"})),(AA255/100)*(100-$AL$4)-AB255,IF(SUM(COUNTIF(S255,{"*Bespikte Reifen*"})),(AA255/100)*(100-$AL$4)-AB255,(AA255/100)*(100-$AJ$4)-AB255))</f>
        <v>106.10000000000002</v>
      </c>
      <c r="AD255" s="45" t="str">
        <f t="shared" si="48"/>
        <v>C</v>
      </c>
      <c r="AE255" s="45" t="str">
        <f t="shared" si="49"/>
        <v>C</v>
      </c>
      <c r="AF255" s="45">
        <f t="shared" si="50"/>
        <v>2</v>
      </c>
      <c r="AG255" s="45" t="str">
        <f t="shared" si="51"/>
        <v>71 dB</v>
      </c>
      <c r="AH255" s="44" t="str">
        <f t="shared" si="52"/>
        <v/>
      </c>
    </row>
    <row r="256" spans="1:34" s="44" customFormat="1" ht="20" hidden="1" customHeight="1">
      <c r="A256" s="36">
        <v>155</v>
      </c>
      <c r="B256" s="37">
        <v>65</v>
      </c>
      <c r="C256" s="37">
        <v>14</v>
      </c>
      <c r="D256" s="37" t="s">
        <v>10</v>
      </c>
      <c r="E256" s="37" t="s">
        <v>11</v>
      </c>
      <c r="F256" s="37" t="s">
        <v>114</v>
      </c>
      <c r="G256" s="38" t="s">
        <v>211</v>
      </c>
      <c r="H256" s="38" t="s">
        <v>19</v>
      </c>
      <c r="I256" s="38" t="s">
        <v>139</v>
      </c>
      <c r="J256" s="39" t="s">
        <v>556</v>
      </c>
      <c r="K256" s="40">
        <v>751860</v>
      </c>
      <c r="L256" s="41">
        <v>83.2</v>
      </c>
      <c r="M256" s="42" t="s">
        <v>14</v>
      </c>
      <c r="N256" s="42" t="s">
        <v>22</v>
      </c>
      <c r="O256" s="39">
        <v>2</v>
      </c>
      <c r="P256" s="42" t="s">
        <v>143</v>
      </c>
      <c r="Q256" s="43" t="s">
        <v>10</v>
      </c>
      <c r="S256" s="44" t="str">
        <f t="shared" si="39"/>
        <v>PKW - Winter</v>
      </c>
      <c r="T256" s="44" t="str">
        <f t="shared" si="40"/>
        <v>155 / 65 R14</v>
      </c>
      <c r="U256" s="45">
        <f t="shared" si="41"/>
        <v>14</v>
      </c>
      <c r="V256" s="44" t="str">
        <f t="shared" si="42"/>
        <v>1556514</v>
      </c>
      <c r="W256" s="44" t="str">
        <f t="shared" si="43"/>
        <v>KRISALP HP2</v>
      </c>
      <c r="X256" s="45" t="str">
        <f t="shared" si="44"/>
        <v>75 T</v>
      </c>
      <c r="Y256" s="45">
        <f t="shared" si="45"/>
        <v>751860</v>
      </c>
      <c r="Z256" s="44" t="str">
        <f t="shared" si="46"/>
        <v>3528707518606</v>
      </c>
      <c r="AA256" s="46">
        <f t="shared" si="47"/>
        <v>83.2</v>
      </c>
      <c r="AB256" s="46"/>
      <c r="AC256" s="46">
        <f>IF(SUM(COUNTIF(S256,{"*Winter*"})),(AA256/100)*(100-$AL$4)-AB256,IF(SUM(COUNTIF(S256,{"*Bespikte Reifen*"})),(AA256/100)*(100-$AL$4)-AB256,(AA256/100)*(100-$AJ$4)-AB256))</f>
        <v>83.2</v>
      </c>
      <c r="AD256" s="45" t="str">
        <f t="shared" si="48"/>
        <v>E</v>
      </c>
      <c r="AE256" s="45" t="str">
        <f t="shared" si="49"/>
        <v>C</v>
      </c>
      <c r="AF256" s="45">
        <f t="shared" si="50"/>
        <v>2</v>
      </c>
      <c r="AG256" s="45" t="str">
        <f t="shared" si="51"/>
        <v>71 dB</v>
      </c>
      <c r="AH256" s="44" t="str">
        <f t="shared" si="52"/>
        <v/>
      </c>
    </row>
    <row r="257" spans="1:34" s="44" customFormat="1" ht="20" hidden="1" customHeight="1">
      <c r="A257" s="36">
        <v>175</v>
      </c>
      <c r="B257" s="37">
        <v>65</v>
      </c>
      <c r="C257" s="37">
        <v>14</v>
      </c>
      <c r="D257" s="37" t="s">
        <v>10</v>
      </c>
      <c r="E257" s="37" t="s">
        <v>11</v>
      </c>
      <c r="F257" s="37" t="s">
        <v>114</v>
      </c>
      <c r="G257" s="38" t="s">
        <v>215</v>
      </c>
      <c r="H257" s="38" t="s">
        <v>20</v>
      </c>
      <c r="I257" s="38" t="s">
        <v>139</v>
      </c>
      <c r="J257" s="39" t="s">
        <v>557</v>
      </c>
      <c r="K257" s="40">
        <v>666997</v>
      </c>
      <c r="L257" s="41">
        <v>86.800000000000011</v>
      </c>
      <c r="M257" s="42" t="s">
        <v>14</v>
      </c>
      <c r="N257" s="42" t="s">
        <v>22</v>
      </c>
      <c r="O257" s="39">
        <v>2</v>
      </c>
      <c r="P257" s="42" t="s">
        <v>143</v>
      </c>
      <c r="Q257" s="43" t="s">
        <v>10</v>
      </c>
      <c r="S257" s="44" t="str">
        <f t="shared" si="39"/>
        <v>PKW - Winter</v>
      </c>
      <c r="T257" s="44" t="str">
        <f t="shared" si="40"/>
        <v>175 / 65 R14</v>
      </c>
      <c r="U257" s="45">
        <f t="shared" si="41"/>
        <v>14</v>
      </c>
      <c r="V257" s="44" t="str">
        <f t="shared" si="42"/>
        <v>1756514</v>
      </c>
      <c r="W257" s="44" t="str">
        <f t="shared" si="43"/>
        <v>KRISALP HP2</v>
      </c>
      <c r="X257" s="45" t="str">
        <f t="shared" si="44"/>
        <v>82 T</v>
      </c>
      <c r="Y257" s="45">
        <f t="shared" si="45"/>
        <v>666997</v>
      </c>
      <c r="Z257" s="44" t="str">
        <f t="shared" si="46"/>
        <v>3528706669972</v>
      </c>
      <c r="AA257" s="46">
        <f t="shared" si="47"/>
        <v>86.800000000000011</v>
      </c>
      <c r="AB257" s="46"/>
      <c r="AC257" s="46">
        <f>IF(SUM(COUNTIF(S257,{"*Winter*"})),(AA257/100)*(100-$AL$4)-AB257,IF(SUM(COUNTIF(S257,{"*Bespikte Reifen*"})),(AA257/100)*(100-$AL$4)-AB257,(AA257/100)*(100-$AJ$4)-AB257))</f>
        <v>86.800000000000011</v>
      </c>
      <c r="AD257" s="45" t="str">
        <f t="shared" si="48"/>
        <v>E</v>
      </c>
      <c r="AE257" s="45" t="str">
        <f t="shared" si="49"/>
        <v>C</v>
      </c>
      <c r="AF257" s="45">
        <f t="shared" si="50"/>
        <v>2</v>
      </c>
      <c r="AG257" s="45" t="str">
        <f t="shared" si="51"/>
        <v>71 dB</v>
      </c>
      <c r="AH257" s="44" t="str">
        <f t="shared" si="52"/>
        <v/>
      </c>
    </row>
    <row r="258" spans="1:34" s="44" customFormat="1" ht="20" hidden="1" customHeight="1">
      <c r="A258" s="36">
        <v>185</v>
      </c>
      <c r="B258" s="37">
        <v>65</v>
      </c>
      <c r="C258" s="37">
        <v>14</v>
      </c>
      <c r="D258" s="37" t="s">
        <v>10</v>
      </c>
      <c r="E258" s="37" t="s">
        <v>11</v>
      </c>
      <c r="F258" s="37" t="s">
        <v>114</v>
      </c>
      <c r="G258" s="38" t="s">
        <v>219</v>
      </c>
      <c r="H258" s="38" t="s">
        <v>31</v>
      </c>
      <c r="I258" s="38" t="s">
        <v>139</v>
      </c>
      <c r="J258" s="39" t="s">
        <v>558</v>
      </c>
      <c r="K258" s="40">
        <v>942870</v>
      </c>
      <c r="L258" s="41">
        <v>97.7</v>
      </c>
      <c r="M258" s="42" t="s">
        <v>22</v>
      </c>
      <c r="N258" s="42" t="s">
        <v>22</v>
      </c>
      <c r="O258" s="39">
        <v>2</v>
      </c>
      <c r="P258" s="42" t="s">
        <v>143</v>
      </c>
      <c r="Q258" s="43" t="s">
        <v>10</v>
      </c>
      <c r="S258" s="44" t="str">
        <f t="shared" si="39"/>
        <v>PKW - Winter</v>
      </c>
      <c r="T258" s="44" t="str">
        <f t="shared" si="40"/>
        <v>185 / 65 R14</v>
      </c>
      <c r="U258" s="45">
        <f t="shared" si="41"/>
        <v>14</v>
      </c>
      <c r="V258" s="44" t="str">
        <f t="shared" si="42"/>
        <v>1856514</v>
      </c>
      <c r="W258" s="44" t="str">
        <f t="shared" si="43"/>
        <v>KRISALP HP2</v>
      </c>
      <c r="X258" s="45" t="str">
        <f t="shared" si="44"/>
        <v>86 T</v>
      </c>
      <c r="Y258" s="45">
        <f t="shared" si="45"/>
        <v>942870</v>
      </c>
      <c r="Z258" s="44" t="str">
        <f t="shared" si="46"/>
        <v>3528709428705</v>
      </c>
      <c r="AA258" s="46">
        <f t="shared" si="47"/>
        <v>97.7</v>
      </c>
      <c r="AB258" s="46"/>
      <c r="AC258" s="46">
        <f>IF(SUM(COUNTIF(S258,{"*Winter*"})),(AA258/100)*(100-$AL$4)-AB258,IF(SUM(COUNTIF(S258,{"*Bespikte Reifen*"})),(AA258/100)*(100-$AL$4)-AB258,(AA258/100)*(100-$AJ$4)-AB258))</f>
        <v>97.7</v>
      </c>
      <c r="AD258" s="45" t="str">
        <f t="shared" si="48"/>
        <v>C</v>
      </c>
      <c r="AE258" s="45" t="str">
        <f t="shared" si="49"/>
        <v>C</v>
      </c>
      <c r="AF258" s="45">
        <f t="shared" si="50"/>
        <v>2</v>
      </c>
      <c r="AG258" s="45" t="str">
        <f t="shared" si="51"/>
        <v>71 dB</v>
      </c>
      <c r="AH258" s="44" t="str">
        <f t="shared" si="52"/>
        <v/>
      </c>
    </row>
    <row r="259" spans="1:34" s="44" customFormat="1" ht="20" hidden="1" customHeight="1">
      <c r="A259" s="36">
        <v>195</v>
      </c>
      <c r="B259" s="37">
        <v>65</v>
      </c>
      <c r="C259" s="37">
        <v>14</v>
      </c>
      <c r="D259" s="37" t="s">
        <v>10</v>
      </c>
      <c r="E259" s="37" t="s">
        <v>11</v>
      </c>
      <c r="F259" s="37" t="s">
        <v>114</v>
      </c>
      <c r="G259" s="38" t="s">
        <v>559</v>
      </c>
      <c r="H259" s="38" t="s">
        <v>116</v>
      </c>
      <c r="I259" s="38" t="s">
        <v>139</v>
      </c>
      <c r="J259" s="39" t="s">
        <v>560</v>
      </c>
      <c r="K259" s="40">
        <v>833884</v>
      </c>
      <c r="L259" s="41">
        <v>124.7</v>
      </c>
      <c r="M259" s="42" t="s">
        <v>22</v>
      </c>
      <c r="N259" s="42" t="s">
        <v>22</v>
      </c>
      <c r="O259" s="39">
        <v>2</v>
      </c>
      <c r="P259" s="42" t="s">
        <v>141</v>
      </c>
      <c r="Q259" s="43" t="s">
        <v>10</v>
      </c>
      <c r="S259" s="44" t="str">
        <f t="shared" si="39"/>
        <v>PKW - Winter</v>
      </c>
      <c r="T259" s="44" t="str">
        <f t="shared" si="40"/>
        <v>195 / 65 R14</v>
      </c>
      <c r="U259" s="45">
        <f t="shared" si="41"/>
        <v>14</v>
      </c>
      <c r="V259" s="44" t="str">
        <f t="shared" si="42"/>
        <v>1956514</v>
      </c>
      <c r="W259" s="44" t="str">
        <f t="shared" si="43"/>
        <v>KRISALP HP2</v>
      </c>
      <c r="X259" s="45" t="str">
        <f t="shared" si="44"/>
        <v>89 T</v>
      </c>
      <c r="Y259" s="45">
        <f t="shared" si="45"/>
        <v>833884</v>
      </c>
      <c r="Z259" s="44" t="str">
        <f t="shared" si="46"/>
        <v>3528708338845</v>
      </c>
      <c r="AA259" s="46">
        <f t="shared" si="47"/>
        <v>124.7</v>
      </c>
      <c r="AB259" s="46"/>
      <c r="AC259" s="46">
        <f>IF(SUM(COUNTIF(S259,{"*Winter*"})),(AA259/100)*(100-$AL$4)-AB259,IF(SUM(COUNTIF(S259,{"*Bespikte Reifen*"})),(AA259/100)*(100-$AL$4)-AB259,(AA259/100)*(100-$AJ$4)-AB259))</f>
        <v>124.70000000000002</v>
      </c>
      <c r="AD259" s="45" t="str">
        <f t="shared" si="48"/>
        <v>C</v>
      </c>
      <c r="AE259" s="45" t="str">
        <f t="shared" si="49"/>
        <v>C</v>
      </c>
      <c r="AF259" s="45">
        <f t="shared" si="50"/>
        <v>2</v>
      </c>
      <c r="AG259" s="45" t="str">
        <f t="shared" si="51"/>
        <v>72 dB</v>
      </c>
      <c r="AH259" s="44" t="str">
        <f t="shared" si="52"/>
        <v/>
      </c>
    </row>
    <row r="260" spans="1:34" s="44" customFormat="1" ht="20" hidden="1" customHeight="1">
      <c r="A260" s="36">
        <v>175</v>
      </c>
      <c r="B260" s="37">
        <v>65</v>
      </c>
      <c r="C260" s="37">
        <v>15</v>
      </c>
      <c r="D260" s="37" t="s">
        <v>10</v>
      </c>
      <c r="E260" s="37" t="s">
        <v>11</v>
      </c>
      <c r="F260" s="37" t="s">
        <v>114</v>
      </c>
      <c r="G260" s="38" t="s">
        <v>222</v>
      </c>
      <c r="H260" s="38" t="s">
        <v>23</v>
      </c>
      <c r="I260" s="38" t="s">
        <v>169</v>
      </c>
      <c r="J260" s="39" t="s">
        <v>561</v>
      </c>
      <c r="K260" s="40">
        <v>476323</v>
      </c>
      <c r="L260" s="41">
        <v>92.600000000000009</v>
      </c>
      <c r="M260" s="42" t="s">
        <v>14</v>
      </c>
      <c r="N260" s="42" t="s">
        <v>15</v>
      </c>
      <c r="O260" s="39">
        <v>1</v>
      </c>
      <c r="P260" s="42" t="s">
        <v>144</v>
      </c>
      <c r="Q260" s="43" t="s">
        <v>10</v>
      </c>
      <c r="S260" s="44" t="str">
        <f t="shared" si="39"/>
        <v>PKW - Winter</v>
      </c>
      <c r="T260" s="44" t="str">
        <f t="shared" si="40"/>
        <v>175 / 65 R15</v>
      </c>
      <c r="U260" s="45">
        <f t="shared" si="41"/>
        <v>15</v>
      </c>
      <c r="V260" s="44" t="str">
        <f t="shared" si="42"/>
        <v>1756515</v>
      </c>
      <c r="W260" s="44" t="str">
        <f t="shared" si="43"/>
        <v>KRISALP HP3</v>
      </c>
      <c r="X260" s="45" t="str">
        <f t="shared" si="44"/>
        <v>84 T</v>
      </c>
      <c r="Y260" s="45">
        <f t="shared" si="45"/>
        <v>476323</v>
      </c>
      <c r="Z260" s="44" t="str">
        <f t="shared" si="46"/>
        <v>3528704763238</v>
      </c>
      <c r="AA260" s="46">
        <f t="shared" si="47"/>
        <v>92.600000000000009</v>
      </c>
      <c r="AB260" s="46"/>
      <c r="AC260" s="46">
        <f>IF(SUM(COUNTIF(S260,{"*Winter*"})),(AA260/100)*(100-$AL$4)-AB260,IF(SUM(COUNTIF(S260,{"*Bespikte Reifen*"})),(AA260/100)*(100-$AL$4)-AB260,(AA260/100)*(100-$AJ$4)-AB260))</f>
        <v>92.600000000000009</v>
      </c>
      <c r="AD260" s="45" t="str">
        <f t="shared" si="48"/>
        <v>E</v>
      </c>
      <c r="AE260" s="45" t="str">
        <f t="shared" si="49"/>
        <v>B</v>
      </c>
      <c r="AF260" s="45">
        <f t="shared" si="50"/>
        <v>1</v>
      </c>
      <c r="AG260" s="45" t="str">
        <f t="shared" si="51"/>
        <v>68 dB</v>
      </c>
      <c r="AH260" s="44" t="str">
        <f t="shared" si="52"/>
        <v/>
      </c>
    </row>
    <row r="261" spans="1:34" s="44" customFormat="1" ht="20" hidden="1" customHeight="1">
      <c r="A261" s="36">
        <v>185</v>
      </c>
      <c r="B261" s="37">
        <v>65</v>
      </c>
      <c r="C261" s="37">
        <v>15</v>
      </c>
      <c r="D261" s="37" t="s">
        <v>3</v>
      </c>
      <c r="E261" s="37" t="s">
        <v>11</v>
      </c>
      <c r="F261" s="37" t="s">
        <v>114</v>
      </c>
      <c r="G261" s="38" t="s">
        <v>224</v>
      </c>
      <c r="H261" s="38" t="s">
        <v>167</v>
      </c>
      <c r="I261" s="38" t="s">
        <v>169</v>
      </c>
      <c r="J261" s="39" t="s">
        <v>562</v>
      </c>
      <c r="K261" s="40">
        <v>218490</v>
      </c>
      <c r="L261" s="41">
        <v>97.7</v>
      </c>
      <c r="M261" s="42" t="s">
        <v>22</v>
      </c>
      <c r="N261" s="42" t="s">
        <v>15</v>
      </c>
      <c r="O261" s="39">
        <v>1</v>
      </c>
      <c r="P261" s="42" t="s">
        <v>145</v>
      </c>
      <c r="Q261" s="43" t="s">
        <v>10</v>
      </c>
      <c r="S261" s="44" t="str">
        <f t="shared" si="39"/>
        <v>PKW - Winter</v>
      </c>
      <c r="T261" s="44" t="str">
        <f t="shared" si="40"/>
        <v>185 / 65 R15</v>
      </c>
      <c r="U261" s="45">
        <f t="shared" si="41"/>
        <v>15</v>
      </c>
      <c r="V261" s="44" t="str">
        <f t="shared" si="42"/>
        <v>1856515</v>
      </c>
      <c r="W261" s="44" t="str">
        <f t="shared" si="43"/>
        <v>KRISALP HP3</v>
      </c>
      <c r="X261" s="45" t="str">
        <f t="shared" si="44"/>
        <v>92 T</v>
      </c>
      <c r="Y261" s="45">
        <f t="shared" si="45"/>
        <v>218490</v>
      </c>
      <c r="Z261" s="44" t="str">
        <f t="shared" si="46"/>
        <v>3528702184905</v>
      </c>
      <c r="AA261" s="46">
        <f t="shared" si="47"/>
        <v>97.7</v>
      </c>
      <c r="AB261" s="46"/>
      <c r="AC261" s="46">
        <f>IF(SUM(COUNTIF(S261,{"*Winter*"})),(AA261/100)*(100-$AL$4)-AB261,IF(SUM(COUNTIF(S261,{"*Bespikte Reifen*"})),(AA261/100)*(100-$AL$4)-AB261,(AA261/100)*(100-$AJ$4)-AB261))</f>
        <v>97.7</v>
      </c>
      <c r="AD261" s="45" t="str">
        <f t="shared" si="48"/>
        <v>C</v>
      </c>
      <c r="AE261" s="45" t="str">
        <f t="shared" si="49"/>
        <v>B</v>
      </c>
      <c r="AF261" s="45">
        <f t="shared" si="50"/>
        <v>1</v>
      </c>
      <c r="AG261" s="45" t="str">
        <f t="shared" si="51"/>
        <v>69 dB</v>
      </c>
      <c r="AH261" s="44" t="str">
        <f t="shared" si="52"/>
        <v/>
      </c>
    </row>
    <row r="262" spans="1:34" s="44" customFormat="1" ht="20" hidden="1" customHeight="1">
      <c r="A262" s="36">
        <v>195</v>
      </c>
      <c r="B262" s="37">
        <v>65</v>
      </c>
      <c r="C262" s="37">
        <v>15</v>
      </c>
      <c r="D262" s="37" t="s">
        <v>10</v>
      </c>
      <c r="E262" s="37" t="s">
        <v>11</v>
      </c>
      <c r="F262" s="37" t="s">
        <v>114</v>
      </c>
      <c r="G262" s="38" t="s">
        <v>227</v>
      </c>
      <c r="H262" s="38" t="s">
        <v>27</v>
      </c>
      <c r="I262" s="38" t="s">
        <v>169</v>
      </c>
      <c r="J262" s="39" t="s">
        <v>563</v>
      </c>
      <c r="K262" s="40">
        <v>76394</v>
      </c>
      <c r="L262" s="41">
        <v>95.7</v>
      </c>
      <c r="M262" s="42" t="s">
        <v>14</v>
      </c>
      <c r="N262" s="42" t="s">
        <v>15</v>
      </c>
      <c r="O262" s="39">
        <v>1</v>
      </c>
      <c r="P262" s="42" t="s">
        <v>145</v>
      </c>
      <c r="Q262" s="43" t="s">
        <v>10</v>
      </c>
      <c r="S262" s="44" t="str">
        <f t="shared" ref="S262:S325" si="53">IF(F262=0," ",F262)</f>
        <v>PKW - Winter</v>
      </c>
      <c r="T262" s="44" t="str">
        <f t="shared" ref="T262:T325" si="54">CONCATENATE(A262," / ",B262," R",C262)</f>
        <v>195 / 65 R15</v>
      </c>
      <c r="U262" s="45">
        <f t="shared" ref="U262:U325" si="55">IF(C262=0," ",C262)</f>
        <v>15</v>
      </c>
      <c r="V262" s="44" t="str">
        <f t="shared" ref="V262:V325" si="56">CONCATENATE(A262,B262,C262)</f>
        <v>1956515</v>
      </c>
      <c r="W262" s="44" t="str">
        <f t="shared" ref="W262:W325" si="57">IF(I262=0," ",I262)</f>
        <v>KRISALP HP3</v>
      </c>
      <c r="X262" s="45" t="str">
        <f t="shared" ref="X262:X325" si="58">IF(H262=0," ",H262)</f>
        <v>91 T</v>
      </c>
      <c r="Y262" s="45">
        <f t="shared" ref="Y262:Y325" si="59">IF(K262=0," ",K262)</f>
        <v>76394</v>
      </c>
      <c r="Z262" s="44" t="str">
        <f t="shared" ref="Z262:Z325" si="60">IF(J262=0," ",J262)</f>
        <v>3528700763942</v>
      </c>
      <c r="AA262" s="46">
        <f t="shared" ref="AA262:AA325" si="61">IF(L262=0," ",L262)</f>
        <v>95.7</v>
      </c>
      <c r="AB262" s="46"/>
      <c r="AC262" s="46">
        <f>IF(SUM(COUNTIF(S262,{"*Winter*"})),(AA262/100)*(100-$AL$4)-AB262,IF(SUM(COUNTIF(S262,{"*Bespikte Reifen*"})),(AA262/100)*(100-$AL$4)-AB262,(AA262/100)*(100-$AJ$4)-AB262))</f>
        <v>95.7</v>
      </c>
      <c r="AD262" s="45" t="str">
        <f t="shared" ref="AD262:AD325" si="62">IF(M262=0," ",M262)</f>
        <v>E</v>
      </c>
      <c r="AE262" s="45" t="str">
        <f t="shared" ref="AE262:AE325" si="63">IF(N262=0," ",N262)</f>
        <v>B</v>
      </c>
      <c r="AF262" s="45">
        <f t="shared" ref="AF262:AF325" si="64">IF(O262=0," ",O262)</f>
        <v>1</v>
      </c>
      <c r="AG262" s="45" t="str">
        <f t="shared" ref="AG262:AG325" si="65">IF(P262=0," ",P262)</f>
        <v>69 dB</v>
      </c>
      <c r="AH262" s="44" t="str">
        <f t="shared" ref="AH262:AH325" si="66">IF(Q262=0," ",Q262)</f>
        <v/>
      </c>
    </row>
    <row r="263" spans="1:34" s="44" customFormat="1" ht="20" hidden="1" customHeight="1">
      <c r="A263" s="36">
        <v>195</v>
      </c>
      <c r="B263" s="37">
        <v>65</v>
      </c>
      <c r="C263" s="37">
        <v>15</v>
      </c>
      <c r="D263" s="37" t="s">
        <v>3</v>
      </c>
      <c r="E263" s="37" t="s">
        <v>11</v>
      </c>
      <c r="F263" s="37" t="s">
        <v>114</v>
      </c>
      <c r="G263" s="38" t="s">
        <v>227</v>
      </c>
      <c r="H263" s="38" t="s">
        <v>34</v>
      </c>
      <c r="I263" s="38" t="s">
        <v>169</v>
      </c>
      <c r="J263" s="39" t="s">
        <v>564</v>
      </c>
      <c r="K263" s="40">
        <v>392870</v>
      </c>
      <c r="L263" s="41">
        <v>104.9</v>
      </c>
      <c r="M263" s="42" t="s">
        <v>22</v>
      </c>
      <c r="N263" s="42" t="s">
        <v>15</v>
      </c>
      <c r="O263" s="39">
        <v>1</v>
      </c>
      <c r="P263" s="42" t="s">
        <v>145</v>
      </c>
      <c r="Q263" s="43" t="s">
        <v>10</v>
      </c>
      <c r="S263" s="44" t="str">
        <f t="shared" si="53"/>
        <v>PKW - Winter</v>
      </c>
      <c r="T263" s="44" t="str">
        <f t="shared" si="54"/>
        <v>195 / 65 R15</v>
      </c>
      <c r="U263" s="45">
        <f t="shared" si="55"/>
        <v>15</v>
      </c>
      <c r="V263" s="44" t="str">
        <f t="shared" si="56"/>
        <v>1956515</v>
      </c>
      <c r="W263" s="44" t="str">
        <f t="shared" si="57"/>
        <v>KRISALP HP3</v>
      </c>
      <c r="X263" s="45" t="str">
        <f t="shared" si="58"/>
        <v>95 T</v>
      </c>
      <c r="Y263" s="45">
        <f t="shared" si="59"/>
        <v>392870</v>
      </c>
      <c r="Z263" s="44" t="str">
        <f t="shared" si="60"/>
        <v>3528703928706</v>
      </c>
      <c r="AA263" s="46">
        <f t="shared" si="61"/>
        <v>104.9</v>
      </c>
      <c r="AB263" s="46"/>
      <c r="AC263" s="46">
        <f>IF(SUM(COUNTIF(S263,{"*Winter*"})),(AA263/100)*(100-$AL$4)-AB263,IF(SUM(COUNTIF(S263,{"*Bespikte Reifen*"})),(AA263/100)*(100-$AL$4)-AB263,(AA263/100)*(100-$AJ$4)-AB263))</f>
        <v>104.90000000000002</v>
      </c>
      <c r="AD263" s="45" t="str">
        <f t="shared" si="62"/>
        <v>C</v>
      </c>
      <c r="AE263" s="45" t="str">
        <f t="shared" si="63"/>
        <v>B</v>
      </c>
      <c r="AF263" s="45">
        <f t="shared" si="64"/>
        <v>1</v>
      </c>
      <c r="AG263" s="45" t="str">
        <f t="shared" si="65"/>
        <v>69 dB</v>
      </c>
      <c r="AH263" s="44" t="str">
        <f t="shared" si="66"/>
        <v/>
      </c>
    </row>
    <row r="264" spans="1:34" s="44" customFormat="1" ht="20" hidden="1" customHeight="1">
      <c r="A264" s="36">
        <v>195</v>
      </c>
      <c r="B264" s="37">
        <v>65</v>
      </c>
      <c r="C264" s="37">
        <v>15</v>
      </c>
      <c r="D264" s="37" t="s">
        <v>10</v>
      </c>
      <c r="E264" s="37" t="s">
        <v>25</v>
      </c>
      <c r="F264" s="37" t="s">
        <v>114</v>
      </c>
      <c r="G264" s="38" t="s">
        <v>227</v>
      </c>
      <c r="H264" s="38" t="s">
        <v>35</v>
      </c>
      <c r="I264" s="38" t="s">
        <v>169</v>
      </c>
      <c r="J264" s="39" t="s">
        <v>565</v>
      </c>
      <c r="K264" s="40">
        <v>437558</v>
      </c>
      <c r="L264" s="41">
        <v>109.7</v>
      </c>
      <c r="M264" s="42" t="s">
        <v>14</v>
      </c>
      <c r="N264" s="42" t="s">
        <v>15</v>
      </c>
      <c r="O264" s="39">
        <v>1</v>
      </c>
      <c r="P264" s="42" t="s">
        <v>145</v>
      </c>
      <c r="Q264" s="43" t="s">
        <v>10</v>
      </c>
      <c r="S264" s="44" t="str">
        <f t="shared" si="53"/>
        <v>PKW - Winter</v>
      </c>
      <c r="T264" s="44" t="str">
        <f t="shared" si="54"/>
        <v>195 / 65 R15</v>
      </c>
      <c r="U264" s="45">
        <f t="shared" si="55"/>
        <v>15</v>
      </c>
      <c r="V264" s="44" t="str">
        <f t="shared" si="56"/>
        <v>1956515</v>
      </c>
      <c r="W264" s="44" t="str">
        <f t="shared" si="57"/>
        <v>KRISALP HP3</v>
      </c>
      <c r="X264" s="45" t="str">
        <f t="shared" si="58"/>
        <v>91 H</v>
      </c>
      <c r="Y264" s="45">
        <f t="shared" si="59"/>
        <v>437558</v>
      </c>
      <c r="Z264" s="44" t="str">
        <f t="shared" si="60"/>
        <v>3528704375585</v>
      </c>
      <c r="AA264" s="46">
        <f t="shared" si="61"/>
        <v>109.7</v>
      </c>
      <c r="AB264" s="46"/>
      <c r="AC264" s="46">
        <f>IF(SUM(COUNTIF(S264,{"*Winter*"})),(AA264/100)*(100-$AL$4)-AB264,IF(SUM(COUNTIF(S264,{"*Bespikte Reifen*"})),(AA264/100)*(100-$AL$4)-AB264,(AA264/100)*(100-$AJ$4)-AB264))</f>
        <v>109.7</v>
      </c>
      <c r="AD264" s="45" t="str">
        <f t="shared" si="62"/>
        <v>E</v>
      </c>
      <c r="AE264" s="45" t="str">
        <f t="shared" si="63"/>
        <v>B</v>
      </c>
      <c r="AF264" s="45">
        <f t="shared" si="64"/>
        <v>1</v>
      </c>
      <c r="AG264" s="45" t="str">
        <f t="shared" si="65"/>
        <v>69 dB</v>
      </c>
      <c r="AH264" s="44" t="str">
        <f t="shared" si="66"/>
        <v/>
      </c>
    </row>
    <row r="265" spans="1:34" s="44" customFormat="1" ht="20" hidden="1" customHeight="1">
      <c r="A265" s="36">
        <v>205</v>
      </c>
      <c r="B265" s="37">
        <v>65</v>
      </c>
      <c r="C265" s="37">
        <v>15</v>
      </c>
      <c r="D265" s="37" t="s">
        <v>10</v>
      </c>
      <c r="E265" s="37" t="s">
        <v>11</v>
      </c>
      <c r="F265" s="37" t="s">
        <v>114</v>
      </c>
      <c r="G265" s="38" t="s">
        <v>232</v>
      </c>
      <c r="H265" s="38" t="s">
        <v>38</v>
      </c>
      <c r="I265" s="38" t="s">
        <v>169</v>
      </c>
      <c r="J265" s="39" t="s">
        <v>566</v>
      </c>
      <c r="K265" s="40">
        <v>120130</v>
      </c>
      <c r="L265" s="41">
        <v>133.70000000000002</v>
      </c>
      <c r="M265" s="42" t="s">
        <v>14</v>
      </c>
      <c r="N265" s="42" t="s">
        <v>15</v>
      </c>
      <c r="O265" s="39">
        <v>1</v>
      </c>
      <c r="P265" s="42" t="s">
        <v>145</v>
      </c>
      <c r="Q265" s="43" t="s">
        <v>10</v>
      </c>
      <c r="S265" s="44" t="str">
        <f t="shared" si="53"/>
        <v>PKW - Winter</v>
      </c>
      <c r="T265" s="44" t="str">
        <f t="shared" si="54"/>
        <v>205 / 65 R15</v>
      </c>
      <c r="U265" s="45">
        <f t="shared" si="55"/>
        <v>15</v>
      </c>
      <c r="V265" s="44" t="str">
        <f t="shared" si="56"/>
        <v>2056515</v>
      </c>
      <c r="W265" s="44" t="str">
        <f t="shared" si="57"/>
        <v>KRISALP HP3</v>
      </c>
      <c r="X265" s="45" t="str">
        <f t="shared" si="58"/>
        <v>94 T</v>
      </c>
      <c r="Y265" s="45">
        <f t="shared" si="59"/>
        <v>120130</v>
      </c>
      <c r="Z265" s="44" t="str">
        <f t="shared" si="60"/>
        <v>3528701201306</v>
      </c>
      <c r="AA265" s="46">
        <f t="shared" si="61"/>
        <v>133.70000000000002</v>
      </c>
      <c r="AB265" s="46"/>
      <c r="AC265" s="46">
        <f>IF(SUM(COUNTIF(S265,{"*Winter*"})),(AA265/100)*(100-$AL$4)-AB265,IF(SUM(COUNTIF(S265,{"*Bespikte Reifen*"})),(AA265/100)*(100-$AL$4)-AB265,(AA265/100)*(100-$AJ$4)-AB265))</f>
        <v>133.70000000000002</v>
      </c>
      <c r="AD265" s="45" t="str">
        <f t="shared" si="62"/>
        <v>E</v>
      </c>
      <c r="AE265" s="45" t="str">
        <f t="shared" si="63"/>
        <v>B</v>
      </c>
      <c r="AF265" s="45">
        <f t="shared" si="64"/>
        <v>1</v>
      </c>
      <c r="AG265" s="45" t="str">
        <f t="shared" si="65"/>
        <v>69 dB</v>
      </c>
      <c r="AH265" s="44" t="str">
        <f t="shared" si="66"/>
        <v/>
      </c>
    </row>
    <row r="266" spans="1:34" s="44" customFormat="1" ht="20" hidden="1" customHeight="1">
      <c r="A266" s="36">
        <v>205</v>
      </c>
      <c r="B266" s="37">
        <v>65</v>
      </c>
      <c r="C266" s="37">
        <v>15</v>
      </c>
      <c r="D266" s="37" t="s">
        <v>10</v>
      </c>
      <c r="E266" s="37" t="s">
        <v>25</v>
      </c>
      <c r="F266" s="37" t="s">
        <v>114</v>
      </c>
      <c r="G266" s="38" t="s">
        <v>232</v>
      </c>
      <c r="H266" s="38" t="s">
        <v>39</v>
      </c>
      <c r="I266" s="38" t="s">
        <v>169</v>
      </c>
      <c r="J266" s="39" t="s">
        <v>567</v>
      </c>
      <c r="K266" s="40">
        <v>214611</v>
      </c>
      <c r="L266" s="41">
        <v>140.70000000000002</v>
      </c>
      <c r="M266" s="42" t="s">
        <v>14</v>
      </c>
      <c r="N266" s="42" t="s">
        <v>15</v>
      </c>
      <c r="O266" s="39">
        <v>1</v>
      </c>
      <c r="P266" s="42" t="s">
        <v>145</v>
      </c>
      <c r="Q266" s="43" t="s">
        <v>10</v>
      </c>
      <c r="S266" s="44" t="str">
        <f t="shared" si="53"/>
        <v>PKW - Winter</v>
      </c>
      <c r="T266" s="44" t="str">
        <f t="shared" si="54"/>
        <v>205 / 65 R15</v>
      </c>
      <c r="U266" s="45">
        <f t="shared" si="55"/>
        <v>15</v>
      </c>
      <c r="V266" s="44" t="str">
        <f t="shared" si="56"/>
        <v>2056515</v>
      </c>
      <c r="W266" s="44" t="str">
        <f t="shared" si="57"/>
        <v>KRISALP HP3</v>
      </c>
      <c r="X266" s="45" t="str">
        <f t="shared" si="58"/>
        <v>94 H</v>
      </c>
      <c r="Y266" s="45">
        <f t="shared" si="59"/>
        <v>214611</v>
      </c>
      <c r="Z266" s="44" t="str">
        <f t="shared" si="60"/>
        <v>3528702146118</v>
      </c>
      <c r="AA266" s="46">
        <f t="shared" si="61"/>
        <v>140.70000000000002</v>
      </c>
      <c r="AB266" s="46"/>
      <c r="AC266" s="46">
        <f>IF(SUM(COUNTIF(S266,{"*Winter*"})),(AA266/100)*(100-$AL$4)-AB266,IF(SUM(COUNTIF(S266,{"*Bespikte Reifen*"})),(AA266/100)*(100-$AL$4)-AB266,(AA266/100)*(100-$AJ$4)-AB266))</f>
        <v>140.70000000000002</v>
      </c>
      <c r="AD266" s="45" t="str">
        <f t="shared" si="62"/>
        <v>E</v>
      </c>
      <c r="AE266" s="45" t="str">
        <f t="shared" si="63"/>
        <v>B</v>
      </c>
      <c r="AF266" s="45">
        <f t="shared" si="64"/>
        <v>1</v>
      </c>
      <c r="AG266" s="45" t="str">
        <f t="shared" si="65"/>
        <v>69 dB</v>
      </c>
      <c r="AH266" s="44" t="str">
        <f t="shared" si="66"/>
        <v/>
      </c>
    </row>
    <row r="267" spans="1:34" s="44" customFormat="1" ht="20" hidden="1" customHeight="1">
      <c r="A267" s="36">
        <v>185</v>
      </c>
      <c r="B267" s="37">
        <v>60</v>
      </c>
      <c r="C267" s="37">
        <v>14</v>
      </c>
      <c r="D267" s="37" t="s">
        <v>10</v>
      </c>
      <c r="E267" s="37" t="s">
        <v>11</v>
      </c>
      <c r="F267" s="37" t="s">
        <v>114</v>
      </c>
      <c r="G267" s="38" t="s">
        <v>237</v>
      </c>
      <c r="H267" s="38" t="s">
        <v>20</v>
      </c>
      <c r="I267" s="38" t="s">
        <v>139</v>
      </c>
      <c r="J267" s="39" t="s">
        <v>568</v>
      </c>
      <c r="K267" s="40">
        <v>320066</v>
      </c>
      <c r="L267" s="41">
        <v>94</v>
      </c>
      <c r="M267" s="42" t="s">
        <v>14</v>
      </c>
      <c r="N267" s="42" t="s">
        <v>22</v>
      </c>
      <c r="O267" s="39">
        <v>2</v>
      </c>
      <c r="P267" s="42" t="s">
        <v>143</v>
      </c>
      <c r="Q267" s="43" t="s">
        <v>10</v>
      </c>
      <c r="S267" s="44" t="str">
        <f t="shared" si="53"/>
        <v>PKW - Winter</v>
      </c>
      <c r="T267" s="44" t="str">
        <f t="shared" si="54"/>
        <v>185 / 60 R14</v>
      </c>
      <c r="U267" s="45">
        <f t="shared" si="55"/>
        <v>14</v>
      </c>
      <c r="V267" s="44" t="str">
        <f t="shared" si="56"/>
        <v>1856014</v>
      </c>
      <c r="W267" s="44" t="str">
        <f t="shared" si="57"/>
        <v>KRISALP HP2</v>
      </c>
      <c r="X267" s="45" t="str">
        <f t="shared" si="58"/>
        <v>82 T</v>
      </c>
      <c r="Y267" s="45">
        <f t="shared" si="59"/>
        <v>320066</v>
      </c>
      <c r="Z267" s="44" t="str">
        <f t="shared" si="60"/>
        <v>3528703200666</v>
      </c>
      <c r="AA267" s="46">
        <f t="shared" si="61"/>
        <v>94</v>
      </c>
      <c r="AB267" s="46"/>
      <c r="AC267" s="46">
        <f>IF(SUM(COUNTIF(S267,{"*Winter*"})),(AA267/100)*(100-$AL$4)-AB267,IF(SUM(COUNTIF(S267,{"*Bespikte Reifen*"})),(AA267/100)*(100-$AL$4)-AB267,(AA267/100)*(100-$AJ$4)-AB267))</f>
        <v>94</v>
      </c>
      <c r="AD267" s="45" t="str">
        <f t="shared" si="62"/>
        <v>E</v>
      </c>
      <c r="AE267" s="45" t="str">
        <f t="shared" si="63"/>
        <v>C</v>
      </c>
      <c r="AF267" s="45">
        <f t="shared" si="64"/>
        <v>2</v>
      </c>
      <c r="AG267" s="45" t="str">
        <f t="shared" si="65"/>
        <v>71 dB</v>
      </c>
      <c r="AH267" s="44" t="str">
        <f t="shared" si="66"/>
        <v/>
      </c>
    </row>
    <row r="268" spans="1:34" s="44" customFormat="1" ht="20" hidden="1" customHeight="1">
      <c r="A268" s="36">
        <v>185</v>
      </c>
      <c r="B268" s="37">
        <v>60</v>
      </c>
      <c r="C268" s="37">
        <v>15</v>
      </c>
      <c r="D268" s="37" t="s">
        <v>10</v>
      </c>
      <c r="E268" s="37" t="s">
        <v>11</v>
      </c>
      <c r="F268" s="37" t="s">
        <v>114</v>
      </c>
      <c r="G268" s="38" t="s">
        <v>239</v>
      </c>
      <c r="H268" s="38" t="s">
        <v>23</v>
      </c>
      <c r="I268" s="38" t="s">
        <v>169</v>
      </c>
      <c r="J268" s="39" t="s">
        <v>569</v>
      </c>
      <c r="K268" s="40">
        <v>650305</v>
      </c>
      <c r="L268" s="41">
        <v>94.5</v>
      </c>
      <c r="M268" s="42" t="s">
        <v>14</v>
      </c>
      <c r="N268" s="42" t="s">
        <v>15</v>
      </c>
      <c r="O268" s="39">
        <v>1</v>
      </c>
      <c r="P268" s="42" t="s">
        <v>144</v>
      </c>
      <c r="Q268" s="43" t="s">
        <v>10</v>
      </c>
      <c r="S268" s="44" t="str">
        <f t="shared" si="53"/>
        <v>PKW - Winter</v>
      </c>
      <c r="T268" s="44" t="str">
        <f t="shared" si="54"/>
        <v>185 / 60 R15</v>
      </c>
      <c r="U268" s="45">
        <f t="shared" si="55"/>
        <v>15</v>
      </c>
      <c r="V268" s="44" t="str">
        <f t="shared" si="56"/>
        <v>1856015</v>
      </c>
      <c r="W268" s="44" t="str">
        <f t="shared" si="57"/>
        <v>KRISALP HP3</v>
      </c>
      <c r="X268" s="45" t="str">
        <f t="shared" si="58"/>
        <v>84 T</v>
      </c>
      <c r="Y268" s="45">
        <f t="shared" si="59"/>
        <v>650305</v>
      </c>
      <c r="Z268" s="44" t="str">
        <f t="shared" si="60"/>
        <v>3528706503054</v>
      </c>
      <c r="AA268" s="46">
        <f t="shared" si="61"/>
        <v>94.5</v>
      </c>
      <c r="AB268" s="46"/>
      <c r="AC268" s="46">
        <f>IF(SUM(COUNTIF(S268,{"*Winter*"})),(AA268/100)*(100-$AL$4)-AB268,IF(SUM(COUNTIF(S268,{"*Bespikte Reifen*"})),(AA268/100)*(100-$AL$4)-AB268,(AA268/100)*(100-$AJ$4)-AB268))</f>
        <v>94.5</v>
      </c>
      <c r="AD268" s="45" t="str">
        <f t="shared" si="62"/>
        <v>E</v>
      </c>
      <c r="AE268" s="45" t="str">
        <f t="shared" si="63"/>
        <v>B</v>
      </c>
      <c r="AF268" s="45">
        <f t="shared" si="64"/>
        <v>1</v>
      </c>
      <c r="AG268" s="45" t="str">
        <f t="shared" si="65"/>
        <v>68 dB</v>
      </c>
      <c r="AH268" s="44" t="str">
        <f t="shared" si="66"/>
        <v/>
      </c>
    </row>
    <row r="269" spans="1:34" s="44" customFormat="1" ht="20" hidden="1" customHeight="1">
      <c r="A269" s="36">
        <v>185</v>
      </c>
      <c r="B269" s="37">
        <v>60</v>
      </c>
      <c r="C269" s="37">
        <v>15</v>
      </c>
      <c r="D269" s="37" t="s">
        <v>3</v>
      </c>
      <c r="E269" s="37" t="s">
        <v>11</v>
      </c>
      <c r="F269" s="37" t="s">
        <v>114</v>
      </c>
      <c r="G269" s="38" t="s">
        <v>239</v>
      </c>
      <c r="H269" s="38" t="s">
        <v>24</v>
      </c>
      <c r="I269" s="38" t="s">
        <v>169</v>
      </c>
      <c r="J269" s="39" t="s">
        <v>570</v>
      </c>
      <c r="K269" s="40">
        <v>764677</v>
      </c>
      <c r="L269" s="41">
        <v>96.9</v>
      </c>
      <c r="M269" s="42" t="s">
        <v>14</v>
      </c>
      <c r="N269" s="42" t="s">
        <v>15</v>
      </c>
      <c r="O269" s="39">
        <v>1</v>
      </c>
      <c r="P269" s="42" t="s">
        <v>144</v>
      </c>
      <c r="Q269" s="43" t="s">
        <v>10</v>
      </c>
      <c r="S269" s="44" t="str">
        <f t="shared" si="53"/>
        <v>PKW - Winter</v>
      </c>
      <c r="T269" s="44" t="str">
        <f t="shared" si="54"/>
        <v>185 / 60 R15</v>
      </c>
      <c r="U269" s="45">
        <f t="shared" si="55"/>
        <v>15</v>
      </c>
      <c r="V269" s="44" t="str">
        <f t="shared" si="56"/>
        <v>1856015</v>
      </c>
      <c r="W269" s="44" t="str">
        <f t="shared" si="57"/>
        <v>KRISALP HP3</v>
      </c>
      <c r="X269" s="45" t="str">
        <f t="shared" si="58"/>
        <v>88 T</v>
      </c>
      <c r="Y269" s="45">
        <f t="shared" si="59"/>
        <v>764677</v>
      </c>
      <c r="Z269" s="44" t="str">
        <f t="shared" si="60"/>
        <v>3528707646774</v>
      </c>
      <c r="AA269" s="46">
        <f t="shared" si="61"/>
        <v>96.9</v>
      </c>
      <c r="AB269" s="46"/>
      <c r="AC269" s="46">
        <f>IF(SUM(COUNTIF(S269,{"*Winter*"})),(AA269/100)*(100-$AL$4)-AB269,IF(SUM(COUNTIF(S269,{"*Bespikte Reifen*"})),(AA269/100)*(100-$AL$4)-AB269,(AA269/100)*(100-$AJ$4)-AB269))</f>
        <v>96.9</v>
      </c>
      <c r="AD269" s="45" t="str">
        <f t="shared" si="62"/>
        <v>E</v>
      </c>
      <c r="AE269" s="45" t="str">
        <f t="shared" si="63"/>
        <v>B</v>
      </c>
      <c r="AF269" s="45">
        <f t="shared" si="64"/>
        <v>1</v>
      </c>
      <c r="AG269" s="45" t="str">
        <f t="shared" si="65"/>
        <v>68 dB</v>
      </c>
      <c r="AH269" s="44" t="str">
        <f t="shared" si="66"/>
        <v/>
      </c>
    </row>
    <row r="270" spans="1:34" s="44" customFormat="1" ht="20" hidden="1" customHeight="1">
      <c r="A270" s="36">
        <v>195</v>
      </c>
      <c r="B270" s="37">
        <v>60</v>
      </c>
      <c r="C270" s="37">
        <v>15</v>
      </c>
      <c r="D270" s="37" t="s">
        <v>10</v>
      </c>
      <c r="E270" s="37" t="s">
        <v>11</v>
      </c>
      <c r="F270" s="37" t="s">
        <v>114</v>
      </c>
      <c r="G270" s="38" t="s">
        <v>242</v>
      </c>
      <c r="H270" s="38" t="s">
        <v>24</v>
      </c>
      <c r="I270" s="38" t="s">
        <v>169</v>
      </c>
      <c r="J270" s="39" t="s">
        <v>571</v>
      </c>
      <c r="K270" s="40">
        <v>3484</v>
      </c>
      <c r="L270" s="41">
        <v>111.2</v>
      </c>
      <c r="M270" s="42" t="s">
        <v>14</v>
      </c>
      <c r="N270" s="42" t="s">
        <v>15</v>
      </c>
      <c r="O270" s="39">
        <v>1</v>
      </c>
      <c r="P270" s="42" t="s">
        <v>145</v>
      </c>
      <c r="Q270" s="43" t="s">
        <v>10</v>
      </c>
      <c r="S270" s="44" t="str">
        <f t="shared" si="53"/>
        <v>PKW - Winter</v>
      </c>
      <c r="T270" s="44" t="str">
        <f t="shared" si="54"/>
        <v>195 / 60 R15</v>
      </c>
      <c r="U270" s="45">
        <f t="shared" si="55"/>
        <v>15</v>
      </c>
      <c r="V270" s="44" t="str">
        <f t="shared" si="56"/>
        <v>1956015</v>
      </c>
      <c r="W270" s="44" t="str">
        <f t="shared" si="57"/>
        <v>KRISALP HP3</v>
      </c>
      <c r="X270" s="45" t="str">
        <f t="shared" si="58"/>
        <v>88 T</v>
      </c>
      <c r="Y270" s="45">
        <f t="shared" si="59"/>
        <v>3484</v>
      </c>
      <c r="Z270" s="44" t="str">
        <f t="shared" si="60"/>
        <v>3528700034844</v>
      </c>
      <c r="AA270" s="46">
        <f t="shared" si="61"/>
        <v>111.2</v>
      </c>
      <c r="AB270" s="46"/>
      <c r="AC270" s="46">
        <f>IF(SUM(COUNTIF(S270,{"*Winter*"})),(AA270/100)*(100-$AL$4)-AB270,IF(SUM(COUNTIF(S270,{"*Bespikte Reifen*"})),(AA270/100)*(100-$AL$4)-AB270,(AA270/100)*(100-$AJ$4)-AB270))</f>
        <v>111.20000000000002</v>
      </c>
      <c r="AD270" s="45" t="str">
        <f t="shared" si="62"/>
        <v>E</v>
      </c>
      <c r="AE270" s="45" t="str">
        <f t="shared" si="63"/>
        <v>B</v>
      </c>
      <c r="AF270" s="45">
        <f t="shared" si="64"/>
        <v>1</v>
      </c>
      <c r="AG270" s="45" t="str">
        <f t="shared" si="65"/>
        <v>69 dB</v>
      </c>
      <c r="AH270" s="44" t="str">
        <f t="shared" si="66"/>
        <v/>
      </c>
    </row>
    <row r="271" spans="1:34" s="44" customFormat="1" ht="20" hidden="1" customHeight="1">
      <c r="A271" s="36">
        <v>205</v>
      </c>
      <c r="B271" s="37">
        <v>60</v>
      </c>
      <c r="C271" s="37">
        <v>15</v>
      </c>
      <c r="D271" s="37" t="s">
        <v>3</v>
      </c>
      <c r="E271" s="37" t="s">
        <v>25</v>
      </c>
      <c r="F271" s="37" t="s">
        <v>114</v>
      </c>
      <c r="G271" s="38" t="s">
        <v>245</v>
      </c>
      <c r="H271" s="38" t="s">
        <v>49</v>
      </c>
      <c r="I271" s="38" t="s">
        <v>139</v>
      </c>
      <c r="J271" s="39" t="s">
        <v>572</v>
      </c>
      <c r="K271" s="40">
        <v>37051</v>
      </c>
      <c r="L271" s="41">
        <v>134.20000000000002</v>
      </c>
      <c r="M271" s="42" t="s">
        <v>22</v>
      </c>
      <c r="N271" s="42" t="s">
        <v>22</v>
      </c>
      <c r="O271" s="39">
        <v>2</v>
      </c>
      <c r="P271" s="42" t="s">
        <v>141</v>
      </c>
      <c r="Q271" s="43" t="s">
        <v>10</v>
      </c>
      <c r="S271" s="44" t="str">
        <f t="shared" si="53"/>
        <v>PKW - Winter</v>
      </c>
      <c r="T271" s="44" t="str">
        <f t="shared" si="54"/>
        <v>205 / 60 R15</v>
      </c>
      <c r="U271" s="45">
        <f t="shared" si="55"/>
        <v>15</v>
      </c>
      <c r="V271" s="44" t="str">
        <f t="shared" si="56"/>
        <v>2056015</v>
      </c>
      <c r="W271" s="44" t="str">
        <f t="shared" si="57"/>
        <v>KRISALP HP2</v>
      </c>
      <c r="X271" s="45" t="str">
        <f t="shared" si="58"/>
        <v>95 H</v>
      </c>
      <c r="Y271" s="45">
        <f t="shared" si="59"/>
        <v>37051</v>
      </c>
      <c r="Z271" s="44" t="str">
        <f t="shared" si="60"/>
        <v>3528700370515</v>
      </c>
      <c r="AA271" s="46">
        <f t="shared" si="61"/>
        <v>134.20000000000002</v>
      </c>
      <c r="AB271" s="46"/>
      <c r="AC271" s="46">
        <f>IF(SUM(COUNTIF(S271,{"*Winter*"})),(AA271/100)*(100-$AL$4)-AB271,IF(SUM(COUNTIF(S271,{"*Bespikte Reifen*"})),(AA271/100)*(100-$AL$4)-AB271,(AA271/100)*(100-$AJ$4)-AB271))</f>
        <v>134.20000000000002</v>
      </c>
      <c r="AD271" s="45" t="str">
        <f t="shared" si="62"/>
        <v>C</v>
      </c>
      <c r="AE271" s="45" t="str">
        <f t="shared" si="63"/>
        <v>C</v>
      </c>
      <c r="AF271" s="45">
        <f t="shared" si="64"/>
        <v>2</v>
      </c>
      <c r="AG271" s="45" t="str">
        <f t="shared" si="65"/>
        <v>72 dB</v>
      </c>
      <c r="AH271" s="44" t="str">
        <f t="shared" si="66"/>
        <v/>
      </c>
    </row>
    <row r="272" spans="1:34" s="44" customFormat="1" ht="20" hidden="1" customHeight="1">
      <c r="A272" s="36">
        <v>195</v>
      </c>
      <c r="B272" s="37">
        <v>60</v>
      </c>
      <c r="C272" s="37">
        <v>16</v>
      </c>
      <c r="D272" s="37" t="s">
        <v>10</v>
      </c>
      <c r="E272" s="37" t="s">
        <v>25</v>
      </c>
      <c r="F272" s="37" t="s">
        <v>114</v>
      </c>
      <c r="G272" s="38" t="s">
        <v>248</v>
      </c>
      <c r="H272" s="38" t="s">
        <v>147</v>
      </c>
      <c r="I272" s="38" t="s">
        <v>169</v>
      </c>
      <c r="J272" s="39" t="s">
        <v>573</v>
      </c>
      <c r="K272" s="40">
        <v>817635</v>
      </c>
      <c r="L272" s="41">
        <v>148.4</v>
      </c>
      <c r="M272" s="42" t="s">
        <v>14</v>
      </c>
      <c r="N272" s="42" t="s">
        <v>15</v>
      </c>
      <c r="O272" s="39">
        <v>1</v>
      </c>
      <c r="P272" s="42" t="s">
        <v>145</v>
      </c>
      <c r="Q272" s="43" t="s">
        <v>10</v>
      </c>
      <c r="S272" s="44" t="str">
        <f t="shared" si="53"/>
        <v>PKW - Winter</v>
      </c>
      <c r="T272" s="44" t="str">
        <f t="shared" si="54"/>
        <v>195 / 60 R16</v>
      </c>
      <c r="U272" s="45">
        <f t="shared" si="55"/>
        <v>16</v>
      </c>
      <c r="V272" s="44" t="str">
        <f t="shared" si="56"/>
        <v>1956016</v>
      </c>
      <c r="W272" s="44" t="str">
        <f t="shared" si="57"/>
        <v>KRISALP HP3</v>
      </c>
      <c r="X272" s="45" t="str">
        <f t="shared" si="58"/>
        <v>89 H</v>
      </c>
      <c r="Y272" s="45">
        <f t="shared" si="59"/>
        <v>817635</v>
      </c>
      <c r="Z272" s="44" t="str">
        <f t="shared" si="60"/>
        <v>3528708176355</v>
      </c>
      <c r="AA272" s="46">
        <f t="shared" si="61"/>
        <v>148.4</v>
      </c>
      <c r="AB272" s="46"/>
      <c r="AC272" s="46">
        <f>IF(SUM(COUNTIF(S272,{"*Winter*"})),(AA272/100)*(100-$AL$4)-AB272,IF(SUM(COUNTIF(S272,{"*Bespikte Reifen*"})),(AA272/100)*(100-$AL$4)-AB272,(AA272/100)*(100-$AJ$4)-AB272))</f>
        <v>148.4</v>
      </c>
      <c r="AD272" s="45" t="str">
        <f t="shared" si="62"/>
        <v>E</v>
      </c>
      <c r="AE272" s="45" t="str">
        <f t="shared" si="63"/>
        <v>B</v>
      </c>
      <c r="AF272" s="45">
        <f t="shared" si="64"/>
        <v>1</v>
      </c>
      <c r="AG272" s="45" t="str">
        <f t="shared" si="65"/>
        <v>69 dB</v>
      </c>
      <c r="AH272" s="44" t="str">
        <f t="shared" si="66"/>
        <v/>
      </c>
    </row>
    <row r="273" spans="1:34" s="44" customFormat="1" ht="20" hidden="1" customHeight="1">
      <c r="A273" s="36">
        <v>205</v>
      </c>
      <c r="B273" s="37">
        <v>60</v>
      </c>
      <c r="C273" s="37">
        <v>16</v>
      </c>
      <c r="D273" s="37" t="s">
        <v>10</v>
      </c>
      <c r="E273" s="37" t="s">
        <v>25</v>
      </c>
      <c r="F273" s="37" t="s">
        <v>114</v>
      </c>
      <c r="G273" s="38" t="s">
        <v>250</v>
      </c>
      <c r="H273" s="38" t="s">
        <v>46</v>
      </c>
      <c r="I273" s="38" t="s">
        <v>169</v>
      </c>
      <c r="J273" s="39" t="s">
        <v>574</v>
      </c>
      <c r="K273" s="40">
        <v>677225</v>
      </c>
      <c r="L273" s="41">
        <v>136.30000000000001</v>
      </c>
      <c r="M273" s="42" t="s">
        <v>14</v>
      </c>
      <c r="N273" s="42" t="s">
        <v>15</v>
      </c>
      <c r="O273" s="39">
        <v>1</v>
      </c>
      <c r="P273" s="42" t="s">
        <v>145</v>
      </c>
      <c r="Q273" s="43" t="s">
        <v>10</v>
      </c>
      <c r="S273" s="44" t="str">
        <f t="shared" si="53"/>
        <v>PKW - Winter</v>
      </c>
      <c r="T273" s="44" t="str">
        <f t="shared" si="54"/>
        <v>205 / 60 R16</v>
      </c>
      <c r="U273" s="45">
        <f t="shared" si="55"/>
        <v>16</v>
      </c>
      <c r="V273" s="44" t="str">
        <f t="shared" si="56"/>
        <v>2056016</v>
      </c>
      <c r="W273" s="44" t="str">
        <f t="shared" si="57"/>
        <v>KRISALP HP3</v>
      </c>
      <c r="X273" s="45" t="str">
        <f t="shared" si="58"/>
        <v>92 H</v>
      </c>
      <c r="Y273" s="45">
        <f t="shared" si="59"/>
        <v>677225</v>
      </c>
      <c r="Z273" s="44" t="str">
        <f t="shared" si="60"/>
        <v>3528706772252</v>
      </c>
      <c r="AA273" s="46">
        <f t="shared" si="61"/>
        <v>136.30000000000001</v>
      </c>
      <c r="AB273" s="46"/>
      <c r="AC273" s="46">
        <f>IF(SUM(COUNTIF(S273,{"*Winter*"})),(AA273/100)*(100-$AL$4)-AB273,IF(SUM(COUNTIF(S273,{"*Bespikte Reifen*"})),(AA273/100)*(100-$AL$4)-AB273,(AA273/100)*(100-$AJ$4)-AB273))</f>
        <v>136.30000000000001</v>
      </c>
      <c r="AD273" s="45" t="str">
        <f t="shared" si="62"/>
        <v>E</v>
      </c>
      <c r="AE273" s="45" t="str">
        <f t="shared" si="63"/>
        <v>B</v>
      </c>
      <c r="AF273" s="45">
        <f t="shared" si="64"/>
        <v>1</v>
      </c>
      <c r="AG273" s="45" t="str">
        <f t="shared" si="65"/>
        <v>69 dB</v>
      </c>
      <c r="AH273" s="44" t="str">
        <f t="shared" si="66"/>
        <v/>
      </c>
    </row>
    <row r="274" spans="1:34" s="44" customFormat="1" ht="20" hidden="1" customHeight="1">
      <c r="A274" s="36">
        <v>205</v>
      </c>
      <c r="B274" s="37">
        <v>60</v>
      </c>
      <c r="C274" s="37">
        <v>16</v>
      </c>
      <c r="D274" s="37" t="s">
        <v>3</v>
      </c>
      <c r="E274" s="37" t="s">
        <v>25</v>
      </c>
      <c r="F274" s="37" t="s">
        <v>114</v>
      </c>
      <c r="G274" s="38" t="s">
        <v>250</v>
      </c>
      <c r="H274" s="38" t="s">
        <v>41</v>
      </c>
      <c r="I274" s="38" t="s">
        <v>169</v>
      </c>
      <c r="J274" s="39" t="s">
        <v>575</v>
      </c>
      <c r="K274" s="40">
        <v>501423</v>
      </c>
      <c r="L274" s="41">
        <v>146.5</v>
      </c>
      <c r="M274" s="42" t="s">
        <v>22</v>
      </c>
      <c r="N274" s="42" t="s">
        <v>15</v>
      </c>
      <c r="O274" s="39">
        <v>1</v>
      </c>
      <c r="P274" s="42" t="s">
        <v>145</v>
      </c>
      <c r="Q274" s="43" t="s">
        <v>10</v>
      </c>
      <c r="S274" s="44" t="str">
        <f t="shared" si="53"/>
        <v>PKW - Winter</v>
      </c>
      <c r="T274" s="44" t="str">
        <f t="shared" si="54"/>
        <v>205 / 60 R16</v>
      </c>
      <c r="U274" s="45">
        <f t="shared" si="55"/>
        <v>16</v>
      </c>
      <c r="V274" s="44" t="str">
        <f t="shared" si="56"/>
        <v>2056016</v>
      </c>
      <c r="W274" s="44" t="str">
        <f t="shared" si="57"/>
        <v>KRISALP HP3</v>
      </c>
      <c r="X274" s="45" t="str">
        <f t="shared" si="58"/>
        <v>96 H</v>
      </c>
      <c r="Y274" s="45">
        <f t="shared" si="59"/>
        <v>501423</v>
      </c>
      <c r="Z274" s="44" t="str">
        <f t="shared" si="60"/>
        <v>3528705014230</v>
      </c>
      <c r="AA274" s="46">
        <f t="shared" si="61"/>
        <v>146.5</v>
      </c>
      <c r="AB274" s="46"/>
      <c r="AC274" s="46">
        <f>IF(SUM(COUNTIF(S274,{"*Winter*"})),(AA274/100)*(100-$AL$4)-AB274,IF(SUM(COUNTIF(S274,{"*Bespikte Reifen*"})),(AA274/100)*(100-$AL$4)-AB274,(AA274/100)*(100-$AJ$4)-AB274))</f>
        <v>146.5</v>
      </c>
      <c r="AD274" s="45" t="str">
        <f t="shared" si="62"/>
        <v>C</v>
      </c>
      <c r="AE274" s="45" t="str">
        <f t="shared" si="63"/>
        <v>B</v>
      </c>
      <c r="AF274" s="45">
        <f t="shared" si="64"/>
        <v>1</v>
      </c>
      <c r="AG274" s="45" t="str">
        <f t="shared" si="65"/>
        <v>69 dB</v>
      </c>
      <c r="AH274" s="44" t="str">
        <f t="shared" si="66"/>
        <v/>
      </c>
    </row>
    <row r="275" spans="1:34" s="44" customFormat="1" ht="20" hidden="1" customHeight="1">
      <c r="A275" s="36">
        <v>215</v>
      </c>
      <c r="B275" s="37">
        <v>60</v>
      </c>
      <c r="C275" s="37">
        <v>16</v>
      </c>
      <c r="D275" s="37" t="s">
        <v>3</v>
      </c>
      <c r="E275" s="37" t="s">
        <v>25</v>
      </c>
      <c r="F275" s="37" t="s">
        <v>114</v>
      </c>
      <c r="G275" s="38" t="s">
        <v>254</v>
      </c>
      <c r="H275" s="38" t="s">
        <v>50</v>
      </c>
      <c r="I275" s="38" t="s">
        <v>169</v>
      </c>
      <c r="J275" s="39" t="s">
        <v>576</v>
      </c>
      <c r="K275" s="40">
        <v>97177</v>
      </c>
      <c r="L275" s="41">
        <v>162.20000000000002</v>
      </c>
      <c r="M275" s="42" t="s">
        <v>22</v>
      </c>
      <c r="N275" s="42" t="s">
        <v>15</v>
      </c>
      <c r="O275" s="39">
        <v>1</v>
      </c>
      <c r="P275" s="42" t="s">
        <v>145</v>
      </c>
      <c r="Q275" s="43" t="s">
        <v>10</v>
      </c>
      <c r="S275" s="44" t="str">
        <f t="shared" si="53"/>
        <v>PKW - Winter</v>
      </c>
      <c r="T275" s="44" t="str">
        <f t="shared" si="54"/>
        <v>215 / 60 R16</v>
      </c>
      <c r="U275" s="45">
        <f t="shared" si="55"/>
        <v>16</v>
      </c>
      <c r="V275" s="44" t="str">
        <f t="shared" si="56"/>
        <v>2156016</v>
      </c>
      <c r="W275" s="44" t="str">
        <f t="shared" si="57"/>
        <v>KRISALP HP3</v>
      </c>
      <c r="X275" s="45" t="str">
        <f t="shared" si="58"/>
        <v>99 H</v>
      </c>
      <c r="Y275" s="45">
        <f t="shared" si="59"/>
        <v>97177</v>
      </c>
      <c r="Z275" s="44" t="str">
        <f t="shared" si="60"/>
        <v>3528700971774</v>
      </c>
      <c r="AA275" s="46">
        <f t="shared" si="61"/>
        <v>162.20000000000002</v>
      </c>
      <c r="AB275" s="46"/>
      <c r="AC275" s="46">
        <f>IF(SUM(COUNTIF(S275,{"*Winter*"})),(AA275/100)*(100-$AL$4)-AB275,IF(SUM(COUNTIF(S275,{"*Bespikte Reifen*"})),(AA275/100)*(100-$AL$4)-AB275,(AA275/100)*(100-$AJ$4)-AB275))</f>
        <v>162.20000000000002</v>
      </c>
      <c r="AD275" s="45" t="str">
        <f t="shared" si="62"/>
        <v>C</v>
      </c>
      <c r="AE275" s="45" t="str">
        <f t="shared" si="63"/>
        <v>B</v>
      </c>
      <c r="AF275" s="45">
        <f t="shared" si="64"/>
        <v>1</v>
      </c>
      <c r="AG275" s="45" t="str">
        <f t="shared" si="65"/>
        <v>69 dB</v>
      </c>
      <c r="AH275" s="44" t="str">
        <f t="shared" si="66"/>
        <v/>
      </c>
    </row>
    <row r="276" spans="1:34" s="44" customFormat="1" ht="20" hidden="1" customHeight="1">
      <c r="A276" s="36">
        <v>225</v>
      </c>
      <c r="B276" s="37">
        <v>60</v>
      </c>
      <c r="C276" s="37">
        <v>16</v>
      </c>
      <c r="D276" s="37" t="s">
        <v>3</v>
      </c>
      <c r="E276" s="37" t="s">
        <v>25</v>
      </c>
      <c r="F276" s="37" t="s">
        <v>114</v>
      </c>
      <c r="G276" s="38" t="s">
        <v>259</v>
      </c>
      <c r="H276" s="38" t="s">
        <v>89</v>
      </c>
      <c r="I276" s="38" t="s">
        <v>169</v>
      </c>
      <c r="J276" s="39" t="s">
        <v>577</v>
      </c>
      <c r="K276" s="40">
        <v>902219</v>
      </c>
      <c r="L276" s="41">
        <v>194.8</v>
      </c>
      <c r="M276" s="42" t="s">
        <v>15</v>
      </c>
      <c r="N276" s="42" t="s">
        <v>15</v>
      </c>
      <c r="O276" s="39">
        <v>1</v>
      </c>
      <c r="P276" s="42" t="s">
        <v>145</v>
      </c>
      <c r="Q276" s="43" t="s">
        <v>10</v>
      </c>
      <c r="S276" s="44" t="str">
        <f t="shared" si="53"/>
        <v>PKW - Winter</v>
      </c>
      <c r="T276" s="44" t="str">
        <f t="shared" si="54"/>
        <v>225 / 60 R16</v>
      </c>
      <c r="U276" s="45">
        <f t="shared" si="55"/>
        <v>16</v>
      </c>
      <c r="V276" s="44" t="str">
        <f t="shared" si="56"/>
        <v>2256016</v>
      </c>
      <c r="W276" s="44" t="str">
        <f t="shared" si="57"/>
        <v>KRISALP HP3</v>
      </c>
      <c r="X276" s="45" t="str">
        <f t="shared" si="58"/>
        <v>102 H</v>
      </c>
      <c r="Y276" s="45">
        <f t="shared" si="59"/>
        <v>902219</v>
      </c>
      <c r="Z276" s="44" t="str">
        <f t="shared" si="60"/>
        <v>3528709022194</v>
      </c>
      <c r="AA276" s="46">
        <f t="shared" si="61"/>
        <v>194.8</v>
      </c>
      <c r="AB276" s="46"/>
      <c r="AC276" s="46">
        <f>IF(SUM(COUNTIF(S276,{"*Winter*"})),(AA276/100)*(100-$AL$4)-AB276,IF(SUM(COUNTIF(S276,{"*Bespikte Reifen*"})),(AA276/100)*(100-$AL$4)-AB276,(AA276/100)*(100-$AJ$4)-AB276))</f>
        <v>194.8</v>
      </c>
      <c r="AD276" s="45" t="str">
        <f t="shared" si="62"/>
        <v>B</v>
      </c>
      <c r="AE276" s="45" t="str">
        <f t="shared" si="63"/>
        <v>B</v>
      </c>
      <c r="AF276" s="45">
        <f t="shared" si="64"/>
        <v>1</v>
      </c>
      <c r="AG276" s="45" t="str">
        <f t="shared" si="65"/>
        <v>69 dB</v>
      </c>
      <c r="AH276" s="44" t="str">
        <f t="shared" si="66"/>
        <v/>
      </c>
    </row>
    <row r="277" spans="1:34" s="44" customFormat="1" ht="20" hidden="1" customHeight="1">
      <c r="A277" s="36">
        <v>185</v>
      </c>
      <c r="B277" s="37">
        <v>55</v>
      </c>
      <c r="C277" s="37">
        <v>14</v>
      </c>
      <c r="D277" s="37" t="s">
        <v>10</v>
      </c>
      <c r="E277" s="37" t="s">
        <v>11</v>
      </c>
      <c r="F277" s="37" t="s">
        <v>114</v>
      </c>
      <c r="G277" s="38" t="s">
        <v>261</v>
      </c>
      <c r="H277" s="38" t="s">
        <v>131</v>
      </c>
      <c r="I277" s="38" t="s">
        <v>139</v>
      </c>
      <c r="J277" s="39" t="s">
        <v>578</v>
      </c>
      <c r="K277" s="40">
        <v>413496</v>
      </c>
      <c r="L277" s="41">
        <v>111</v>
      </c>
      <c r="M277" s="42" t="s">
        <v>14</v>
      </c>
      <c r="N277" s="42" t="s">
        <v>22</v>
      </c>
      <c r="O277" s="39">
        <v>2</v>
      </c>
      <c r="P277" s="42" t="s">
        <v>143</v>
      </c>
      <c r="Q277" s="43" t="s">
        <v>10</v>
      </c>
      <c r="S277" s="44" t="str">
        <f t="shared" si="53"/>
        <v>PKW - Winter</v>
      </c>
      <c r="T277" s="44" t="str">
        <f t="shared" si="54"/>
        <v>185 / 55 R14</v>
      </c>
      <c r="U277" s="45">
        <f t="shared" si="55"/>
        <v>14</v>
      </c>
      <c r="V277" s="44" t="str">
        <f t="shared" si="56"/>
        <v>1855514</v>
      </c>
      <c r="W277" s="44" t="str">
        <f t="shared" si="57"/>
        <v>KRISALP HP2</v>
      </c>
      <c r="X277" s="45" t="str">
        <f t="shared" si="58"/>
        <v>80 T</v>
      </c>
      <c r="Y277" s="45">
        <f t="shared" si="59"/>
        <v>413496</v>
      </c>
      <c r="Z277" s="44" t="str">
        <f t="shared" si="60"/>
        <v>3528704134960</v>
      </c>
      <c r="AA277" s="46">
        <f t="shared" si="61"/>
        <v>111</v>
      </c>
      <c r="AB277" s="46"/>
      <c r="AC277" s="46">
        <f>IF(SUM(COUNTIF(S277,{"*Winter*"})),(AA277/100)*(100-$AL$4)-AB277,IF(SUM(COUNTIF(S277,{"*Bespikte Reifen*"})),(AA277/100)*(100-$AL$4)-AB277,(AA277/100)*(100-$AJ$4)-AB277))</f>
        <v>111.00000000000001</v>
      </c>
      <c r="AD277" s="45" t="str">
        <f t="shared" si="62"/>
        <v>E</v>
      </c>
      <c r="AE277" s="45" t="str">
        <f t="shared" si="63"/>
        <v>C</v>
      </c>
      <c r="AF277" s="45">
        <f t="shared" si="64"/>
        <v>2</v>
      </c>
      <c r="AG277" s="45" t="str">
        <f t="shared" si="65"/>
        <v>71 dB</v>
      </c>
      <c r="AH277" s="44" t="str">
        <f t="shared" si="66"/>
        <v/>
      </c>
    </row>
    <row r="278" spans="1:34" s="44" customFormat="1" ht="20" hidden="1" customHeight="1">
      <c r="A278" s="36">
        <v>185</v>
      </c>
      <c r="B278" s="37">
        <v>55</v>
      </c>
      <c r="C278" s="37">
        <v>15</v>
      </c>
      <c r="D278" s="37" t="s">
        <v>10</v>
      </c>
      <c r="E278" s="37" t="s">
        <v>11</v>
      </c>
      <c r="F278" s="37" t="s">
        <v>114</v>
      </c>
      <c r="G278" s="38" t="s">
        <v>263</v>
      </c>
      <c r="H278" s="38" t="s">
        <v>20</v>
      </c>
      <c r="I278" s="38" t="s">
        <v>169</v>
      </c>
      <c r="J278" s="39" t="s">
        <v>579</v>
      </c>
      <c r="K278" s="40">
        <v>495954</v>
      </c>
      <c r="L278" s="41">
        <v>120.4</v>
      </c>
      <c r="M278" s="42" t="s">
        <v>14</v>
      </c>
      <c r="N278" s="42" t="s">
        <v>15</v>
      </c>
      <c r="O278" s="39">
        <v>1</v>
      </c>
      <c r="P278" s="42" t="s">
        <v>144</v>
      </c>
      <c r="Q278" s="43" t="s">
        <v>10</v>
      </c>
      <c r="S278" s="44" t="str">
        <f t="shared" si="53"/>
        <v>PKW - Winter</v>
      </c>
      <c r="T278" s="44" t="str">
        <f t="shared" si="54"/>
        <v>185 / 55 R15</v>
      </c>
      <c r="U278" s="45">
        <f t="shared" si="55"/>
        <v>15</v>
      </c>
      <c r="V278" s="44" t="str">
        <f t="shared" si="56"/>
        <v>1855515</v>
      </c>
      <c r="W278" s="44" t="str">
        <f t="shared" si="57"/>
        <v>KRISALP HP3</v>
      </c>
      <c r="X278" s="45" t="str">
        <f t="shared" si="58"/>
        <v>82 T</v>
      </c>
      <c r="Y278" s="45">
        <f t="shared" si="59"/>
        <v>495954</v>
      </c>
      <c r="Z278" s="44" t="str">
        <f t="shared" si="60"/>
        <v>3528704959549</v>
      </c>
      <c r="AA278" s="46">
        <f t="shared" si="61"/>
        <v>120.4</v>
      </c>
      <c r="AB278" s="46"/>
      <c r="AC278" s="46">
        <f>IF(SUM(COUNTIF(S278,{"*Winter*"})),(AA278/100)*(100-$AL$4)-AB278,IF(SUM(COUNTIF(S278,{"*Bespikte Reifen*"})),(AA278/100)*(100-$AL$4)-AB278,(AA278/100)*(100-$AJ$4)-AB278))</f>
        <v>120.39999999999999</v>
      </c>
      <c r="AD278" s="45" t="str">
        <f t="shared" si="62"/>
        <v>E</v>
      </c>
      <c r="AE278" s="45" t="str">
        <f t="shared" si="63"/>
        <v>B</v>
      </c>
      <c r="AF278" s="45">
        <f t="shared" si="64"/>
        <v>1</v>
      </c>
      <c r="AG278" s="45" t="str">
        <f t="shared" si="65"/>
        <v>68 dB</v>
      </c>
      <c r="AH278" s="44" t="str">
        <f t="shared" si="66"/>
        <v/>
      </c>
    </row>
    <row r="279" spans="1:34" s="44" customFormat="1" ht="20" hidden="1" customHeight="1">
      <c r="A279" s="36">
        <v>195</v>
      </c>
      <c r="B279" s="37">
        <v>55</v>
      </c>
      <c r="C279" s="37">
        <v>15</v>
      </c>
      <c r="D279" s="37" t="s">
        <v>10</v>
      </c>
      <c r="E279" s="37" t="s">
        <v>25</v>
      </c>
      <c r="F279" s="37" t="s">
        <v>114</v>
      </c>
      <c r="G279" s="38" t="s">
        <v>266</v>
      </c>
      <c r="H279" s="38" t="s">
        <v>55</v>
      </c>
      <c r="I279" s="38" t="s">
        <v>169</v>
      </c>
      <c r="J279" s="39" t="s">
        <v>580</v>
      </c>
      <c r="K279" s="40">
        <v>517048</v>
      </c>
      <c r="L279" s="41">
        <v>125.9</v>
      </c>
      <c r="M279" s="42" t="s">
        <v>14</v>
      </c>
      <c r="N279" s="42" t="s">
        <v>15</v>
      </c>
      <c r="O279" s="39">
        <v>1</v>
      </c>
      <c r="P279" s="42" t="s">
        <v>145</v>
      </c>
      <c r="Q279" s="43" t="s">
        <v>10</v>
      </c>
      <c r="S279" s="44" t="str">
        <f t="shared" si="53"/>
        <v>PKW - Winter</v>
      </c>
      <c r="T279" s="44" t="str">
        <f t="shared" si="54"/>
        <v>195 / 55 R15</v>
      </c>
      <c r="U279" s="45">
        <f t="shared" si="55"/>
        <v>15</v>
      </c>
      <c r="V279" s="44" t="str">
        <f t="shared" si="56"/>
        <v>1955515</v>
      </c>
      <c r="W279" s="44" t="str">
        <f t="shared" si="57"/>
        <v>KRISALP HP3</v>
      </c>
      <c r="X279" s="45" t="str">
        <f t="shared" si="58"/>
        <v>85 H</v>
      </c>
      <c r="Y279" s="45">
        <f t="shared" si="59"/>
        <v>517048</v>
      </c>
      <c r="Z279" s="44" t="str">
        <f t="shared" si="60"/>
        <v>3528705170486</v>
      </c>
      <c r="AA279" s="46">
        <f t="shared" si="61"/>
        <v>125.9</v>
      </c>
      <c r="AB279" s="46"/>
      <c r="AC279" s="46">
        <f>IF(SUM(COUNTIF(S279,{"*Winter*"})),(AA279/100)*(100-$AL$4)-AB279,IF(SUM(COUNTIF(S279,{"*Bespikte Reifen*"})),(AA279/100)*(100-$AL$4)-AB279,(AA279/100)*(100-$AJ$4)-AB279))</f>
        <v>125.9</v>
      </c>
      <c r="AD279" s="45" t="str">
        <f t="shared" si="62"/>
        <v>E</v>
      </c>
      <c r="AE279" s="45" t="str">
        <f t="shared" si="63"/>
        <v>B</v>
      </c>
      <c r="AF279" s="45">
        <f t="shared" si="64"/>
        <v>1</v>
      </c>
      <c r="AG279" s="45" t="str">
        <f t="shared" si="65"/>
        <v>69 dB</v>
      </c>
      <c r="AH279" s="44" t="str">
        <f t="shared" si="66"/>
        <v/>
      </c>
    </row>
    <row r="280" spans="1:34" s="44" customFormat="1" ht="20" hidden="1" customHeight="1">
      <c r="A280" s="36">
        <v>195</v>
      </c>
      <c r="B280" s="37">
        <v>55</v>
      </c>
      <c r="C280" s="37">
        <v>16</v>
      </c>
      <c r="D280" s="37" t="s">
        <v>3</v>
      </c>
      <c r="E280" s="37" t="s">
        <v>25</v>
      </c>
      <c r="F280" s="37" t="s">
        <v>114</v>
      </c>
      <c r="G280" s="38" t="s">
        <v>271</v>
      </c>
      <c r="H280" s="38" t="s">
        <v>35</v>
      </c>
      <c r="I280" s="38" t="s">
        <v>169</v>
      </c>
      <c r="J280" s="39" t="s">
        <v>581</v>
      </c>
      <c r="K280" s="40">
        <v>896984</v>
      </c>
      <c r="L280" s="41">
        <v>141.6</v>
      </c>
      <c r="M280" s="42" t="s">
        <v>14</v>
      </c>
      <c r="N280" s="42" t="s">
        <v>15</v>
      </c>
      <c r="O280" s="39">
        <v>1</v>
      </c>
      <c r="P280" s="42" t="s">
        <v>145</v>
      </c>
      <c r="Q280" s="43" t="s">
        <v>10</v>
      </c>
      <c r="S280" s="44" t="str">
        <f t="shared" si="53"/>
        <v>PKW - Winter</v>
      </c>
      <c r="T280" s="44" t="str">
        <f t="shared" si="54"/>
        <v>195 / 55 R16</v>
      </c>
      <c r="U280" s="45">
        <f t="shared" si="55"/>
        <v>16</v>
      </c>
      <c r="V280" s="44" t="str">
        <f t="shared" si="56"/>
        <v>1955516</v>
      </c>
      <c r="W280" s="44" t="str">
        <f t="shared" si="57"/>
        <v>KRISALP HP3</v>
      </c>
      <c r="X280" s="45" t="str">
        <f t="shared" si="58"/>
        <v>91 H</v>
      </c>
      <c r="Y280" s="45">
        <f t="shared" si="59"/>
        <v>896984</v>
      </c>
      <c r="Z280" s="44" t="str">
        <f t="shared" si="60"/>
        <v>3528708969841</v>
      </c>
      <c r="AA280" s="46">
        <f t="shared" si="61"/>
        <v>141.6</v>
      </c>
      <c r="AB280" s="46"/>
      <c r="AC280" s="46">
        <f>IF(SUM(COUNTIF(S280,{"*Winter*"})),(AA280/100)*(100-$AL$4)-AB280,IF(SUM(COUNTIF(S280,{"*Bespikte Reifen*"})),(AA280/100)*(100-$AL$4)-AB280,(AA280/100)*(100-$AJ$4)-AB280))</f>
        <v>141.6</v>
      </c>
      <c r="AD280" s="45" t="str">
        <f t="shared" si="62"/>
        <v>E</v>
      </c>
      <c r="AE280" s="45" t="str">
        <f t="shared" si="63"/>
        <v>B</v>
      </c>
      <c r="AF280" s="45">
        <f t="shared" si="64"/>
        <v>1</v>
      </c>
      <c r="AG280" s="45" t="str">
        <f t="shared" si="65"/>
        <v>69 dB</v>
      </c>
      <c r="AH280" s="44" t="str">
        <f t="shared" si="66"/>
        <v/>
      </c>
    </row>
    <row r="281" spans="1:34" s="44" customFormat="1" ht="20" hidden="1" customHeight="1">
      <c r="A281" s="36">
        <v>205</v>
      </c>
      <c r="B281" s="37">
        <v>55</v>
      </c>
      <c r="C281" s="37">
        <v>16</v>
      </c>
      <c r="D281" s="37" t="s">
        <v>10</v>
      </c>
      <c r="E281" s="37" t="s">
        <v>11</v>
      </c>
      <c r="F281" s="37" t="s">
        <v>114</v>
      </c>
      <c r="G281" s="38" t="s">
        <v>275</v>
      </c>
      <c r="H281" s="38" t="s">
        <v>27</v>
      </c>
      <c r="I281" s="38" t="s">
        <v>169</v>
      </c>
      <c r="J281" s="39" t="s">
        <v>582</v>
      </c>
      <c r="K281" s="40">
        <v>112107</v>
      </c>
      <c r="L281" s="41">
        <v>130.5</v>
      </c>
      <c r="M281" s="42" t="s">
        <v>14</v>
      </c>
      <c r="N281" s="42" t="s">
        <v>15</v>
      </c>
      <c r="O281" s="39">
        <v>1</v>
      </c>
      <c r="P281" s="42" t="s">
        <v>145</v>
      </c>
      <c r="Q281" s="43" t="s">
        <v>10</v>
      </c>
      <c r="S281" s="44" t="str">
        <f t="shared" si="53"/>
        <v>PKW - Winter</v>
      </c>
      <c r="T281" s="44" t="str">
        <f t="shared" si="54"/>
        <v>205 / 55 R16</v>
      </c>
      <c r="U281" s="45">
        <f t="shared" si="55"/>
        <v>16</v>
      </c>
      <c r="V281" s="44" t="str">
        <f t="shared" si="56"/>
        <v>2055516</v>
      </c>
      <c r="W281" s="44" t="str">
        <f t="shared" si="57"/>
        <v>KRISALP HP3</v>
      </c>
      <c r="X281" s="45" t="str">
        <f t="shared" si="58"/>
        <v>91 T</v>
      </c>
      <c r="Y281" s="45">
        <f t="shared" si="59"/>
        <v>112107</v>
      </c>
      <c r="Z281" s="44" t="str">
        <f t="shared" si="60"/>
        <v>3528701121079</v>
      </c>
      <c r="AA281" s="46">
        <f t="shared" si="61"/>
        <v>130.5</v>
      </c>
      <c r="AB281" s="46"/>
      <c r="AC281" s="46">
        <f>IF(SUM(COUNTIF(S281,{"*Winter*"})),(AA281/100)*(100-$AL$4)-AB281,IF(SUM(COUNTIF(S281,{"*Bespikte Reifen*"})),(AA281/100)*(100-$AL$4)-AB281,(AA281/100)*(100-$AJ$4)-AB281))</f>
        <v>130.5</v>
      </c>
      <c r="AD281" s="45" t="str">
        <f t="shared" si="62"/>
        <v>E</v>
      </c>
      <c r="AE281" s="45" t="str">
        <f t="shared" si="63"/>
        <v>B</v>
      </c>
      <c r="AF281" s="45">
        <f t="shared" si="64"/>
        <v>1</v>
      </c>
      <c r="AG281" s="45" t="str">
        <f t="shared" si="65"/>
        <v>69 dB</v>
      </c>
      <c r="AH281" s="44" t="str">
        <f t="shared" si="66"/>
        <v/>
      </c>
    </row>
    <row r="282" spans="1:34" s="44" customFormat="1" ht="20" hidden="1" customHeight="1">
      <c r="A282" s="36">
        <v>205</v>
      </c>
      <c r="B282" s="37">
        <v>55</v>
      </c>
      <c r="C282" s="37">
        <v>16</v>
      </c>
      <c r="D282" s="37" t="s">
        <v>10</v>
      </c>
      <c r="E282" s="37" t="s">
        <v>25</v>
      </c>
      <c r="F282" s="37" t="s">
        <v>114</v>
      </c>
      <c r="G282" s="38" t="s">
        <v>275</v>
      </c>
      <c r="H282" s="38" t="s">
        <v>35</v>
      </c>
      <c r="I282" s="38" t="s">
        <v>169</v>
      </c>
      <c r="J282" s="39" t="s">
        <v>583</v>
      </c>
      <c r="K282" s="40">
        <v>818198</v>
      </c>
      <c r="L282" s="41">
        <v>130.5</v>
      </c>
      <c r="M282" s="42" t="s">
        <v>14</v>
      </c>
      <c r="N282" s="42" t="s">
        <v>15</v>
      </c>
      <c r="O282" s="39">
        <v>1</v>
      </c>
      <c r="P282" s="42" t="s">
        <v>145</v>
      </c>
      <c r="Q282" s="43" t="s">
        <v>10</v>
      </c>
      <c r="S282" s="44" t="str">
        <f t="shared" si="53"/>
        <v>PKW - Winter</v>
      </c>
      <c r="T282" s="44" t="str">
        <f t="shared" si="54"/>
        <v>205 / 55 R16</v>
      </c>
      <c r="U282" s="45">
        <f t="shared" si="55"/>
        <v>16</v>
      </c>
      <c r="V282" s="44" t="str">
        <f t="shared" si="56"/>
        <v>2055516</v>
      </c>
      <c r="W282" s="44" t="str">
        <f t="shared" si="57"/>
        <v>KRISALP HP3</v>
      </c>
      <c r="X282" s="45" t="str">
        <f t="shared" si="58"/>
        <v>91 H</v>
      </c>
      <c r="Y282" s="45">
        <f t="shared" si="59"/>
        <v>818198</v>
      </c>
      <c r="Z282" s="44" t="str">
        <f t="shared" si="60"/>
        <v>3528708181984</v>
      </c>
      <c r="AA282" s="46">
        <f t="shared" si="61"/>
        <v>130.5</v>
      </c>
      <c r="AB282" s="46"/>
      <c r="AC282" s="46">
        <f>IF(SUM(COUNTIF(S282,{"*Winter*"})),(AA282/100)*(100-$AL$4)-AB282,IF(SUM(COUNTIF(S282,{"*Bespikte Reifen*"})),(AA282/100)*(100-$AL$4)-AB282,(AA282/100)*(100-$AJ$4)-AB282))</f>
        <v>130.5</v>
      </c>
      <c r="AD282" s="45" t="str">
        <f t="shared" si="62"/>
        <v>E</v>
      </c>
      <c r="AE282" s="45" t="str">
        <f t="shared" si="63"/>
        <v>B</v>
      </c>
      <c r="AF282" s="45">
        <f t="shared" si="64"/>
        <v>1</v>
      </c>
      <c r="AG282" s="45" t="str">
        <f t="shared" si="65"/>
        <v>69 dB</v>
      </c>
      <c r="AH282" s="44" t="str">
        <f t="shared" si="66"/>
        <v/>
      </c>
    </row>
    <row r="283" spans="1:34" s="44" customFormat="1" ht="20" hidden="1" customHeight="1">
      <c r="A283" s="36">
        <v>205</v>
      </c>
      <c r="B283" s="37">
        <v>55</v>
      </c>
      <c r="C283" s="37">
        <v>16</v>
      </c>
      <c r="D283" s="37" t="s">
        <v>3</v>
      </c>
      <c r="E283" s="37" t="s">
        <v>25</v>
      </c>
      <c r="F283" s="37" t="s">
        <v>114</v>
      </c>
      <c r="G283" s="38" t="s">
        <v>275</v>
      </c>
      <c r="H283" s="38" t="s">
        <v>39</v>
      </c>
      <c r="I283" s="38" t="s">
        <v>169</v>
      </c>
      <c r="J283" s="39" t="s">
        <v>584</v>
      </c>
      <c r="K283" s="40">
        <v>503906</v>
      </c>
      <c r="L283" s="41">
        <v>143.80000000000001</v>
      </c>
      <c r="M283" s="42" t="s">
        <v>14</v>
      </c>
      <c r="N283" s="42" t="s">
        <v>15</v>
      </c>
      <c r="O283" s="39">
        <v>1</v>
      </c>
      <c r="P283" s="42" t="s">
        <v>145</v>
      </c>
      <c r="Q283" s="43" t="s">
        <v>10</v>
      </c>
      <c r="S283" s="44" t="str">
        <f t="shared" si="53"/>
        <v>PKW - Winter</v>
      </c>
      <c r="T283" s="44" t="str">
        <f t="shared" si="54"/>
        <v>205 / 55 R16</v>
      </c>
      <c r="U283" s="45">
        <f t="shared" si="55"/>
        <v>16</v>
      </c>
      <c r="V283" s="44" t="str">
        <f t="shared" si="56"/>
        <v>2055516</v>
      </c>
      <c r="W283" s="44" t="str">
        <f t="shared" si="57"/>
        <v>KRISALP HP3</v>
      </c>
      <c r="X283" s="45" t="str">
        <f t="shared" si="58"/>
        <v>94 H</v>
      </c>
      <c r="Y283" s="45">
        <f t="shared" si="59"/>
        <v>503906</v>
      </c>
      <c r="Z283" s="44" t="str">
        <f t="shared" si="60"/>
        <v>3528705039066</v>
      </c>
      <c r="AA283" s="46">
        <f t="shared" si="61"/>
        <v>143.80000000000001</v>
      </c>
      <c r="AB283" s="46"/>
      <c r="AC283" s="46">
        <f>IF(SUM(COUNTIF(S283,{"*Winter*"})),(AA283/100)*(100-$AL$4)-AB283,IF(SUM(COUNTIF(S283,{"*Bespikte Reifen*"})),(AA283/100)*(100-$AL$4)-AB283,(AA283/100)*(100-$AJ$4)-AB283))</f>
        <v>143.80000000000001</v>
      </c>
      <c r="AD283" s="45" t="str">
        <f t="shared" si="62"/>
        <v>E</v>
      </c>
      <c r="AE283" s="45" t="str">
        <f t="shared" si="63"/>
        <v>B</v>
      </c>
      <c r="AF283" s="45">
        <f t="shared" si="64"/>
        <v>1</v>
      </c>
      <c r="AG283" s="45" t="str">
        <f t="shared" si="65"/>
        <v>69 dB</v>
      </c>
      <c r="AH283" s="44" t="str">
        <f t="shared" si="66"/>
        <v/>
      </c>
    </row>
    <row r="284" spans="1:34" s="44" customFormat="1" ht="20" hidden="1" customHeight="1">
      <c r="A284" s="36">
        <v>205</v>
      </c>
      <c r="B284" s="37">
        <v>55</v>
      </c>
      <c r="C284" s="37">
        <v>16</v>
      </c>
      <c r="D284" s="37" t="s">
        <v>3</v>
      </c>
      <c r="E284" s="37" t="s">
        <v>36</v>
      </c>
      <c r="F284" s="37" t="s">
        <v>114</v>
      </c>
      <c r="G284" s="38" t="s">
        <v>275</v>
      </c>
      <c r="H284" s="38" t="s">
        <v>40</v>
      </c>
      <c r="I284" s="38" t="s">
        <v>169</v>
      </c>
      <c r="J284" s="39" t="s">
        <v>585</v>
      </c>
      <c r="K284" s="40">
        <v>426238</v>
      </c>
      <c r="L284" s="41">
        <v>164.8</v>
      </c>
      <c r="M284" s="42" t="s">
        <v>14</v>
      </c>
      <c r="N284" s="42" t="s">
        <v>15</v>
      </c>
      <c r="O284" s="39">
        <v>1</v>
      </c>
      <c r="P284" s="42" t="s">
        <v>144</v>
      </c>
      <c r="Q284" s="43" t="s">
        <v>10</v>
      </c>
      <c r="S284" s="44" t="str">
        <f t="shared" si="53"/>
        <v>PKW - Winter</v>
      </c>
      <c r="T284" s="44" t="str">
        <f t="shared" si="54"/>
        <v>205 / 55 R16</v>
      </c>
      <c r="U284" s="45">
        <f t="shared" si="55"/>
        <v>16</v>
      </c>
      <c r="V284" s="44" t="str">
        <f t="shared" si="56"/>
        <v>2055516</v>
      </c>
      <c r="W284" s="44" t="str">
        <f t="shared" si="57"/>
        <v>KRISALP HP3</v>
      </c>
      <c r="X284" s="45" t="str">
        <f t="shared" si="58"/>
        <v>94 V</v>
      </c>
      <c r="Y284" s="45">
        <f t="shared" si="59"/>
        <v>426238</v>
      </c>
      <c r="Z284" s="44" t="str">
        <f t="shared" si="60"/>
        <v>3528704262380</v>
      </c>
      <c r="AA284" s="46">
        <f t="shared" si="61"/>
        <v>164.8</v>
      </c>
      <c r="AB284" s="46"/>
      <c r="AC284" s="46">
        <f>IF(SUM(COUNTIF(S284,{"*Winter*"})),(AA284/100)*(100-$AL$4)-AB284,IF(SUM(COUNTIF(S284,{"*Bespikte Reifen*"})),(AA284/100)*(100-$AL$4)-AB284,(AA284/100)*(100-$AJ$4)-AB284))</f>
        <v>164.8</v>
      </c>
      <c r="AD284" s="45" t="str">
        <f t="shared" si="62"/>
        <v>E</v>
      </c>
      <c r="AE284" s="45" t="str">
        <f t="shared" si="63"/>
        <v>B</v>
      </c>
      <c r="AF284" s="45">
        <f t="shared" si="64"/>
        <v>1</v>
      </c>
      <c r="AG284" s="45" t="str">
        <f t="shared" si="65"/>
        <v>68 dB</v>
      </c>
      <c r="AH284" s="44" t="str">
        <f t="shared" si="66"/>
        <v/>
      </c>
    </row>
    <row r="285" spans="1:34" s="44" customFormat="1" ht="20" hidden="1" customHeight="1">
      <c r="A285" s="36">
        <v>215</v>
      </c>
      <c r="B285" s="37">
        <v>55</v>
      </c>
      <c r="C285" s="37">
        <v>16</v>
      </c>
      <c r="D285" s="37" t="s">
        <v>10</v>
      </c>
      <c r="E285" s="37" t="s">
        <v>25</v>
      </c>
      <c r="F285" s="37" t="s">
        <v>114</v>
      </c>
      <c r="G285" s="38" t="s">
        <v>281</v>
      </c>
      <c r="H285" s="38" t="s">
        <v>65</v>
      </c>
      <c r="I285" s="38" t="s">
        <v>169</v>
      </c>
      <c r="J285" s="39" t="s">
        <v>586</v>
      </c>
      <c r="K285" s="40">
        <v>693545</v>
      </c>
      <c r="L285" s="41">
        <v>167.3</v>
      </c>
      <c r="M285" s="42" t="s">
        <v>22</v>
      </c>
      <c r="N285" s="42" t="s">
        <v>15</v>
      </c>
      <c r="O285" s="39">
        <v>1</v>
      </c>
      <c r="P285" s="42" t="s">
        <v>145</v>
      </c>
      <c r="Q285" s="43" t="s">
        <v>10</v>
      </c>
      <c r="S285" s="44" t="str">
        <f t="shared" si="53"/>
        <v>PKW - Winter</v>
      </c>
      <c r="T285" s="44" t="str">
        <f t="shared" si="54"/>
        <v>215 / 55 R16</v>
      </c>
      <c r="U285" s="45">
        <f t="shared" si="55"/>
        <v>16</v>
      </c>
      <c r="V285" s="44" t="str">
        <f t="shared" si="56"/>
        <v>2155516</v>
      </c>
      <c r="W285" s="44" t="str">
        <f t="shared" si="57"/>
        <v>KRISALP HP3</v>
      </c>
      <c r="X285" s="45" t="str">
        <f t="shared" si="58"/>
        <v>93 H</v>
      </c>
      <c r="Y285" s="45">
        <f t="shared" si="59"/>
        <v>693545</v>
      </c>
      <c r="Z285" s="44" t="str">
        <f t="shared" si="60"/>
        <v>3528706935459</v>
      </c>
      <c r="AA285" s="46">
        <f t="shared" si="61"/>
        <v>167.3</v>
      </c>
      <c r="AB285" s="46"/>
      <c r="AC285" s="46">
        <f>IF(SUM(COUNTIF(S285,{"*Winter*"})),(AA285/100)*(100-$AL$4)-AB285,IF(SUM(COUNTIF(S285,{"*Bespikte Reifen*"})),(AA285/100)*(100-$AL$4)-AB285,(AA285/100)*(100-$AJ$4)-AB285))</f>
        <v>167.3</v>
      </c>
      <c r="AD285" s="45" t="str">
        <f t="shared" si="62"/>
        <v>C</v>
      </c>
      <c r="AE285" s="45" t="str">
        <f t="shared" si="63"/>
        <v>B</v>
      </c>
      <c r="AF285" s="45">
        <f t="shared" si="64"/>
        <v>1</v>
      </c>
      <c r="AG285" s="45" t="str">
        <f t="shared" si="65"/>
        <v>69 dB</v>
      </c>
      <c r="AH285" s="44" t="str">
        <f t="shared" si="66"/>
        <v/>
      </c>
    </row>
    <row r="286" spans="1:34" s="44" customFormat="1" ht="20" hidden="1" customHeight="1">
      <c r="A286" s="36">
        <v>215</v>
      </c>
      <c r="B286" s="37">
        <v>55</v>
      </c>
      <c r="C286" s="37">
        <v>16</v>
      </c>
      <c r="D286" s="37" t="s">
        <v>3</v>
      </c>
      <c r="E286" s="37" t="s">
        <v>25</v>
      </c>
      <c r="F286" s="37" t="s">
        <v>114</v>
      </c>
      <c r="G286" s="38" t="s">
        <v>281</v>
      </c>
      <c r="H286" s="38" t="s">
        <v>64</v>
      </c>
      <c r="I286" s="38" t="s">
        <v>169</v>
      </c>
      <c r="J286" s="39" t="s">
        <v>587</v>
      </c>
      <c r="K286" s="40">
        <v>319325</v>
      </c>
      <c r="L286" s="41">
        <v>177.9</v>
      </c>
      <c r="M286" s="42" t="s">
        <v>22</v>
      </c>
      <c r="N286" s="42" t="s">
        <v>15</v>
      </c>
      <c r="O286" s="39">
        <v>1</v>
      </c>
      <c r="P286" s="42" t="s">
        <v>145</v>
      </c>
      <c r="Q286" s="43" t="s">
        <v>10</v>
      </c>
      <c r="S286" s="44" t="str">
        <f t="shared" si="53"/>
        <v>PKW - Winter</v>
      </c>
      <c r="T286" s="44" t="str">
        <f t="shared" si="54"/>
        <v>215 / 55 R16</v>
      </c>
      <c r="U286" s="45">
        <f t="shared" si="55"/>
        <v>16</v>
      </c>
      <c r="V286" s="44" t="str">
        <f t="shared" si="56"/>
        <v>2155516</v>
      </c>
      <c r="W286" s="44" t="str">
        <f t="shared" si="57"/>
        <v>KRISALP HP3</v>
      </c>
      <c r="X286" s="45" t="str">
        <f t="shared" si="58"/>
        <v>97 H</v>
      </c>
      <c r="Y286" s="45">
        <f t="shared" si="59"/>
        <v>319325</v>
      </c>
      <c r="Z286" s="44" t="str">
        <f t="shared" si="60"/>
        <v>3528703193258</v>
      </c>
      <c r="AA286" s="46">
        <f t="shared" si="61"/>
        <v>177.9</v>
      </c>
      <c r="AB286" s="46"/>
      <c r="AC286" s="46">
        <f>IF(SUM(COUNTIF(S286,{"*Winter*"})),(AA286/100)*(100-$AL$4)-AB286,IF(SUM(COUNTIF(S286,{"*Bespikte Reifen*"})),(AA286/100)*(100-$AL$4)-AB286,(AA286/100)*(100-$AJ$4)-AB286))</f>
        <v>177.9</v>
      </c>
      <c r="AD286" s="45" t="str">
        <f t="shared" si="62"/>
        <v>C</v>
      </c>
      <c r="AE286" s="45" t="str">
        <f t="shared" si="63"/>
        <v>B</v>
      </c>
      <c r="AF286" s="45">
        <f t="shared" si="64"/>
        <v>1</v>
      </c>
      <c r="AG286" s="45" t="str">
        <f t="shared" si="65"/>
        <v>69 dB</v>
      </c>
      <c r="AH286" s="44" t="str">
        <f t="shared" si="66"/>
        <v/>
      </c>
    </row>
    <row r="287" spans="1:34" s="44" customFormat="1" ht="20" hidden="1" customHeight="1">
      <c r="A287" s="36">
        <v>225</v>
      </c>
      <c r="B287" s="37">
        <v>55</v>
      </c>
      <c r="C287" s="37">
        <v>16</v>
      </c>
      <c r="D287" s="37" t="s">
        <v>10</v>
      </c>
      <c r="E287" s="37" t="s">
        <v>25</v>
      </c>
      <c r="F287" s="37" t="s">
        <v>114</v>
      </c>
      <c r="G287" s="38" t="s">
        <v>288</v>
      </c>
      <c r="H287" s="38" t="s">
        <v>49</v>
      </c>
      <c r="I287" s="38" t="s">
        <v>169</v>
      </c>
      <c r="J287" s="39" t="s">
        <v>588</v>
      </c>
      <c r="K287" s="40">
        <v>258470</v>
      </c>
      <c r="L287" s="41">
        <v>174.70000000000002</v>
      </c>
      <c r="M287" s="42" t="s">
        <v>22</v>
      </c>
      <c r="N287" s="42" t="s">
        <v>15</v>
      </c>
      <c r="O287" s="39">
        <v>1</v>
      </c>
      <c r="P287" s="42" t="s">
        <v>145</v>
      </c>
      <c r="Q287" s="43" t="s">
        <v>10</v>
      </c>
      <c r="S287" s="44" t="str">
        <f t="shared" si="53"/>
        <v>PKW - Winter</v>
      </c>
      <c r="T287" s="44" t="str">
        <f t="shared" si="54"/>
        <v>225 / 55 R16</v>
      </c>
      <c r="U287" s="45">
        <f t="shared" si="55"/>
        <v>16</v>
      </c>
      <c r="V287" s="44" t="str">
        <f t="shared" si="56"/>
        <v>2255516</v>
      </c>
      <c r="W287" s="44" t="str">
        <f t="shared" si="57"/>
        <v>KRISALP HP3</v>
      </c>
      <c r="X287" s="45" t="str">
        <f t="shared" si="58"/>
        <v>95 H</v>
      </c>
      <c r="Y287" s="45">
        <f t="shared" si="59"/>
        <v>258470</v>
      </c>
      <c r="Z287" s="44" t="str">
        <f t="shared" si="60"/>
        <v>3528702584705</v>
      </c>
      <c r="AA287" s="46">
        <f t="shared" si="61"/>
        <v>174.70000000000002</v>
      </c>
      <c r="AB287" s="46"/>
      <c r="AC287" s="46">
        <f>IF(SUM(COUNTIF(S287,{"*Winter*"})),(AA287/100)*(100-$AL$4)-AB287,IF(SUM(COUNTIF(S287,{"*Bespikte Reifen*"})),(AA287/100)*(100-$AL$4)-AB287,(AA287/100)*(100-$AJ$4)-AB287))</f>
        <v>174.70000000000002</v>
      </c>
      <c r="AD287" s="45" t="str">
        <f t="shared" si="62"/>
        <v>C</v>
      </c>
      <c r="AE287" s="45" t="str">
        <f t="shared" si="63"/>
        <v>B</v>
      </c>
      <c r="AF287" s="45">
        <f t="shared" si="64"/>
        <v>1</v>
      </c>
      <c r="AG287" s="45" t="str">
        <f t="shared" si="65"/>
        <v>69 dB</v>
      </c>
      <c r="AH287" s="44" t="str">
        <f t="shared" si="66"/>
        <v/>
      </c>
    </row>
    <row r="288" spans="1:34" s="44" customFormat="1" ht="20" hidden="1" customHeight="1">
      <c r="A288" s="36">
        <v>225</v>
      </c>
      <c r="B288" s="37">
        <v>55</v>
      </c>
      <c r="C288" s="37">
        <v>16</v>
      </c>
      <c r="D288" s="37" t="s">
        <v>3</v>
      </c>
      <c r="E288" s="37" t="s">
        <v>25</v>
      </c>
      <c r="F288" s="37" t="s">
        <v>114</v>
      </c>
      <c r="G288" s="38" t="s">
        <v>288</v>
      </c>
      <c r="H288" s="38" t="s">
        <v>50</v>
      </c>
      <c r="I288" s="38" t="s">
        <v>169</v>
      </c>
      <c r="J288" s="39" t="s">
        <v>589</v>
      </c>
      <c r="K288" s="40">
        <v>441159</v>
      </c>
      <c r="L288" s="41">
        <v>174.70000000000002</v>
      </c>
      <c r="M288" s="42" t="s">
        <v>22</v>
      </c>
      <c r="N288" s="42" t="s">
        <v>15</v>
      </c>
      <c r="O288" s="39">
        <v>1</v>
      </c>
      <c r="P288" s="42" t="s">
        <v>145</v>
      </c>
      <c r="Q288" s="43" t="s">
        <v>10</v>
      </c>
      <c r="S288" s="44" t="str">
        <f t="shared" si="53"/>
        <v>PKW - Winter</v>
      </c>
      <c r="T288" s="44" t="str">
        <f t="shared" si="54"/>
        <v>225 / 55 R16</v>
      </c>
      <c r="U288" s="45">
        <f t="shared" si="55"/>
        <v>16</v>
      </c>
      <c r="V288" s="44" t="str">
        <f t="shared" si="56"/>
        <v>2255516</v>
      </c>
      <c r="W288" s="44" t="str">
        <f t="shared" si="57"/>
        <v>KRISALP HP3</v>
      </c>
      <c r="X288" s="45" t="str">
        <f t="shared" si="58"/>
        <v>99 H</v>
      </c>
      <c r="Y288" s="45">
        <f t="shared" si="59"/>
        <v>441159</v>
      </c>
      <c r="Z288" s="44" t="str">
        <f t="shared" si="60"/>
        <v>3528704411597</v>
      </c>
      <c r="AA288" s="46">
        <f t="shared" si="61"/>
        <v>174.70000000000002</v>
      </c>
      <c r="AB288" s="46"/>
      <c r="AC288" s="46">
        <f>IF(SUM(COUNTIF(S288,{"*Winter*"})),(AA288/100)*(100-$AL$4)-AB288,IF(SUM(COUNTIF(S288,{"*Bespikte Reifen*"})),(AA288/100)*(100-$AL$4)-AB288,(AA288/100)*(100-$AJ$4)-AB288))</f>
        <v>174.70000000000002</v>
      </c>
      <c r="AD288" s="45" t="str">
        <f t="shared" si="62"/>
        <v>C</v>
      </c>
      <c r="AE288" s="45" t="str">
        <f t="shared" si="63"/>
        <v>B</v>
      </c>
      <c r="AF288" s="45">
        <f t="shared" si="64"/>
        <v>1</v>
      </c>
      <c r="AG288" s="45" t="str">
        <f t="shared" si="65"/>
        <v>69 dB</v>
      </c>
      <c r="AH288" s="44" t="str">
        <f t="shared" si="66"/>
        <v/>
      </c>
    </row>
    <row r="289" spans="1:34" s="44" customFormat="1" ht="20" hidden="1" customHeight="1">
      <c r="A289" s="36">
        <v>205</v>
      </c>
      <c r="B289" s="37">
        <v>55</v>
      </c>
      <c r="C289" s="37">
        <v>17</v>
      </c>
      <c r="D289" s="37" t="s">
        <v>3</v>
      </c>
      <c r="E289" s="37" t="s">
        <v>36</v>
      </c>
      <c r="F289" s="37" t="s">
        <v>114</v>
      </c>
      <c r="G289" s="38" t="s">
        <v>292</v>
      </c>
      <c r="H289" s="38" t="s">
        <v>51</v>
      </c>
      <c r="I289" s="38" t="s">
        <v>169</v>
      </c>
      <c r="J289" s="39" t="s">
        <v>590</v>
      </c>
      <c r="K289" s="40">
        <v>593039</v>
      </c>
      <c r="L289" s="41">
        <v>218.8</v>
      </c>
      <c r="M289" s="42" t="s">
        <v>22</v>
      </c>
      <c r="N289" s="42" t="s">
        <v>15</v>
      </c>
      <c r="O289" s="39">
        <v>1</v>
      </c>
      <c r="P289" s="42" t="s">
        <v>145</v>
      </c>
      <c r="Q289" s="43" t="s">
        <v>162</v>
      </c>
      <c r="S289" s="44" t="str">
        <f t="shared" si="53"/>
        <v>PKW - Winter</v>
      </c>
      <c r="T289" s="44" t="str">
        <f t="shared" si="54"/>
        <v>205 / 55 R17</v>
      </c>
      <c r="U289" s="45">
        <f t="shared" si="55"/>
        <v>17</v>
      </c>
      <c r="V289" s="44" t="str">
        <f t="shared" si="56"/>
        <v>2055517</v>
      </c>
      <c r="W289" s="44" t="str">
        <f t="shared" si="57"/>
        <v>KRISALP HP3</v>
      </c>
      <c r="X289" s="45" t="str">
        <f t="shared" si="58"/>
        <v>95 V</v>
      </c>
      <c r="Y289" s="45">
        <f t="shared" si="59"/>
        <v>593039</v>
      </c>
      <c r="Z289" s="44" t="str">
        <f t="shared" si="60"/>
        <v>3528705930394</v>
      </c>
      <c r="AA289" s="46">
        <f t="shared" si="61"/>
        <v>218.8</v>
      </c>
      <c r="AB289" s="46"/>
      <c r="AC289" s="46">
        <f>IF(SUM(COUNTIF(S289,{"*Winter*"})),(AA289/100)*(100-$AL$4)-AB289,IF(SUM(COUNTIF(S289,{"*Bespikte Reifen*"})),(AA289/100)*(100-$AL$4)-AB289,(AA289/100)*(100-$AJ$4)-AB289))</f>
        <v>218.8</v>
      </c>
      <c r="AD289" s="45" t="str">
        <f t="shared" si="62"/>
        <v>C</v>
      </c>
      <c r="AE289" s="45" t="str">
        <f t="shared" si="63"/>
        <v>B</v>
      </c>
      <c r="AF289" s="45">
        <f t="shared" si="64"/>
        <v>1</v>
      </c>
      <c r="AG289" s="45" t="str">
        <f t="shared" si="65"/>
        <v>69 dB</v>
      </c>
      <c r="AH289" s="44" t="str">
        <f t="shared" si="66"/>
        <v>FSL</v>
      </c>
    </row>
    <row r="290" spans="1:34" s="44" customFormat="1" ht="20" hidden="1" customHeight="1">
      <c r="A290" s="36">
        <v>215</v>
      </c>
      <c r="B290" s="37">
        <v>55</v>
      </c>
      <c r="C290" s="37">
        <v>17</v>
      </c>
      <c r="D290" s="37" t="s">
        <v>3</v>
      </c>
      <c r="E290" s="37" t="s">
        <v>25</v>
      </c>
      <c r="F290" s="37" t="s">
        <v>114</v>
      </c>
      <c r="G290" s="38" t="s">
        <v>294</v>
      </c>
      <c r="H290" s="38" t="s">
        <v>90</v>
      </c>
      <c r="I290" s="38" t="s">
        <v>169</v>
      </c>
      <c r="J290" s="39" t="s">
        <v>591</v>
      </c>
      <c r="K290" s="40">
        <v>906101</v>
      </c>
      <c r="L290" s="41">
        <v>203.8</v>
      </c>
      <c r="M290" s="42" t="s">
        <v>22</v>
      </c>
      <c r="N290" s="42" t="s">
        <v>15</v>
      </c>
      <c r="O290" s="39">
        <v>1</v>
      </c>
      <c r="P290" s="42" t="s">
        <v>145</v>
      </c>
      <c r="Q290" s="43" t="s">
        <v>162</v>
      </c>
      <c r="S290" s="44" t="str">
        <f t="shared" si="53"/>
        <v>PKW - Winter</v>
      </c>
      <c r="T290" s="44" t="str">
        <f t="shared" si="54"/>
        <v>215 / 55 R17</v>
      </c>
      <c r="U290" s="45">
        <f t="shared" si="55"/>
        <v>17</v>
      </c>
      <c r="V290" s="44" t="str">
        <f t="shared" si="56"/>
        <v>2155517</v>
      </c>
      <c r="W290" s="44" t="str">
        <f t="shared" si="57"/>
        <v>KRISALP HP3</v>
      </c>
      <c r="X290" s="45" t="str">
        <f t="shared" si="58"/>
        <v>98 H</v>
      </c>
      <c r="Y290" s="45">
        <f t="shared" si="59"/>
        <v>906101</v>
      </c>
      <c r="Z290" s="44" t="str">
        <f t="shared" si="60"/>
        <v>3528709061018</v>
      </c>
      <c r="AA290" s="46">
        <f t="shared" si="61"/>
        <v>203.8</v>
      </c>
      <c r="AB290" s="46"/>
      <c r="AC290" s="46">
        <f>IF(SUM(COUNTIF(S290,{"*Winter*"})),(AA290/100)*(100-$AL$4)-AB290,IF(SUM(COUNTIF(S290,{"*Bespikte Reifen*"})),(AA290/100)*(100-$AL$4)-AB290,(AA290/100)*(100-$AJ$4)-AB290))</f>
        <v>203.8</v>
      </c>
      <c r="AD290" s="45" t="str">
        <f t="shared" si="62"/>
        <v>C</v>
      </c>
      <c r="AE290" s="45" t="str">
        <f t="shared" si="63"/>
        <v>B</v>
      </c>
      <c r="AF290" s="45">
        <f t="shared" si="64"/>
        <v>1</v>
      </c>
      <c r="AG290" s="45" t="str">
        <f t="shared" si="65"/>
        <v>69 dB</v>
      </c>
      <c r="AH290" s="44" t="str">
        <f t="shared" si="66"/>
        <v>FSL</v>
      </c>
    </row>
    <row r="291" spans="1:34" s="44" customFormat="1" ht="20" hidden="1" customHeight="1">
      <c r="A291" s="36">
        <v>215</v>
      </c>
      <c r="B291" s="37">
        <v>55</v>
      </c>
      <c r="C291" s="37">
        <v>17</v>
      </c>
      <c r="D291" s="37" t="s">
        <v>3</v>
      </c>
      <c r="E291" s="37" t="s">
        <v>36</v>
      </c>
      <c r="F291" s="37" t="s">
        <v>114</v>
      </c>
      <c r="G291" s="38" t="s">
        <v>294</v>
      </c>
      <c r="H291" s="38" t="s">
        <v>43</v>
      </c>
      <c r="I291" s="38" t="s">
        <v>169</v>
      </c>
      <c r="J291" s="39" t="s">
        <v>592</v>
      </c>
      <c r="K291" s="40">
        <v>120160</v>
      </c>
      <c r="L291" s="41">
        <v>212.3</v>
      </c>
      <c r="M291" s="42" t="s">
        <v>22</v>
      </c>
      <c r="N291" s="42" t="s">
        <v>15</v>
      </c>
      <c r="O291" s="39">
        <v>1</v>
      </c>
      <c r="P291" s="42" t="s">
        <v>145</v>
      </c>
      <c r="Q291" s="43" t="s">
        <v>162</v>
      </c>
      <c r="S291" s="44" t="str">
        <f t="shared" si="53"/>
        <v>PKW - Winter</v>
      </c>
      <c r="T291" s="44" t="str">
        <f t="shared" si="54"/>
        <v>215 / 55 R17</v>
      </c>
      <c r="U291" s="45">
        <f t="shared" si="55"/>
        <v>17</v>
      </c>
      <c r="V291" s="44" t="str">
        <f t="shared" si="56"/>
        <v>2155517</v>
      </c>
      <c r="W291" s="44" t="str">
        <f t="shared" si="57"/>
        <v>KRISALP HP3</v>
      </c>
      <c r="X291" s="45" t="str">
        <f t="shared" si="58"/>
        <v>98 V</v>
      </c>
      <c r="Y291" s="45">
        <f t="shared" si="59"/>
        <v>120160</v>
      </c>
      <c r="Z291" s="44" t="str">
        <f t="shared" si="60"/>
        <v>3528701201603</v>
      </c>
      <c r="AA291" s="46">
        <f t="shared" si="61"/>
        <v>212.3</v>
      </c>
      <c r="AB291" s="46"/>
      <c r="AC291" s="46">
        <f>IF(SUM(COUNTIF(S291,{"*Winter*"})),(AA291/100)*(100-$AL$4)-AB291,IF(SUM(COUNTIF(S291,{"*Bespikte Reifen*"})),(AA291/100)*(100-$AL$4)-AB291,(AA291/100)*(100-$AJ$4)-AB291))</f>
        <v>212.3</v>
      </c>
      <c r="AD291" s="45" t="str">
        <f t="shared" si="62"/>
        <v>C</v>
      </c>
      <c r="AE291" s="45" t="str">
        <f t="shared" si="63"/>
        <v>B</v>
      </c>
      <c r="AF291" s="45">
        <f t="shared" si="64"/>
        <v>1</v>
      </c>
      <c r="AG291" s="45" t="str">
        <f t="shared" si="65"/>
        <v>69 dB</v>
      </c>
      <c r="AH291" s="44" t="str">
        <f t="shared" si="66"/>
        <v>FSL</v>
      </c>
    </row>
    <row r="292" spans="1:34" s="44" customFormat="1" ht="20" hidden="1" customHeight="1">
      <c r="A292" s="36">
        <v>225</v>
      </c>
      <c r="B292" s="37">
        <v>55</v>
      </c>
      <c r="C292" s="37">
        <v>17</v>
      </c>
      <c r="D292" s="37" t="s">
        <v>3</v>
      </c>
      <c r="E292" s="37" t="s">
        <v>25</v>
      </c>
      <c r="F292" s="37" t="s">
        <v>114</v>
      </c>
      <c r="G292" s="38" t="s">
        <v>297</v>
      </c>
      <c r="H292" s="38" t="s">
        <v>92</v>
      </c>
      <c r="I292" s="38" t="s">
        <v>169</v>
      </c>
      <c r="J292" s="39" t="s">
        <v>593</v>
      </c>
      <c r="K292" s="40">
        <v>752596</v>
      </c>
      <c r="L292" s="41">
        <v>208.20000000000002</v>
      </c>
      <c r="M292" s="42" t="s">
        <v>22</v>
      </c>
      <c r="N292" s="42" t="s">
        <v>15</v>
      </c>
      <c r="O292" s="39">
        <v>1</v>
      </c>
      <c r="P292" s="42" t="s">
        <v>145</v>
      </c>
      <c r="Q292" s="43" t="s">
        <v>162</v>
      </c>
      <c r="S292" s="44" t="str">
        <f t="shared" si="53"/>
        <v>PKW - Winter</v>
      </c>
      <c r="T292" s="44" t="str">
        <f t="shared" si="54"/>
        <v>225 / 55 R17</v>
      </c>
      <c r="U292" s="45">
        <f t="shared" si="55"/>
        <v>17</v>
      </c>
      <c r="V292" s="44" t="str">
        <f t="shared" si="56"/>
        <v>2255517</v>
      </c>
      <c r="W292" s="44" t="str">
        <f t="shared" si="57"/>
        <v>KRISALP HP3</v>
      </c>
      <c r="X292" s="45" t="str">
        <f t="shared" si="58"/>
        <v>101 H</v>
      </c>
      <c r="Y292" s="45">
        <f t="shared" si="59"/>
        <v>752596</v>
      </c>
      <c r="Z292" s="44" t="str">
        <f t="shared" si="60"/>
        <v>3528707525963</v>
      </c>
      <c r="AA292" s="46">
        <f t="shared" si="61"/>
        <v>208.20000000000002</v>
      </c>
      <c r="AB292" s="46"/>
      <c r="AC292" s="46">
        <f>IF(SUM(COUNTIF(S292,{"*Winter*"})),(AA292/100)*(100-$AL$4)-AB292,IF(SUM(COUNTIF(S292,{"*Bespikte Reifen*"})),(AA292/100)*(100-$AL$4)-AB292,(AA292/100)*(100-$AJ$4)-AB292))</f>
        <v>208.20000000000002</v>
      </c>
      <c r="AD292" s="45" t="str">
        <f t="shared" si="62"/>
        <v>C</v>
      </c>
      <c r="AE292" s="45" t="str">
        <f t="shared" si="63"/>
        <v>B</v>
      </c>
      <c r="AF292" s="45">
        <f t="shared" si="64"/>
        <v>1</v>
      </c>
      <c r="AG292" s="45" t="str">
        <f t="shared" si="65"/>
        <v>69 dB</v>
      </c>
      <c r="AH292" s="44" t="str">
        <f t="shared" si="66"/>
        <v>FSL</v>
      </c>
    </row>
    <row r="293" spans="1:34" s="44" customFormat="1" ht="20" hidden="1" customHeight="1">
      <c r="A293" s="36">
        <v>225</v>
      </c>
      <c r="B293" s="37">
        <v>55</v>
      </c>
      <c r="C293" s="37">
        <v>17</v>
      </c>
      <c r="D293" s="37" t="s">
        <v>3</v>
      </c>
      <c r="E293" s="37" t="s">
        <v>36</v>
      </c>
      <c r="F293" s="37" t="s">
        <v>114</v>
      </c>
      <c r="G293" s="38" t="s">
        <v>297</v>
      </c>
      <c r="H293" s="38" t="s">
        <v>93</v>
      </c>
      <c r="I293" s="38" t="s">
        <v>169</v>
      </c>
      <c r="J293" s="39" t="s">
        <v>594</v>
      </c>
      <c r="K293" s="40">
        <v>425258</v>
      </c>
      <c r="L293" s="41">
        <v>211.8</v>
      </c>
      <c r="M293" s="42" t="s">
        <v>22</v>
      </c>
      <c r="N293" s="42" t="s">
        <v>15</v>
      </c>
      <c r="O293" s="39">
        <v>1</v>
      </c>
      <c r="P293" s="42" t="s">
        <v>145</v>
      </c>
      <c r="Q293" s="43" t="s">
        <v>162</v>
      </c>
      <c r="S293" s="44" t="str">
        <f t="shared" si="53"/>
        <v>PKW - Winter</v>
      </c>
      <c r="T293" s="44" t="str">
        <f t="shared" si="54"/>
        <v>225 / 55 R17</v>
      </c>
      <c r="U293" s="45">
        <f t="shared" si="55"/>
        <v>17</v>
      </c>
      <c r="V293" s="44" t="str">
        <f t="shared" si="56"/>
        <v>2255517</v>
      </c>
      <c r="W293" s="44" t="str">
        <f t="shared" si="57"/>
        <v>KRISALP HP3</v>
      </c>
      <c r="X293" s="45" t="str">
        <f t="shared" si="58"/>
        <v>101 V</v>
      </c>
      <c r="Y293" s="45">
        <f t="shared" si="59"/>
        <v>425258</v>
      </c>
      <c r="Z293" s="44" t="str">
        <f t="shared" si="60"/>
        <v>3528704252589</v>
      </c>
      <c r="AA293" s="46">
        <f t="shared" si="61"/>
        <v>211.8</v>
      </c>
      <c r="AB293" s="46"/>
      <c r="AC293" s="46">
        <f>IF(SUM(COUNTIF(S293,{"*Winter*"})),(AA293/100)*(100-$AL$4)-AB293,IF(SUM(COUNTIF(S293,{"*Bespikte Reifen*"})),(AA293/100)*(100-$AL$4)-AB293,(AA293/100)*(100-$AJ$4)-AB293))</f>
        <v>211.80000000000004</v>
      </c>
      <c r="AD293" s="45" t="str">
        <f t="shared" si="62"/>
        <v>C</v>
      </c>
      <c r="AE293" s="45" t="str">
        <f t="shared" si="63"/>
        <v>B</v>
      </c>
      <c r="AF293" s="45">
        <f t="shared" si="64"/>
        <v>1</v>
      </c>
      <c r="AG293" s="45" t="str">
        <f t="shared" si="65"/>
        <v>69 dB</v>
      </c>
      <c r="AH293" s="44" t="str">
        <f t="shared" si="66"/>
        <v>FSL</v>
      </c>
    </row>
    <row r="294" spans="1:34" s="44" customFormat="1" ht="20" hidden="1" customHeight="1">
      <c r="A294" s="36">
        <v>195</v>
      </c>
      <c r="B294" s="37">
        <v>50</v>
      </c>
      <c r="C294" s="37">
        <v>15</v>
      </c>
      <c r="D294" s="37" t="s">
        <v>10</v>
      </c>
      <c r="E294" s="37" t="s">
        <v>25</v>
      </c>
      <c r="F294" s="37" t="s">
        <v>114</v>
      </c>
      <c r="G294" s="38" t="s">
        <v>302</v>
      </c>
      <c r="H294" s="38" t="s">
        <v>30</v>
      </c>
      <c r="I294" s="38" t="s">
        <v>169</v>
      </c>
      <c r="J294" s="39" t="s">
        <v>595</v>
      </c>
      <c r="K294" s="40">
        <v>185527</v>
      </c>
      <c r="L294" s="41">
        <v>111</v>
      </c>
      <c r="M294" s="42" t="s">
        <v>14</v>
      </c>
      <c r="N294" s="42" t="s">
        <v>15</v>
      </c>
      <c r="O294" s="39">
        <v>1</v>
      </c>
      <c r="P294" s="42" t="s">
        <v>145</v>
      </c>
      <c r="Q294" s="43" t="s">
        <v>10</v>
      </c>
      <c r="S294" s="44" t="str">
        <f t="shared" si="53"/>
        <v>PKW - Winter</v>
      </c>
      <c r="T294" s="44" t="str">
        <f t="shared" si="54"/>
        <v>195 / 50 R15</v>
      </c>
      <c r="U294" s="45">
        <f t="shared" si="55"/>
        <v>15</v>
      </c>
      <c r="V294" s="44" t="str">
        <f t="shared" si="56"/>
        <v>1955015</v>
      </c>
      <c r="W294" s="44" t="str">
        <f t="shared" si="57"/>
        <v>KRISALP HP3</v>
      </c>
      <c r="X294" s="45" t="str">
        <f t="shared" si="58"/>
        <v>82 H</v>
      </c>
      <c r="Y294" s="45">
        <f t="shared" si="59"/>
        <v>185527</v>
      </c>
      <c r="Z294" s="44" t="str">
        <f t="shared" si="60"/>
        <v>3528701855271</v>
      </c>
      <c r="AA294" s="46">
        <f t="shared" si="61"/>
        <v>111</v>
      </c>
      <c r="AB294" s="46"/>
      <c r="AC294" s="46">
        <f>IF(SUM(COUNTIF(S294,{"*Winter*"})),(AA294/100)*(100-$AL$4)-AB294,IF(SUM(COUNTIF(S294,{"*Bespikte Reifen*"})),(AA294/100)*(100-$AL$4)-AB294,(AA294/100)*(100-$AJ$4)-AB294))</f>
        <v>111.00000000000001</v>
      </c>
      <c r="AD294" s="45" t="str">
        <f t="shared" si="62"/>
        <v>E</v>
      </c>
      <c r="AE294" s="45" t="str">
        <f t="shared" si="63"/>
        <v>B</v>
      </c>
      <c r="AF294" s="45">
        <f t="shared" si="64"/>
        <v>1</v>
      </c>
      <c r="AG294" s="45" t="str">
        <f t="shared" si="65"/>
        <v>69 dB</v>
      </c>
      <c r="AH294" s="44" t="str">
        <f t="shared" si="66"/>
        <v/>
      </c>
    </row>
    <row r="295" spans="1:34" s="44" customFormat="1" ht="20" hidden="1" customHeight="1">
      <c r="A295" s="36">
        <v>195</v>
      </c>
      <c r="B295" s="37">
        <v>50</v>
      </c>
      <c r="C295" s="37">
        <v>16</v>
      </c>
      <c r="D295" s="37" t="s">
        <v>3</v>
      </c>
      <c r="E295" s="37" t="s">
        <v>25</v>
      </c>
      <c r="F295" s="37" t="s">
        <v>114</v>
      </c>
      <c r="G295" s="38" t="s">
        <v>305</v>
      </c>
      <c r="H295" s="38" t="s">
        <v>26</v>
      </c>
      <c r="I295" s="38" t="s">
        <v>169</v>
      </c>
      <c r="J295" s="39" t="s">
        <v>596</v>
      </c>
      <c r="K295" s="40">
        <v>682902</v>
      </c>
      <c r="L295" s="41">
        <v>169.60000000000002</v>
      </c>
      <c r="M295" s="42" t="s">
        <v>14</v>
      </c>
      <c r="N295" s="42" t="s">
        <v>15</v>
      </c>
      <c r="O295" s="39">
        <v>1</v>
      </c>
      <c r="P295" s="42" t="s">
        <v>145</v>
      </c>
      <c r="Q295" s="43" t="s">
        <v>10</v>
      </c>
      <c r="S295" s="44" t="str">
        <f t="shared" si="53"/>
        <v>PKW - Winter</v>
      </c>
      <c r="T295" s="44" t="str">
        <f t="shared" si="54"/>
        <v>195 / 50 R16</v>
      </c>
      <c r="U295" s="45">
        <f t="shared" si="55"/>
        <v>16</v>
      </c>
      <c r="V295" s="44" t="str">
        <f t="shared" si="56"/>
        <v>1955016</v>
      </c>
      <c r="W295" s="44" t="str">
        <f t="shared" si="57"/>
        <v>KRISALP HP3</v>
      </c>
      <c r="X295" s="45" t="str">
        <f t="shared" si="58"/>
        <v>88 H</v>
      </c>
      <c r="Y295" s="45">
        <f t="shared" si="59"/>
        <v>682902</v>
      </c>
      <c r="Z295" s="44" t="str">
        <f t="shared" si="60"/>
        <v>3528706829024</v>
      </c>
      <c r="AA295" s="46">
        <f t="shared" si="61"/>
        <v>169.60000000000002</v>
      </c>
      <c r="AB295" s="46"/>
      <c r="AC295" s="46">
        <f>IF(SUM(COUNTIF(S295,{"*Winter*"})),(AA295/100)*(100-$AL$4)-AB295,IF(SUM(COUNTIF(S295,{"*Bespikte Reifen*"})),(AA295/100)*(100-$AL$4)-AB295,(AA295/100)*(100-$AJ$4)-AB295))</f>
        <v>169.60000000000002</v>
      </c>
      <c r="AD295" s="45" t="str">
        <f t="shared" si="62"/>
        <v>E</v>
      </c>
      <c r="AE295" s="45" t="str">
        <f t="shared" si="63"/>
        <v>B</v>
      </c>
      <c r="AF295" s="45">
        <f t="shared" si="64"/>
        <v>1</v>
      </c>
      <c r="AG295" s="45" t="str">
        <f t="shared" si="65"/>
        <v>69 dB</v>
      </c>
      <c r="AH295" s="44" t="str">
        <f t="shared" si="66"/>
        <v/>
      </c>
    </row>
    <row r="296" spans="1:34" s="44" customFormat="1" ht="20" hidden="1" customHeight="1">
      <c r="A296" s="36">
        <v>205</v>
      </c>
      <c r="B296" s="37">
        <v>50</v>
      </c>
      <c r="C296" s="37">
        <v>16</v>
      </c>
      <c r="D296" s="37" t="s">
        <v>10</v>
      </c>
      <c r="E296" s="37" t="s">
        <v>25</v>
      </c>
      <c r="F296" s="37" t="s">
        <v>114</v>
      </c>
      <c r="G296" s="38" t="s">
        <v>307</v>
      </c>
      <c r="H296" s="38" t="s">
        <v>57</v>
      </c>
      <c r="I296" s="38" t="s">
        <v>139</v>
      </c>
      <c r="J296" s="39" t="s">
        <v>597</v>
      </c>
      <c r="K296" s="40">
        <v>53318</v>
      </c>
      <c r="L296" s="41">
        <v>168.70000000000002</v>
      </c>
      <c r="M296" s="42" t="s">
        <v>14</v>
      </c>
      <c r="N296" s="42" t="s">
        <v>22</v>
      </c>
      <c r="O296" s="39">
        <v>2</v>
      </c>
      <c r="P296" s="42" t="s">
        <v>141</v>
      </c>
      <c r="Q296" s="43" t="s">
        <v>10</v>
      </c>
      <c r="S296" s="44" t="str">
        <f t="shared" si="53"/>
        <v>PKW - Winter</v>
      </c>
      <c r="T296" s="44" t="str">
        <f t="shared" si="54"/>
        <v>205 / 50 R16</v>
      </c>
      <c r="U296" s="45">
        <f t="shared" si="55"/>
        <v>16</v>
      </c>
      <c r="V296" s="44" t="str">
        <f t="shared" si="56"/>
        <v>2055016</v>
      </c>
      <c r="W296" s="44" t="str">
        <f t="shared" si="57"/>
        <v>KRISALP HP2</v>
      </c>
      <c r="X296" s="45" t="str">
        <f t="shared" si="58"/>
        <v>87 H</v>
      </c>
      <c r="Y296" s="45">
        <f t="shared" si="59"/>
        <v>53318</v>
      </c>
      <c r="Z296" s="44" t="str">
        <f t="shared" si="60"/>
        <v>3528700533187</v>
      </c>
      <c r="AA296" s="46">
        <f t="shared" si="61"/>
        <v>168.70000000000002</v>
      </c>
      <c r="AB296" s="46"/>
      <c r="AC296" s="46">
        <f>IF(SUM(COUNTIF(S296,{"*Winter*"})),(AA296/100)*(100-$AL$4)-AB296,IF(SUM(COUNTIF(S296,{"*Bespikte Reifen*"})),(AA296/100)*(100-$AL$4)-AB296,(AA296/100)*(100-$AJ$4)-AB296))</f>
        <v>168.70000000000002</v>
      </c>
      <c r="AD296" s="45" t="str">
        <f t="shared" si="62"/>
        <v>E</v>
      </c>
      <c r="AE296" s="45" t="str">
        <f t="shared" si="63"/>
        <v>C</v>
      </c>
      <c r="AF296" s="45">
        <f t="shared" si="64"/>
        <v>2</v>
      </c>
      <c r="AG296" s="45" t="str">
        <f t="shared" si="65"/>
        <v>72 dB</v>
      </c>
      <c r="AH296" s="44" t="str">
        <f t="shared" si="66"/>
        <v/>
      </c>
    </row>
    <row r="297" spans="1:34" s="44" customFormat="1" ht="20" hidden="1" customHeight="1">
      <c r="A297" s="36">
        <v>225</v>
      </c>
      <c r="B297" s="37">
        <v>50</v>
      </c>
      <c r="C297" s="37">
        <v>16</v>
      </c>
      <c r="D297" s="37" t="s">
        <v>3</v>
      </c>
      <c r="E297" s="37" t="s">
        <v>25</v>
      </c>
      <c r="F297" s="37" t="s">
        <v>114</v>
      </c>
      <c r="G297" s="38" t="s">
        <v>310</v>
      </c>
      <c r="H297" s="38" t="s">
        <v>41</v>
      </c>
      <c r="I297" s="38" t="s">
        <v>139</v>
      </c>
      <c r="J297" s="39" t="s">
        <v>598</v>
      </c>
      <c r="K297" s="40">
        <v>568322</v>
      </c>
      <c r="L297" s="41">
        <v>196.5</v>
      </c>
      <c r="M297" s="42" t="s">
        <v>22</v>
      </c>
      <c r="N297" s="42" t="s">
        <v>22</v>
      </c>
      <c r="O297" s="39">
        <v>2</v>
      </c>
      <c r="P297" s="42" t="s">
        <v>141</v>
      </c>
      <c r="Q297" s="43" t="s">
        <v>10</v>
      </c>
      <c r="S297" s="44" t="str">
        <f t="shared" si="53"/>
        <v>PKW - Winter</v>
      </c>
      <c r="T297" s="44" t="str">
        <f t="shared" si="54"/>
        <v>225 / 50 R16</v>
      </c>
      <c r="U297" s="45">
        <f t="shared" si="55"/>
        <v>16</v>
      </c>
      <c r="V297" s="44" t="str">
        <f t="shared" si="56"/>
        <v>2255016</v>
      </c>
      <c r="W297" s="44" t="str">
        <f t="shared" si="57"/>
        <v>KRISALP HP2</v>
      </c>
      <c r="X297" s="45" t="str">
        <f t="shared" si="58"/>
        <v>96 H</v>
      </c>
      <c r="Y297" s="45">
        <f t="shared" si="59"/>
        <v>568322</v>
      </c>
      <c r="Z297" s="44" t="str">
        <f t="shared" si="60"/>
        <v>3528705683221</v>
      </c>
      <c r="AA297" s="46">
        <f t="shared" si="61"/>
        <v>196.5</v>
      </c>
      <c r="AB297" s="46"/>
      <c r="AC297" s="46">
        <f>IF(SUM(COUNTIF(S297,{"*Winter*"})),(AA297/100)*(100-$AL$4)-AB297,IF(SUM(COUNTIF(S297,{"*Bespikte Reifen*"})),(AA297/100)*(100-$AL$4)-AB297,(AA297/100)*(100-$AJ$4)-AB297))</f>
        <v>196.5</v>
      </c>
      <c r="AD297" s="45" t="str">
        <f t="shared" si="62"/>
        <v>C</v>
      </c>
      <c r="AE297" s="45" t="str">
        <f t="shared" si="63"/>
        <v>C</v>
      </c>
      <c r="AF297" s="45">
        <f t="shared" si="64"/>
        <v>2</v>
      </c>
      <c r="AG297" s="45" t="str">
        <f t="shared" si="65"/>
        <v>72 dB</v>
      </c>
      <c r="AH297" s="44" t="str">
        <f t="shared" si="66"/>
        <v/>
      </c>
    </row>
    <row r="298" spans="1:34" s="44" customFormat="1" ht="20" hidden="1" customHeight="1">
      <c r="A298" s="36">
        <v>205</v>
      </c>
      <c r="B298" s="37">
        <v>50</v>
      </c>
      <c r="C298" s="37">
        <v>17</v>
      </c>
      <c r="D298" s="37" t="s">
        <v>3</v>
      </c>
      <c r="E298" s="37" t="s">
        <v>25</v>
      </c>
      <c r="F298" s="37" t="s">
        <v>114</v>
      </c>
      <c r="G298" s="38" t="s">
        <v>312</v>
      </c>
      <c r="H298" s="38" t="s">
        <v>65</v>
      </c>
      <c r="I298" s="38" t="s">
        <v>169</v>
      </c>
      <c r="J298" s="39" t="s">
        <v>599</v>
      </c>
      <c r="K298" s="40">
        <v>843412</v>
      </c>
      <c r="L298" s="41">
        <v>198</v>
      </c>
      <c r="M298" s="42" t="s">
        <v>14</v>
      </c>
      <c r="N298" s="42" t="s">
        <v>15</v>
      </c>
      <c r="O298" s="39">
        <v>1</v>
      </c>
      <c r="P298" s="42" t="s">
        <v>145</v>
      </c>
      <c r="Q298" s="43" t="s">
        <v>162</v>
      </c>
      <c r="S298" s="44" t="str">
        <f t="shared" si="53"/>
        <v>PKW - Winter</v>
      </c>
      <c r="T298" s="44" t="str">
        <f t="shared" si="54"/>
        <v>205 / 50 R17</v>
      </c>
      <c r="U298" s="45">
        <f t="shared" si="55"/>
        <v>17</v>
      </c>
      <c r="V298" s="44" t="str">
        <f t="shared" si="56"/>
        <v>2055017</v>
      </c>
      <c r="W298" s="44" t="str">
        <f t="shared" si="57"/>
        <v>KRISALP HP3</v>
      </c>
      <c r="X298" s="45" t="str">
        <f t="shared" si="58"/>
        <v>93 H</v>
      </c>
      <c r="Y298" s="45">
        <f t="shared" si="59"/>
        <v>843412</v>
      </c>
      <c r="Z298" s="44" t="str">
        <f t="shared" si="60"/>
        <v>3528708434127</v>
      </c>
      <c r="AA298" s="46">
        <f t="shared" si="61"/>
        <v>198</v>
      </c>
      <c r="AB298" s="46"/>
      <c r="AC298" s="46">
        <f>IF(SUM(COUNTIF(S298,{"*Winter*"})),(AA298/100)*(100-$AL$4)-AB298,IF(SUM(COUNTIF(S298,{"*Bespikte Reifen*"})),(AA298/100)*(100-$AL$4)-AB298,(AA298/100)*(100-$AJ$4)-AB298))</f>
        <v>198</v>
      </c>
      <c r="AD298" s="45" t="str">
        <f t="shared" si="62"/>
        <v>E</v>
      </c>
      <c r="AE298" s="45" t="str">
        <f t="shared" si="63"/>
        <v>B</v>
      </c>
      <c r="AF298" s="45">
        <f t="shared" si="64"/>
        <v>1</v>
      </c>
      <c r="AG298" s="45" t="str">
        <f t="shared" si="65"/>
        <v>69 dB</v>
      </c>
      <c r="AH298" s="44" t="str">
        <f t="shared" si="66"/>
        <v>FSL</v>
      </c>
    </row>
    <row r="299" spans="1:34" s="44" customFormat="1" ht="20" hidden="1" customHeight="1">
      <c r="A299" s="36">
        <v>205</v>
      </c>
      <c r="B299" s="37">
        <v>50</v>
      </c>
      <c r="C299" s="37">
        <v>17</v>
      </c>
      <c r="D299" s="37" t="s">
        <v>3</v>
      </c>
      <c r="E299" s="37" t="s">
        <v>36</v>
      </c>
      <c r="F299" s="37" t="s">
        <v>114</v>
      </c>
      <c r="G299" s="38" t="s">
        <v>312</v>
      </c>
      <c r="H299" s="38" t="s">
        <v>66</v>
      </c>
      <c r="I299" s="38" t="s">
        <v>169</v>
      </c>
      <c r="J299" s="39" t="s">
        <v>600</v>
      </c>
      <c r="K299" s="40">
        <v>130701</v>
      </c>
      <c r="L299" s="41">
        <v>205.3</v>
      </c>
      <c r="M299" s="42" t="s">
        <v>14</v>
      </c>
      <c r="N299" s="42" t="s">
        <v>15</v>
      </c>
      <c r="O299" s="39">
        <v>1</v>
      </c>
      <c r="P299" s="42" t="s">
        <v>145</v>
      </c>
      <c r="Q299" s="43" t="s">
        <v>162</v>
      </c>
      <c r="S299" s="44" t="str">
        <f t="shared" si="53"/>
        <v>PKW - Winter</v>
      </c>
      <c r="T299" s="44" t="str">
        <f t="shared" si="54"/>
        <v>205 / 50 R17</v>
      </c>
      <c r="U299" s="45">
        <f t="shared" si="55"/>
        <v>17</v>
      </c>
      <c r="V299" s="44" t="str">
        <f t="shared" si="56"/>
        <v>2055017</v>
      </c>
      <c r="W299" s="44" t="str">
        <f t="shared" si="57"/>
        <v>KRISALP HP3</v>
      </c>
      <c r="X299" s="45" t="str">
        <f t="shared" si="58"/>
        <v>93 V</v>
      </c>
      <c r="Y299" s="45">
        <f t="shared" si="59"/>
        <v>130701</v>
      </c>
      <c r="Z299" s="44" t="str">
        <f t="shared" si="60"/>
        <v>3528701307015</v>
      </c>
      <c r="AA299" s="46">
        <f t="shared" si="61"/>
        <v>205.3</v>
      </c>
      <c r="AB299" s="46"/>
      <c r="AC299" s="46">
        <f>IF(SUM(COUNTIF(S299,{"*Winter*"})),(AA299/100)*(100-$AL$4)-AB299,IF(SUM(COUNTIF(S299,{"*Bespikte Reifen*"})),(AA299/100)*(100-$AL$4)-AB299,(AA299/100)*(100-$AJ$4)-AB299))</f>
        <v>205.29999999999998</v>
      </c>
      <c r="AD299" s="45" t="str">
        <f t="shared" si="62"/>
        <v>E</v>
      </c>
      <c r="AE299" s="45" t="str">
        <f t="shared" si="63"/>
        <v>B</v>
      </c>
      <c r="AF299" s="45">
        <f t="shared" si="64"/>
        <v>1</v>
      </c>
      <c r="AG299" s="45" t="str">
        <f t="shared" si="65"/>
        <v>69 dB</v>
      </c>
      <c r="AH299" s="44" t="str">
        <f t="shared" si="66"/>
        <v>FSL</v>
      </c>
    </row>
    <row r="300" spans="1:34" s="44" customFormat="1" ht="20" hidden="1" customHeight="1">
      <c r="A300" s="36">
        <v>215</v>
      </c>
      <c r="B300" s="37">
        <v>50</v>
      </c>
      <c r="C300" s="37">
        <v>17</v>
      </c>
      <c r="D300" s="37" t="s">
        <v>3</v>
      </c>
      <c r="E300" s="37" t="s">
        <v>25</v>
      </c>
      <c r="F300" s="37" t="s">
        <v>114</v>
      </c>
      <c r="G300" s="38" t="s">
        <v>317</v>
      </c>
      <c r="H300" s="38" t="s">
        <v>49</v>
      </c>
      <c r="I300" s="38" t="s">
        <v>169</v>
      </c>
      <c r="J300" s="39" t="s">
        <v>601</v>
      </c>
      <c r="K300" s="40">
        <v>237241</v>
      </c>
      <c r="L300" s="41">
        <v>198.3</v>
      </c>
      <c r="M300" s="42" t="s">
        <v>22</v>
      </c>
      <c r="N300" s="42" t="s">
        <v>15</v>
      </c>
      <c r="O300" s="39">
        <v>1</v>
      </c>
      <c r="P300" s="42" t="s">
        <v>145</v>
      </c>
      <c r="Q300" s="43" t="s">
        <v>162</v>
      </c>
      <c r="S300" s="44" t="str">
        <f t="shared" si="53"/>
        <v>PKW - Winter</v>
      </c>
      <c r="T300" s="44" t="str">
        <f t="shared" si="54"/>
        <v>215 / 50 R17</v>
      </c>
      <c r="U300" s="45">
        <f t="shared" si="55"/>
        <v>17</v>
      </c>
      <c r="V300" s="44" t="str">
        <f t="shared" si="56"/>
        <v>2155017</v>
      </c>
      <c r="W300" s="44" t="str">
        <f t="shared" si="57"/>
        <v>KRISALP HP3</v>
      </c>
      <c r="X300" s="45" t="str">
        <f t="shared" si="58"/>
        <v>95 H</v>
      </c>
      <c r="Y300" s="45">
        <f t="shared" si="59"/>
        <v>237241</v>
      </c>
      <c r="Z300" s="44" t="str">
        <f t="shared" si="60"/>
        <v>3528702372418</v>
      </c>
      <c r="AA300" s="46">
        <f t="shared" si="61"/>
        <v>198.3</v>
      </c>
      <c r="AB300" s="46"/>
      <c r="AC300" s="46">
        <f>IF(SUM(COUNTIF(S300,{"*Winter*"})),(AA300/100)*(100-$AL$4)-AB300,IF(SUM(COUNTIF(S300,{"*Bespikte Reifen*"})),(AA300/100)*(100-$AL$4)-AB300,(AA300/100)*(100-$AJ$4)-AB300))</f>
        <v>198.3</v>
      </c>
      <c r="AD300" s="45" t="str">
        <f t="shared" si="62"/>
        <v>C</v>
      </c>
      <c r="AE300" s="45" t="str">
        <f t="shared" si="63"/>
        <v>B</v>
      </c>
      <c r="AF300" s="45">
        <f t="shared" si="64"/>
        <v>1</v>
      </c>
      <c r="AG300" s="45" t="str">
        <f t="shared" si="65"/>
        <v>69 dB</v>
      </c>
      <c r="AH300" s="44" t="str">
        <f t="shared" si="66"/>
        <v>FSL</v>
      </c>
    </row>
    <row r="301" spans="1:34" s="44" customFormat="1" ht="20" hidden="1" customHeight="1">
      <c r="A301" s="36">
        <v>215</v>
      </c>
      <c r="B301" s="37">
        <v>50</v>
      </c>
      <c r="C301" s="37">
        <v>17</v>
      </c>
      <c r="D301" s="37" t="s">
        <v>3</v>
      </c>
      <c r="E301" s="37" t="s">
        <v>36</v>
      </c>
      <c r="F301" s="37" t="s">
        <v>114</v>
      </c>
      <c r="G301" s="38" t="s">
        <v>317</v>
      </c>
      <c r="H301" s="38" t="s">
        <v>51</v>
      </c>
      <c r="I301" s="38" t="s">
        <v>169</v>
      </c>
      <c r="J301" s="39" t="s">
        <v>602</v>
      </c>
      <c r="K301" s="40">
        <v>604955</v>
      </c>
      <c r="L301" s="41">
        <v>206</v>
      </c>
      <c r="M301" s="42" t="s">
        <v>22</v>
      </c>
      <c r="N301" s="42" t="s">
        <v>15</v>
      </c>
      <c r="O301" s="39">
        <v>1</v>
      </c>
      <c r="P301" s="42" t="s">
        <v>145</v>
      </c>
      <c r="Q301" s="43" t="s">
        <v>162</v>
      </c>
      <c r="S301" s="44" t="str">
        <f t="shared" si="53"/>
        <v>PKW - Winter</v>
      </c>
      <c r="T301" s="44" t="str">
        <f t="shared" si="54"/>
        <v>215 / 50 R17</v>
      </c>
      <c r="U301" s="45">
        <f t="shared" si="55"/>
        <v>17</v>
      </c>
      <c r="V301" s="44" t="str">
        <f t="shared" si="56"/>
        <v>2155017</v>
      </c>
      <c r="W301" s="44" t="str">
        <f t="shared" si="57"/>
        <v>KRISALP HP3</v>
      </c>
      <c r="X301" s="45" t="str">
        <f t="shared" si="58"/>
        <v>95 V</v>
      </c>
      <c r="Y301" s="45">
        <f t="shared" si="59"/>
        <v>604955</v>
      </c>
      <c r="Z301" s="44" t="str">
        <f t="shared" si="60"/>
        <v>3528706049552</v>
      </c>
      <c r="AA301" s="46">
        <f t="shared" si="61"/>
        <v>206</v>
      </c>
      <c r="AB301" s="46"/>
      <c r="AC301" s="46">
        <f>IF(SUM(COUNTIF(S301,{"*Winter*"})),(AA301/100)*(100-$AL$4)-AB301,IF(SUM(COUNTIF(S301,{"*Bespikte Reifen*"})),(AA301/100)*(100-$AL$4)-AB301,(AA301/100)*(100-$AJ$4)-AB301))</f>
        <v>206</v>
      </c>
      <c r="AD301" s="45" t="str">
        <f t="shared" si="62"/>
        <v>C</v>
      </c>
      <c r="AE301" s="45" t="str">
        <f t="shared" si="63"/>
        <v>B</v>
      </c>
      <c r="AF301" s="45">
        <f t="shared" si="64"/>
        <v>1</v>
      </c>
      <c r="AG301" s="45" t="str">
        <f t="shared" si="65"/>
        <v>69 dB</v>
      </c>
      <c r="AH301" s="44" t="str">
        <f t="shared" si="66"/>
        <v>FSL</v>
      </c>
    </row>
    <row r="302" spans="1:34" s="44" customFormat="1" ht="20" hidden="1" customHeight="1">
      <c r="A302" s="36">
        <v>225</v>
      </c>
      <c r="B302" s="37">
        <v>50</v>
      </c>
      <c r="C302" s="37">
        <v>17</v>
      </c>
      <c r="D302" s="37" t="s">
        <v>3</v>
      </c>
      <c r="E302" s="37" t="s">
        <v>25</v>
      </c>
      <c r="F302" s="37" t="s">
        <v>114</v>
      </c>
      <c r="G302" s="38" t="s">
        <v>320</v>
      </c>
      <c r="H302" s="38" t="s">
        <v>90</v>
      </c>
      <c r="I302" s="38" t="s">
        <v>169</v>
      </c>
      <c r="J302" s="39" t="s">
        <v>603</v>
      </c>
      <c r="K302" s="40">
        <v>919983</v>
      </c>
      <c r="L302" s="41">
        <v>191.3</v>
      </c>
      <c r="M302" s="42" t="s">
        <v>22</v>
      </c>
      <c r="N302" s="42" t="s">
        <v>15</v>
      </c>
      <c r="O302" s="39">
        <v>1</v>
      </c>
      <c r="P302" s="42" t="s">
        <v>145</v>
      </c>
      <c r="Q302" s="43" t="s">
        <v>162</v>
      </c>
      <c r="S302" s="44" t="str">
        <f t="shared" si="53"/>
        <v>PKW - Winter</v>
      </c>
      <c r="T302" s="44" t="str">
        <f t="shared" si="54"/>
        <v>225 / 50 R17</v>
      </c>
      <c r="U302" s="45">
        <f t="shared" si="55"/>
        <v>17</v>
      </c>
      <c r="V302" s="44" t="str">
        <f t="shared" si="56"/>
        <v>2255017</v>
      </c>
      <c r="W302" s="44" t="str">
        <f t="shared" si="57"/>
        <v>KRISALP HP3</v>
      </c>
      <c r="X302" s="45" t="str">
        <f t="shared" si="58"/>
        <v>98 H</v>
      </c>
      <c r="Y302" s="45">
        <f t="shared" si="59"/>
        <v>919983</v>
      </c>
      <c r="Z302" s="44" t="str">
        <f t="shared" si="60"/>
        <v>3528709199834</v>
      </c>
      <c r="AA302" s="46">
        <f t="shared" si="61"/>
        <v>191.3</v>
      </c>
      <c r="AB302" s="46"/>
      <c r="AC302" s="46">
        <f>IF(SUM(COUNTIF(S302,{"*Winter*"})),(AA302/100)*(100-$AL$4)-AB302,IF(SUM(COUNTIF(S302,{"*Bespikte Reifen*"})),(AA302/100)*(100-$AL$4)-AB302,(AA302/100)*(100-$AJ$4)-AB302))</f>
        <v>191.3</v>
      </c>
      <c r="AD302" s="45" t="str">
        <f t="shared" si="62"/>
        <v>C</v>
      </c>
      <c r="AE302" s="45" t="str">
        <f t="shared" si="63"/>
        <v>B</v>
      </c>
      <c r="AF302" s="45">
        <f t="shared" si="64"/>
        <v>1</v>
      </c>
      <c r="AG302" s="45" t="str">
        <f t="shared" si="65"/>
        <v>69 dB</v>
      </c>
      <c r="AH302" s="44" t="str">
        <f t="shared" si="66"/>
        <v>FSL</v>
      </c>
    </row>
    <row r="303" spans="1:34" s="44" customFormat="1" ht="20" hidden="1" customHeight="1">
      <c r="A303" s="36">
        <v>225</v>
      </c>
      <c r="B303" s="37">
        <v>50</v>
      </c>
      <c r="C303" s="37">
        <v>17</v>
      </c>
      <c r="D303" s="37" t="s">
        <v>3</v>
      </c>
      <c r="E303" s="37" t="s">
        <v>36</v>
      </c>
      <c r="F303" s="37" t="s">
        <v>114</v>
      </c>
      <c r="G303" s="38" t="s">
        <v>320</v>
      </c>
      <c r="H303" s="38" t="s">
        <v>43</v>
      </c>
      <c r="I303" s="38" t="s">
        <v>169</v>
      </c>
      <c r="J303" s="39" t="s">
        <v>604</v>
      </c>
      <c r="K303" s="40">
        <v>112108</v>
      </c>
      <c r="L303" s="41">
        <v>200.70000000000002</v>
      </c>
      <c r="M303" s="42" t="s">
        <v>22</v>
      </c>
      <c r="N303" s="42" t="s">
        <v>15</v>
      </c>
      <c r="O303" s="39">
        <v>1</v>
      </c>
      <c r="P303" s="42" t="s">
        <v>145</v>
      </c>
      <c r="Q303" s="43" t="s">
        <v>162</v>
      </c>
      <c r="S303" s="44" t="str">
        <f t="shared" si="53"/>
        <v>PKW - Winter</v>
      </c>
      <c r="T303" s="44" t="str">
        <f t="shared" si="54"/>
        <v>225 / 50 R17</v>
      </c>
      <c r="U303" s="45">
        <f t="shared" si="55"/>
        <v>17</v>
      </c>
      <c r="V303" s="44" t="str">
        <f t="shared" si="56"/>
        <v>2255017</v>
      </c>
      <c r="W303" s="44" t="str">
        <f t="shared" si="57"/>
        <v>KRISALP HP3</v>
      </c>
      <c r="X303" s="45" t="str">
        <f t="shared" si="58"/>
        <v>98 V</v>
      </c>
      <c r="Y303" s="45">
        <f t="shared" si="59"/>
        <v>112108</v>
      </c>
      <c r="Z303" s="44" t="str">
        <f t="shared" si="60"/>
        <v>3528701121086</v>
      </c>
      <c r="AA303" s="46">
        <f t="shared" si="61"/>
        <v>200.70000000000002</v>
      </c>
      <c r="AB303" s="46"/>
      <c r="AC303" s="46">
        <f>IF(SUM(COUNTIF(S303,{"*Winter*"})),(AA303/100)*(100-$AL$4)-AB303,IF(SUM(COUNTIF(S303,{"*Bespikte Reifen*"})),(AA303/100)*(100-$AL$4)-AB303,(AA303/100)*(100-$AJ$4)-AB303))</f>
        <v>200.70000000000002</v>
      </c>
      <c r="AD303" s="45" t="str">
        <f t="shared" si="62"/>
        <v>C</v>
      </c>
      <c r="AE303" s="45" t="str">
        <f t="shared" si="63"/>
        <v>B</v>
      </c>
      <c r="AF303" s="45">
        <f t="shared" si="64"/>
        <v>1</v>
      </c>
      <c r="AG303" s="45" t="str">
        <f t="shared" si="65"/>
        <v>69 dB</v>
      </c>
      <c r="AH303" s="44" t="str">
        <f t="shared" si="66"/>
        <v>FSL</v>
      </c>
    </row>
    <row r="304" spans="1:34" s="44" customFormat="1" ht="20" hidden="1" customHeight="1">
      <c r="A304" s="36">
        <v>235</v>
      </c>
      <c r="B304" s="37">
        <v>50</v>
      </c>
      <c r="C304" s="37">
        <v>18</v>
      </c>
      <c r="D304" s="37" t="s">
        <v>3</v>
      </c>
      <c r="E304" s="37" t="s">
        <v>36</v>
      </c>
      <c r="F304" s="37" t="s">
        <v>114</v>
      </c>
      <c r="G304" s="38" t="s">
        <v>324</v>
      </c>
      <c r="H304" s="38" t="s">
        <v>93</v>
      </c>
      <c r="I304" s="38" t="s">
        <v>169</v>
      </c>
      <c r="J304" s="39" t="s">
        <v>605</v>
      </c>
      <c r="K304" s="40">
        <v>398315</v>
      </c>
      <c r="L304" s="41">
        <v>236.20000000000002</v>
      </c>
      <c r="M304" s="42" t="s">
        <v>22</v>
      </c>
      <c r="N304" s="42" t="s">
        <v>15</v>
      </c>
      <c r="O304" s="39">
        <v>1</v>
      </c>
      <c r="P304" s="42" t="s">
        <v>145</v>
      </c>
      <c r="Q304" s="43" t="s">
        <v>162</v>
      </c>
      <c r="S304" s="44" t="str">
        <f t="shared" si="53"/>
        <v>PKW - Winter</v>
      </c>
      <c r="T304" s="44" t="str">
        <f t="shared" si="54"/>
        <v>235 / 50 R18</v>
      </c>
      <c r="U304" s="45">
        <f t="shared" si="55"/>
        <v>18</v>
      </c>
      <c r="V304" s="44" t="str">
        <f t="shared" si="56"/>
        <v>2355018</v>
      </c>
      <c r="W304" s="44" t="str">
        <f t="shared" si="57"/>
        <v>KRISALP HP3</v>
      </c>
      <c r="X304" s="45" t="str">
        <f t="shared" si="58"/>
        <v>101 V</v>
      </c>
      <c r="Y304" s="45">
        <f t="shared" si="59"/>
        <v>398315</v>
      </c>
      <c r="Z304" s="44" t="str">
        <f t="shared" si="60"/>
        <v>3528703983156</v>
      </c>
      <c r="AA304" s="46">
        <f t="shared" si="61"/>
        <v>236.20000000000002</v>
      </c>
      <c r="AB304" s="46"/>
      <c r="AC304" s="46">
        <f>IF(SUM(COUNTIF(S304,{"*Winter*"})),(AA304/100)*(100-$AL$4)-AB304,IF(SUM(COUNTIF(S304,{"*Bespikte Reifen*"})),(AA304/100)*(100-$AL$4)-AB304,(AA304/100)*(100-$AJ$4)-AB304))</f>
        <v>236.20000000000002</v>
      </c>
      <c r="AD304" s="45" t="str">
        <f t="shared" si="62"/>
        <v>C</v>
      </c>
      <c r="AE304" s="45" t="str">
        <f t="shared" si="63"/>
        <v>B</v>
      </c>
      <c r="AF304" s="45">
        <f t="shared" si="64"/>
        <v>1</v>
      </c>
      <c r="AG304" s="45" t="str">
        <f t="shared" si="65"/>
        <v>69 dB</v>
      </c>
      <c r="AH304" s="44" t="str">
        <f t="shared" si="66"/>
        <v>FSL</v>
      </c>
    </row>
    <row r="305" spans="1:34" s="44" customFormat="1" ht="20" hidden="1" customHeight="1">
      <c r="A305" s="36">
        <v>195</v>
      </c>
      <c r="B305" s="37">
        <v>45</v>
      </c>
      <c r="C305" s="37">
        <v>16</v>
      </c>
      <c r="D305" s="37" t="s">
        <v>3</v>
      </c>
      <c r="E305" s="37" t="s">
        <v>25</v>
      </c>
      <c r="F305" s="37" t="s">
        <v>114</v>
      </c>
      <c r="G305" s="38" t="s">
        <v>328</v>
      </c>
      <c r="H305" s="38" t="s">
        <v>33</v>
      </c>
      <c r="I305" s="38" t="s">
        <v>169</v>
      </c>
      <c r="J305" s="39" t="s">
        <v>606</v>
      </c>
      <c r="K305" s="40">
        <v>457678</v>
      </c>
      <c r="L305" s="41">
        <v>160</v>
      </c>
      <c r="M305" s="42" t="s">
        <v>14</v>
      </c>
      <c r="N305" s="42" t="s">
        <v>15</v>
      </c>
      <c r="O305" s="39">
        <v>1</v>
      </c>
      <c r="P305" s="42" t="s">
        <v>145</v>
      </c>
      <c r="Q305" s="43" t="s">
        <v>10</v>
      </c>
      <c r="S305" s="44" t="str">
        <f t="shared" si="53"/>
        <v>PKW - Winter</v>
      </c>
      <c r="T305" s="44" t="str">
        <f t="shared" si="54"/>
        <v>195 / 45 R16</v>
      </c>
      <c r="U305" s="45">
        <f t="shared" si="55"/>
        <v>16</v>
      </c>
      <c r="V305" s="44" t="str">
        <f t="shared" si="56"/>
        <v>1954516</v>
      </c>
      <c r="W305" s="44" t="str">
        <f t="shared" si="57"/>
        <v>KRISALP HP3</v>
      </c>
      <c r="X305" s="45" t="str">
        <f t="shared" si="58"/>
        <v>84 H</v>
      </c>
      <c r="Y305" s="45">
        <f t="shared" si="59"/>
        <v>457678</v>
      </c>
      <c r="Z305" s="44" t="str">
        <f t="shared" si="60"/>
        <v>3528704576784</v>
      </c>
      <c r="AA305" s="46">
        <f t="shared" si="61"/>
        <v>160</v>
      </c>
      <c r="AB305" s="46"/>
      <c r="AC305" s="46">
        <f>IF(SUM(COUNTIF(S305,{"*Winter*"})),(AA305/100)*(100-$AL$4)-AB305,IF(SUM(COUNTIF(S305,{"*Bespikte Reifen*"})),(AA305/100)*(100-$AL$4)-AB305,(AA305/100)*(100-$AJ$4)-AB305))</f>
        <v>160</v>
      </c>
      <c r="AD305" s="45" t="str">
        <f t="shared" si="62"/>
        <v>E</v>
      </c>
      <c r="AE305" s="45" t="str">
        <f t="shared" si="63"/>
        <v>B</v>
      </c>
      <c r="AF305" s="45">
        <f t="shared" si="64"/>
        <v>1</v>
      </c>
      <c r="AG305" s="45" t="str">
        <f t="shared" si="65"/>
        <v>69 dB</v>
      </c>
      <c r="AH305" s="44" t="str">
        <f t="shared" si="66"/>
        <v/>
      </c>
    </row>
    <row r="306" spans="1:34" s="44" customFormat="1" ht="20" hidden="1" customHeight="1">
      <c r="A306" s="36">
        <v>205</v>
      </c>
      <c r="B306" s="37">
        <v>45</v>
      </c>
      <c r="C306" s="37">
        <v>16</v>
      </c>
      <c r="D306" s="37" t="s">
        <v>3</v>
      </c>
      <c r="E306" s="37" t="s">
        <v>25</v>
      </c>
      <c r="F306" s="37" t="s">
        <v>114</v>
      </c>
      <c r="G306" s="38" t="s">
        <v>330</v>
      </c>
      <c r="H306" s="38" t="s">
        <v>57</v>
      </c>
      <c r="I306" s="38" t="s">
        <v>169</v>
      </c>
      <c r="J306" s="39" t="s">
        <v>607</v>
      </c>
      <c r="K306" s="40">
        <v>288294</v>
      </c>
      <c r="L306" s="41">
        <v>151.4</v>
      </c>
      <c r="M306" s="42" t="s">
        <v>14</v>
      </c>
      <c r="N306" s="42" t="s">
        <v>15</v>
      </c>
      <c r="O306" s="39">
        <v>1</v>
      </c>
      <c r="P306" s="42" t="s">
        <v>145</v>
      </c>
      <c r="Q306" s="43" t="s">
        <v>10</v>
      </c>
      <c r="S306" s="44" t="str">
        <f t="shared" si="53"/>
        <v>PKW - Winter</v>
      </c>
      <c r="T306" s="44" t="str">
        <f t="shared" si="54"/>
        <v>205 / 45 R16</v>
      </c>
      <c r="U306" s="45">
        <f t="shared" si="55"/>
        <v>16</v>
      </c>
      <c r="V306" s="44" t="str">
        <f t="shared" si="56"/>
        <v>2054516</v>
      </c>
      <c r="W306" s="44" t="str">
        <f t="shared" si="57"/>
        <v>KRISALP HP3</v>
      </c>
      <c r="X306" s="45" t="str">
        <f t="shared" si="58"/>
        <v>87 H</v>
      </c>
      <c r="Y306" s="45">
        <f t="shared" si="59"/>
        <v>288294</v>
      </c>
      <c r="Z306" s="44" t="str">
        <f t="shared" si="60"/>
        <v>3528702882948</v>
      </c>
      <c r="AA306" s="46">
        <f t="shared" si="61"/>
        <v>151.4</v>
      </c>
      <c r="AB306" s="46"/>
      <c r="AC306" s="46">
        <f>IF(SUM(COUNTIF(S306,{"*Winter*"})),(AA306/100)*(100-$AL$4)-AB306,IF(SUM(COUNTIF(S306,{"*Bespikte Reifen*"})),(AA306/100)*(100-$AL$4)-AB306,(AA306/100)*(100-$AJ$4)-AB306))</f>
        <v>151.4</v>
      </c>
      <c r="AD306" s="45" t="str">
        <f t="shared" si="62"/>
        <v>E</v>
      </c>
      <c r="AE306" s="45" t="str">
        <f t="shared" si="63"/>
        <v>B</v>
      </c>
      <c r="AF306" s="45">
        <f t="shared" si="64"/>
        <v>1</v>
      </c>
      <c r="AG306" s="45" t="str">
        <f t="shared" si="65"/>
        <v>69 dB</v>
      </c>
      <c r="AH306" s="44" t="str">
        <f t="shared" si="66"/>
        <v/>
      </c>
    </row>
    <row r="307" spans="1:34" s="44" customFormat="1" ht="20" hidden="1" customHeight="1">
      <c r="A307" s="36">
        <v>205</v>
      </c>
      <c r="B307" s="37">
        <v>45</v>
      </c>
      <c r="C307" s="37">
        <v>17</v>
      </c>
      <c r="D307" s="37" t="s">
        <v>3</v>
      </c>
      <c r="E307" s="37" t="s">
        <v>36</v>
      </c>
      <c r="F307" s="37" t="s">
        <v>114</v>
      </c>
      <c r="G307" s="38" t="s">
        <v>335</v>
      </c>
      <c r="H307" s="38" t="s">
        <v>44</v>
      </c>
      <c r="I307" s="38" t="s">
        <v>169</v>
      </c>
      <c r="J307" s="39" t="s">
        <v>608</v>
      </c>
      <c r="K307" s="40">
        <v>54215</v>
      </c>
      <c r="L307" s="41">
        <v>199.70000000000002</v>
      </c>
      <c r="M307" s="42" t="s">
        <v>14</v>
      </c>
      <c r="N307" s="42" t="s">
        <v>15</v>
      </c>
      <c r="O307" s="39">
        <v>1</v>
      </c>
      <c r="P307" s="42" t="s">
        <v>145</v>
      </c>
      <c r="Q307" s="43" t="s">
        <v>162</v>
      </c>
      <c r="S307" s="44" t="str">
        <f t="shared" si="53"/>
        <v>PKW - Winter</v>
      </c>
      <c r="T307" s="44" t="str">
        <f t="shared" si="54"/>
        <v>205 / 45 R17</v>
      </c>
      <c r="U307" s="45">
        <f t="shared" si="55"/>
        <v>17</v>
      </c>
      <c r="V307" s="44" t="str">
        <f t="shared" si="56"/>
        <v>2054517</v>
      </c>
      <c r="W307" s="44" t="str">
        <f t="shared" si="57"/>
        <v>KRISALP HP3</v>
      </c>
      <c r="X307" s="45" t="str">
        <f t="shared" si="58"/>
        <v>88 V</v>
      </c>
      <c r="Y307" s="45">
        <f t="shared" si="59"/>
        <v>54215</v>
      </c>
      <c r="Z307" s="44" t="str">
        <f t="shared" si="60"/>
        <v>3528700542158</v>
      </c>
      <c r="AA307" s="46">
        <f t="shared" si="61"/>
        <v>199.70000000000002</v>
      </c>
      <c r="AB307" s="46"/>
      <c r="AC307" s="46">
        <f>IF(SUM(COUNTIF(S307,{"*Winter*"})),(AA307/100)*(100-$AL$4)-AB307,IF(SUM(COUNTIF(S307,{"*Bespikte Reifen*"})),(AA307/100)*(100-$AL$4)-AB307,(AA307/100)*(100-$AJ$4)-AB307))</f>
        <v>199.70000000000002</v>
      </c>
      <c r="AD307" s="45" t="str">
        <f t="shared" si="62"/>
        <v>E</v>
      </c>
      <c r="AE307" s="45" t="str">
        <f t="shared" si="63"/>
        <v>B</v>
      </c>
      <c r="AF307" s="45">
        <f t="shared" si="64"/>
        <v>1</v>
      </c>
      <c r="AG307" s="45" t="str">
        <f t="shared" si="65"/>
        <v>69 dB</v>
      </c>
      <c r="AH307" s="44" t="str">
        <f t="shared" si="66"/>
        <v>FSL</v>
      </c>
    </row>
    <row r="308" spans="1:34" s="44" customFormat="1" ht="20" hidden="1" customHeight="1">
      <c r="A308" s="36">
        <v>215</v>
      </c>
      <c r="B308" s="37">
        <v>45</v>
      </c>
      <c r="C308" s="37">
        <v>17</v>
      </c>
      <c r="D308" s="37" t="s">
        <v>3</v>
      </c>
      <c r="E308" s="37" t="s">
        <v>25</v>
      </c>
      <c r="F308" s="37" t="s">
        <v>114</v>
      </c>
      <c r="G308" s="38" t="s">
        <v>338</v>
      </c>
      <c r="H308" s="38" t="s">
        <v>35</v>
      </c>
      <c r="I308" s="38" t="s">
        <v>169</v>
      </c>
      <c r="J308" s="39" t="s">
        <v>609</v>
      </c>
      <c r="K308" s="40">
        <v>814662</v>
      </c>
      <c r="L308" s="41">
        <v>222.3</v>
      </c>
      <c r="M308" s="42" t="s">
        <v>14</v>
      </c>
      <c r="N308" s="42" t="s">
        <v>15</v>
      </c>
      <c r="O308" s="39">
        <v>1</v>
      </c>
      <c r="P308" s="42" t="s">
        <v>145</v>
      </c>
      <c r="Q308" s="43" t="s">
        <v>162</v>
      </c>
      <c r="S308" s="44" t="str">
        <f t="shared" si="53"/>
        <v>PKW - Winter</v>
      </c>
      <c r="T308" s="44" t="str">
        <f t="shared" si="54"/>
        <v>215 / 45 R17</v>
      </c>
      <c r="U308" s="45">
        <f t="shared" si="55"/>
        <v>17</v>
      </c>
      <c r="V308" s="44" t="str">
        <f t="shared" si="56"/>
        <v>2154517</v>
      </c>
      <c r="W308" s="44" t="str">
        <f t="shared" si="57"/>
        <v>KRISALP HP3</v>
      </c>
      <c r="X308" s="45" t="str">
        <f t="shared" si="58"/>
        <v>91 H</v>
      </c>
      <c r="Y308" s="45">
        <f t="shared" si="59"/>
        <v>814662</v>
      </c>
      <c r="Z308" s="44" t="str">
        <f t="shared" si="60"/>
        <v>3528708146624</v>
      </c>
      <c r="AA308" s="46">
        <f t="shared" si="61"/>
        <v>222.3</v>
      </c>
      <c r="AB308" s="46"/>
      <c r="AC308" s="46">
        <f>IF(SUM(COUNTIF(S308,{"*Winter*"})),(AA308/100)*(100-$AL$4)-AB308,IF(SUM(COUNTIF(S308,{"*Bespikte Reifen*"})),(AA308/100)*(100-$AL$4)-AB308,(AA308/100)*(100-$AJ$4)-AB308))</f>
        <v>222.30000000000004</v>
      </c>
      <c r="AD308" s="45" t="str">
        <f t="shared" si="62"/>
        <v>E</v>
      </c>
      <c r="AE308" s="45" t="str">
        <f t="shared" si="63"/>
        <v>B</v>
      </c>
      <c r="AF308" s="45">
        <f t="shared" si="64"/>
        <v>1</v>
      </c>
      <c r="AG308" s="45" t="str">
        <f t="shared" si="65"/>
        <v>69 dB</v>
      </c>
      <c r="AH308" s="44" t="str">
        <f t="shared" si="66"/>
        <v>FSL</v>
      </c>
    </row>
    <row r="309" spans="1:34" s="44" customFormat="1" ht="20" hidden="1" customHeight="1">
      <c r="A309" s="36">
        <v>215</v>
      </c>
      <c r="B309" s="37">
        <v>45</v>
      </c>
      <c r="C309" s="37">
        <v>17</v>
      </c>
      <c r="D309" s="37" t="s">
        <v>3</v>
      </c>
      <c r="E309" s="37" t="s">
        <v>36</v>
      </c>
      <c r="F309" s="37" t="s">
        <v>114</v>
      </c>
      <c r="G309" s="38" t="s">
        <v>338</v>
      </c>
      <c r="H309" s="38" t="s">
        <v>37</v>
      </c>
      <c r="I309" s="38" t="s">
        <v>169</v>
      </c>
      <c r="J309" s="39" t="s">
        <v>610</v>
      </c>
      <c r="K309" s="40">
        <v>838781</v>
      </c>
      <c r="L309" s="41">
        <v>228.20000000000002</v>
      </c>
      <c r="M309" s="42" t="s">
        <v>14</v>
      </c>
      <c r="N309" s="42" t="s">
        <v>15</v>
      </c>
      <c r="O309" s="39">
        <v>1</v>
      </c>
      <c r="P309" s="42" t="s">
        <v>145</v>
      </c>
      <c r="Q309" s="43" t="s">
        <v>162</v>
      </c>
      <c r="S309" s="44" t="str">
        <f t="shared" si="53"/>
        <v>PKW - Winter</v>
      </c>
      <c r="T309" s="44" t="str">
        <f t="shared" si="54"/>
        <v>215 / 45 R17</v>
      </c>
      <c r="U309" s="45">
        <f t="shared" si="55"/>
        <v>17</v>
      </c>
      <c r="V309" s="44" t="str">
        <f t="shared" si="56"/>
        <v>2154517</v>
      </c>
      <c r="W309" s="44" t="str">
        <f t="shared" si="57"/>
        <v>KRISALP HP3</v>
      </c>
      <c r="X309" s="45" t="str">
        <f t="shared" si="58"/>
        <v>91 V</v>
      </c>
      <c r="Y309" s="45">
        <f t="shared" si="59"/>
        <v>838781</v>
      </c>
      <c r="Z309" s="44" t="str">
        <f t="shared" si="60"/>
        <v>3528708387812</v>
      </c>
      <c r="AA309" s="46">
        <f t="shared" si="61"/>
        <v>228.20000000000002</v>
      </c>
      <c r="AB309" s="46"/>
      <c r="AC309" s="46">
        <f>IF(SUM(COUNTIF(S309,{"*Winter*"})),(AA309/100)*(100-$AL$4)-AB309,IF(SUM(COUNTIF(S309,{"*Bespikte Reifen*"})),(AA309/100)*(100-$AL$4)-AB309,(AA309/100)*(100-$AJ$4)-AB309))</f>
        <v>228.2</v>
      </c>
      <c r="AD309" s="45" t="str">
        <f t="shared" si="62"/>
        <v>E</v>
      </c>
      <c r="AE309" s="45" t="str">
        <f t="shared" si="63"/>
        <v>B</v>
      </c>
      <c r="AF309" s="45">
        <f t="shared" si="64"/>
        <v>1</v>
      </c>
      <c r="AG309" s="45" t="str">
        <f t="shared" si="65"/>
        <v>69 dB</v>
      </c>
      <c r="AH309" s="44" t="str">
        <f t="shared" si="66"/>
        <v>FSL</v>
      </c>
    </row>
    <row r="310" spans="1:34" s="44" customFormat="1" ht="20" hidden="1" customHeight="1">
      <c r="A310" s="36">
        <v>225</v>
      </c>
      <c r="B310" s="37">
        <v>45</v>
      </c>
      <c r="C310" s="37">
        <v>17</v>
      </c>
      <c r="D310" s="37" t="s">
        <v>3</v>
      </c>
      <c r="E310" s="37" t="s">
        <v>25</v>
      </c>
      <c r="F310" s="37" t="s">
        <v>114</v>
      </c>
      <c r="G310" s="38" t="s">
        <v>341</v>
      </c>
      <c r="H310" s="38" t="s">
        <v>39</v>
      </c>
      <c r="I310" s="38" t="s">
        <v>169</v>
      </c>
      <c r="J310" s="39" t="s">
        <v>611</v>
      </c>
      <c r="K310" s="40">
        <v>408797</v>
      </c>
      <c r="L310" s="41">
        <v>182.3</v>
      </c>
      <c r="M310" s="42" t="s">
        <v>22</v>
      </c>
      <c r="N310" s="42" t="s">
        <v>15</v>
      </c>
      <c r="O310" s="39">
        <v>1</v>
      </c>
      <c r="P310" s="42" t="s">
        <v>145</v>
      </c>
      <c r="Q310" s="43" t="s">
        <v>162</v>
      </c>
      <c r="S310" s="44" t="str">
        <f t="shared" si="53"/>
        <v>PKW - Winter</v>
      </c>
      <c r="T310" s="44" t="str">
        <f t="shared" si="54"/>
        <v>225 / 45 R17</v>
      </c>
      <c r="U310" s="45">
        <f t="shared" si="55"/>
        <v>17</v>
      </c>
      <c r="V310" s="44" t="str">
        <f t="shared" si="56"/>
        <v>2254517</v>
      </c>
      <c r="W310" s="44" t="str">
        <f t="shared" si="57"/>
        <v>KRISALP HP3</v>
      </c>
      <c r="X310" s="45" t="str">
        <f t="shared" si="58"/>
        <v>94 H</v>
      </c>
      <c r="Y310" s="45">
        <f t="shared" si="59"/>
        <v>408797</v>
      </c>
      <c r="Z310" s="44" t="str">
        <f t="shared" si="60"/>
        <v>3528704087976</v>
      </c>
      <c r="AA310" s="46">
        <f t="shared" si="61"/>
        <v>182.3</v>
      </c>
      <c r="AB310" s="46"/>
      <c r="AC310" s="46">
        <f>IF(SUM(COUNTIF(S310,{"*Winter*"})),(AA310/100)*(100-$AL$4)-AB310,IF(SUM(COUNTIF(S310,{"*Bespikte Reifen*"})),(AA310/100)*(100-$AL$4)-AB310,(AA310/100)*(100-$AJ$4)-AB310))</f>
        <v>182.3</v>
      </c>
      <c r="AD310" s="45" t="str">
        <f t="shared" si="62"/>
        <v>C</v>
      </c>
      <c r="AE310" s="45" t="str">
        <f t="shared" si="63"/>
        <v>B</v>
      </c>
      <c r="AF310" s="45">
        <f t="shared" si="64"/>
        <v>1</v>
      </c>
      <c r="AG310" s="45" t="str">
        <f t="shared" si="65"/>
        <v>69 dB</v>
      </c>
      <c r="AH310" s="44" t="str">
        <f t="shared" si="66"/>
        <v>FSL</v>
      </c>
    </row>
    <row r="311" spans="1:34" s="44" customFormat="1" ht="20" hidden="1" customHeight="1">
      <c r="A311" s="36">
        <v>225</v>
      </c>
      <c r="B311" s="37">
        <v>45</v>
      </c>
      <c r="C311" s="37">
        <v>17</v>
      </c>
      <c r="D311" s="37" t="s">
        <v>3</v>
      </c>
      <c r="E311" s="37" t="s">
        <v>36</v>
      </c>
      <c r="F311" s="37" t="s">
        <v>114</v>
      </c>
      <c r="G311" s="38" t="s">
        <v>341</v>
      </c>
      <c r="H311" s="38" t="s">
        <v>40</v>
      </c>
      <c r="I311" s="38" t="s">
        <v>169</v>
      </c>
      <c r="J311" s="39" t="s">
        <v>612</v>
      </c>
      <c r="K311" s="40">
        <v>994014</v>
      </c>
      <c r="L311" s="41">
        <v>201.9</v>
      </c>
      <c r="M311" s="42" t="s">
        <v>22</v>
      </c>
      <c r="N311" s="42" t="s">
        <v>15</v>
      </c>
      <c r="O311" s="39">
        <v>1</v>
      </c>
      <c r="P311" s="42" t="s">
        <v>145</v>
      </c>
      <c r="Q311" s="43" t="s">
        <v>162</v>
      </c>
      <c r="S311" s="44" t="str">
        <f t="shared" si="53"/>
        <v>PKW - Winter</v>
      </c>
      <c r="T311" s="44" t="str">
        <f t="shared" si="54"/>
        <v>225 / 45 R17</v>
      </c>
      <c r="U311" s="45">
        <f t="shared" si="55"/>
        <v>17</v>
      </c>
      <c r="V311" s="44" t="str">
        <f t="shared" si="56"/>
        <v>2254517</v>
      </c>
      <c r="W311" s="44" t="str">
        <f t="shared" si="57"/>
        <v>KRISALP HP3</v>
      </c>
      <c r="X311" s="45" t="str">
        <f t="shared" si="58"/>
        <v>94 V</v>
      </c>
      <c r="Y311" s="45">
        <f t="shared" si="59"/>
        <v>994014</v>
      </c>
      <c r="Z311" s="44" t="str">
        <f t="shared" si="60"/>
        <v>3528709940146</v>
      </c>
      <c r="AA311" s="46">
        <f t="shared" si="61"/>
        <v>201.9</v>
      </c>
      <c r="AB311" s="46"/>
      <c r="AC311" s="46">
        <f>IF(SUM(COUNTIF(S311,{"*Winter*"})),(AA311/100)*(100-$AL$4)-AB311,IF(SUM(COUNTIF(S311,{"*Bespikte Reifen*"})),(AA311/100)*(100-$AL$4)-AB311,(AA311/100)*(100-$AJ$4)-AB311))</f>
        <v>201.9</v>
      </c>
      <c r="AD311" s="45" t="str">
        <f t="shared" si="62"/>
        <v>C</v>
      </c>
      <c r="AE311" s="45" t="str">
        <f t="shared" si="63"/>
        <v>B</v>
      </c>
      <c r="AF311" s="45">
        <f t="shared" si="64"/>
        <v>1</v>
      </c>
      <c r="AG311" s="45" t="str">
        <f t="shared" si="65"/>
        <v>69 dB</v>
      </c>
      <c r="AH311" s="44" t="str">
        <f t="shared" si="66"/>
        <v>FSL</v>
      </c>
    </row>
    <row r="312" spans="1:34" s="44" customFormat="1" ht="20" hidden="1" customHeight="1">
      <c r="A312" s="36">
        <v>235</v>
      </c>
      <c r="B312" s="37">
        <v>45</v>
      </c>
      <c r="C312" s="37">
        <v>17</v>
      </c>
      <c r="D312" s="37" t="s">
        <v>10</v>
      </c>
      <c r="E312" s="37" t="s">
        <v>25</v>
      </c>
      <c r="F312" s="37" t="s">
        <v>114</v>
      </c>
      <c r="G312" s="38" t="s">
        <v>346</v>
      </c>
      <c r="H312" s="38" t="s">
        <v>39</v>
      </c>
      <c r="I312" s="38" t="s">
        <v>169</v>
      </c>
      <c r="J312" s="39" t="s">
        <v>613</v>
      </c>
      <c r="K312" s="40">
        <v>162469</v>
      </c>
      <c r="L312" s="41">
        <v>208.60000000000002</v>
      </c>
      <c r="M312" s="42" t="s">
        <v>14</v>
      </c>
      <c r="N312" s="42" t="s">
        <v>15</v>
      </c>
      <c r="O312" s="39">
        <v>1</v>
      </c>
      <c r="P312" s="42" t="s">
        <v>145</v>
      </c>
      <c r="Q312" s="43" t="s">
        <v>162</v>
      </c>
      <c r="S312" s="44" t="str">
        <f t="shared" si="53"/>
        <v>PKW - Winter</v>
      </c>
      <c r="T312" s="44" t="str">
        <f t="shared" si="54"/>
        <v>235 / 45 R17</v>
      </c>
      <c r="U312" s="45">
        <f t="shared" si="55"/>
        <v>17</v>
      </c>
      <c r="V312" s="44" t="str">
        <f t="shared" si="56"/>
        <v>2354517</v>
      </c>
      <c r="W312" s="44" t="str">
        <f t="shared" si="57"/>
        <v>KRISALP HP3</v>
      </c>
      <c r="X312" s="45" t="str">
        <f t="shared" si="58"/>
        <v>94 H</v>
      </c>
      <c r="Y312" s="45">
        <f t="shared" si="59"/>
        <v>162469</v>
      </c>
      <c r="Z312" s="44" t="str">
        <f t="shared" si="60"/>
        <v>3528701624693</v>
      </c>
      <c r="AA312" s="46">
        <f t="shared" si="61"/>
        <v>208.60000000000002</v>
      </c>
      <c r="AB312" s="46"/>
      <c r="AC312" s="46">
        <f>IF(SUM(COUNTIF(S312,{"*Winter*"})),(AA312/100)*(100-$AL$4)-AB312,IF(SUM(COUNTIF(S312,{"*Bespikte Reifen*"})),(AA312/100)*(100-$AL$4)-AB312,(AA312/100)*(100-$AJ$4)-AB312))</f>
        <v>208.60000000000002</v>
      </c>
      <c r="AD312" s="45" t="str">
        <f t="shared" si="62"/>
        <v>E</v>
      </c>
      <c r="AE312" s="45" t="str">
        <f t="shared" si="63"/>
        <v>B</v>
      </c>
      <c r="AF312" s="45">
        <f t="shared" si="64"/>
        <v>1</v>
      </c>
      <c r="AG312" s="45" t="str">
        <f t="shared" si="65"/>
        <v>69 dB</v>
      </c>
      <c r="AH312" s="44" t="str">
        <f t="shared" si="66"/>
        <v>FSL</v>
      </c>
    </row>
    <row r="313" spans="1:34" s="44" customFormat="1" ht="20" hidden="1" customHeight="1">
      <c r="A313" s="36">
        <v>235</v>
      </c>
      <c r="B313" s="37">
        <v>45</v>
      </c>
      <c r="C313" s="37">
        <v>17</v>
      </c>
      <c r="D313" s="37" t="s">
        <v>3</v>
      </c>
      <c r="E313" s="37" t="s">
        <v>36</v>
      </c>
      <c r="F313" s="37" t="s">
        <v>114</v>
      </c>
      <c r="G313" s="38" t="s">
        <v>346</v>
      </c>
      <c r="H313" s="38" t="s">
        <v>67</v>
      </c>
      <c r="I313" s="38" t="s">
        <v>169</v>
      </c>
      <c r="J313" s="39" t="s">
        <v>614</v>
      </c>
      <c r="K313" s="40">
        <v>562419</v>
      </c>
      <c r="L313" s="41">
        <v>228.9</v>
      </c>
      <c r="M313" s="42" t="s">
        <v>22</v>
      </c>
      <c r="N313" s="42" t="s">
        <v>15</v>
      </c>
      <c r="O313" s="39">
        <v>1</v>
      </c>
      <c r="P313" s="42" t="s">
        <v>145</v>
      </c>
      <c r="Q313" s="43" t="s">
        <v>162</v>
      </c>
      <c r="S313" s="44" t="str">
        <f t="shared" si="53"/>
        <v>PKW - Winter</v>
      </c>
      <c r="T313" s="44" t="str">
        <f t="shared" si="54"/>
        <v>235 / 45 R17</v>
      </c>
      <c r="U313" s="45">
        <f t="shared" si="55"/>
        <v>17</v>
      </c>
      <c r="V313" s="44" t="str">
        <f t="shared" si="56"/>
        <v>2354517</v>
      </c>
      <c r="W313" s="44" t="str">
        <f t="shared" si="57"/>
        <v>KRISALP HP3</v>
      </c>
      <c r="X313" s="45" t="str">
        <f t="shared" si="58"/>
        <v>97 V</v>
      </c>
      <c r="Y313" s="45">
        <f t="shared" si="59"/>
        <v>562419</v>
      </c>
      <c r="Z313" s="44" t="str">
        <f t="shared" si="60"/>
        <v>3528705624194</v>
      </c>
      <c r="AA313" s="46">
        <f t="shared" si="61"/>
        <v>228.9</v>
      </c>
      <c r="AB313" s="46"/>
      <c r="AC313" s="46">
        <f>IF(SUM(COUNTIF(S313,{"*Winter*"})),(AA313/100)*(100-$AL$4)-AB313,IF(SUM(COUNTIF(S313,{"*Bespikte Reifen*"})),(AA313/100)*(100-$AL$4)-AB313,(AA313/100)*(100-$AJ$4)-AB313))</f>
        <v>228.9</v>
      </c>
      <c r="AD313" s="45" t="str">
        <f t="shared" si="62"/>
        <v>C</v>
      </c>
      <c r="AE313" s="45" t="str">
        <f t="shared" si="63"/>
        <v>B</v>
      </c>
      <c r="AF313" s="45">
        <f t="shared" si="64"/>
        <v>1</v>
      </c>
      <c r="AG313" s="45" t="str">
        <f t="shared" si="65"/>
        <v>69 dB</v>
      </c>
      <c r="AH313" s="44" t="str">
        <f t="shared" si="66"/>
        <v>FSL</v>
      </c>
    </row>
    <row r="314" spans="1:34" s="44" customFormat="1" ht="20" hidden="1" customHeight="1">
      <c r="A314" s="36">
        <v>245</v>
      </c>
      <c r="B314" s="37">
        <v>45</v>
      </c>
      <c r="C314" s="37">
        <v>17</v>
      </c>
      <c r="D314" s="37" t="s">
        <v>3</v>
      </c>
      <c r="E314" s="37" t="s">
        <v>36</v>
      </c>
      <c r="F314" s="37" t="s">
        <v>114</v>
      </c>
      <c r="G314" s="38" t="s">
        <v>349</v>
      </c>
      <c r="H314" s="38" t="s">
        <v>52</v>
      </c>
      <c r="I314" s="38" t="s">
        <v>169</v>
      </c>
      <c r="J314" s="39" t="s">
        <v>615</v>
      </c>
      <c r="K314" s="40">
        <v>53247</v>
      </c>
      <c r="L314" s="41">
        <v>229.60000000000002</v>
      </c>
      <c r="M314" s="42" t="s">
        <v>14</v>
      </c>
      <c r="N314" s="42" t="s">
        <v>15</v>
      </c>
      <c r="O314" s="39">
        <v>1</v>
      </c>
      <c r="P314" s="42" t="s">
        <v>145</v>
      </c>
      <c r="Q314" s="43" t="s">
        <v>162</v>
      </c>
      <c r="S314" s="44" t="str">
        <f t="shared" si="53"/>
        <v>PKW - Winter</v>
      </c>
      <c r="T314" s="44" t="str">
        <f t="shared" si="54"/>
        <v>245 / 45 R17</v>
      </c>
      <c r="U314" s="45">
        <f t="shared" si="55"/>
        <v>17</v>
      </c>
      <c r="V314" s="44" t="str">
        <f t="shared" si="56"/>
        <v>2454517</v>
      </c>
      <c r="W314" s="44" t="str">
        <f t="shared" si="57"/>
        <v>KRISALP HP3</v>
      </c>
      <c r="X314" s="45" t="str">
        <f t="shared" si="58"/>
        <v>99 V</v>
      </c>
      <c r="Y314" s="45">
        <f t="shared" si="59"/>
        <v>53247</v>
      </c>
      <c r="Z314" s="44" t="str">
        <f t="shared" si="60"/>
        <v>3528700532470</v>
      </c>
      <c r="AA314" s="46">
        <f t="shared" si="61"/>
        <v>229.60000000000002</v>
      </c>
      <c r="AB314" s="46"/>
      <c r="AC314" s="46">
        <f>IF(SUM(COUNTIF(S314,{"*Winter*"})),(AA314/100)*(100-$AL$4)-AB314,IF(SUM(COUNTIF(S314,{"*Bespikte Reifen*"})),(AA314/100)*(100-$AL$4)-AB314,(AA314/100)*(100-$AJ$4)-AB314))</f>
        <v>229.60000000000002</v>
      </c>
      <c r="AD314" s="45" t="str">
        <f t="shared" si="62"/>
        <v>E</v>
      </c>
      <c r="AE314" s="45" t="str">
        <f t="shared" si="63"/>
        <v>B</v>
      </c>
      <c r="AF314" s="45">
        <f t="shared" si="64"/>
        <v>1</v>
      </c>
      <c r="AG314" s="45" t="str">
        <f t="shared" si="65"/>
        <v>69 dB</v>
      </c>
      <c r="AH314" s="44" t="str">
        <f t="shared" si="66"/>
        <v>FSL</v>
      </c>
    </row>
    <row r="315" spans="1:34" s="44" customFormat="1" ht="20" hidden="1" customHeight="1">
      <c r="A315" s="36">
        <v>225</v>
      </c>
      <c r="B315" s="37">
        <v>45</v>
      </c>
      <c r="C315" s="37">
        <v>18</v>
      </c>
      <c r="D315" s="37" t="s">
        <v>3</v>
      </c>
      <c r="E315" s="37" t="s">
        <v>36</v>
      </c>
      <c r="F315" s="37" t="s">
        <v>114</v>
      </c>
      <c r="G315" s="38" t="s">
        <v>352</v>
      </c>
      <c r="H315" s="38" t="s">
        <v>51</v>
      </c>
      <c r="I315" s="38" t="s">
        <v>169</v>
      </c>
      <c r="J315" s="39" t="s">
        <v>616</v>
      </c>
      <c r="K315" s="40">
        <v>797964</v>
      </c>
      <c r="L315" s="41">
        <v>221.20000000000002</v>
      </c>
      <c r="M315" s="42" t="s">
        <v>22</v>
      </c>
      <c r="N315" s="42" t="s">
        <v>15</v>
      </c>
      <c r="O315" s="39">
        <v>1</v>
      </c>
      <c r="P315" s="42" t="s">
        <v>145</v>
      </c>
      <c r="Q315" s="43" t="s">
        <v>162</v>
      </c>
      <c r="S315" s="44" t="str">
        <f t="shared" si="53"/>
        <v>PKW - Winter</v>
      </c>
      <c r="T315" s="44" t="str">
        <f t="shared" si="54"/>
        <v>225 / 45 R18</v>
      </c>
      <c r="U315" s="45">
        <f t="shared" si="55"/>
        <v>18</v>
      </c>
      <c r="V315" s="44" t="str">
        <f t="shared" si="56"/>
        <v>2254518</v>
      </c>
      <c r="W315" s="44" t="str">
        <f t="shared" si="57"/>
        <v>KRISALP HP3</v>
      </c>
      <c r="X315" s="45" t="str">
        <f t="shared" si="58"/>
        <v>95 V</v>
      </c>
      <c r="Y315" s="45">
        <f t="shared" si="59"/>
        <v>797964</v>
      </c>
      <c r="Z315" s="44" t="str">
        <f t="shared" si="60"/>
        <v>3528707979643</v>
      </c>
      <c r="AA315" s="46">
        <f t="shared" si="61"/>
        <v>221.20000000000002</v>
      </c>
      <c r="AB315" s="46"/>
      <c r="AC315" s="46">
        <f>IF(SUM(COUNTIF(S315,{"*Winter*"})),(AA315/100)*(100-$AL$4)-AB315,IF(SUM(COUNTIF(S315,{"*Bespikte Reifen*"})),(AA315/100)*(100-$AL$4)-AB315,(AA315/100)*(100-$AJ$4)-AB315))</f>
        <v>221.20000000000002</v>
      </c>
      <c r="AD315" s="45" t="str">
        <f t="shared" si="62"/>
        <v>C</v>
      </c>
      <c r="AE315" s="45" t="str">
        <f t="shared" si="63"/>
        <v>B</v>
      </c>
      <c r="AF315" s="45">
        <f t="shared" si="64"/>
        <v>1</v>
      </c>
      <c r="AG315" s="45" t="str">
        <f t="shared" si="65"/>
        <v>69 dB</v>
      </c>
      <c r="AH315" s="44" t="str">
        <f t="shared" si="66"/>
        <v>FSL</v>
      </c>
    </row>
    <row r="316" spans="1:34" s="44" customFormat="1" ht="20" hidden="1" customHeight="1">
      <c r="A316" s="36">
        <v>235</v>
      </c>
      <c r="B316" s="37">
        <v>45</v>
      </c>
      <c r="C316" s="37">
        <v>18</v>
      </c>
      <c r="D316" s="37" t="s">
        <v>3</v>
      </c>
      <c r="E316" s="37" t="s">
        <v>36</v>
      </c>
      <c r="F316" s="37" t="s">
        <v>114</v>
      </c>
      <c r="G316" s="38" t="s">
        <v>354</v>
      </c>
      <c r="H316" s="38" t="s">
        <v>43</v>
      </c>
      <c r="I316" s="38" t="s">
        <v>169</v>
      </c>
      <c r="J316" s="39" t="s">
        <v>617</v>
      </c>
      <c r="K316" s="40">
        <v>518393</v>
      </c>
      <c r="L316" s="41">
        <v>242</v>
      </c>
      <c r="M316" s="42" t="s">
        <v>22</v>
      </c>
      <c r="N316" s="42" t="s">
        <v>15</v>
      </c>
      <c r="O316" s="39">
        <v>1</v>
      </c>
      <c r="P316" s="42" t="s">
        <v>145</v>
      </c>
      <c r="Q316" s="43" t="s">
        <v>162</v>
      </c>
      <c r="S316" s="44" t="str">
        <f t="shared" si="53"/>
        <v>PKW - Winter</v>
      </c>
      <c r="T316" s="44" t="str">
        <f t="shared" si="54"/>
        <v>235 / 45 R18</v>
      </c>
      <c r="U316" s="45">
        <f t="shared" si="55"/>
        <v>18</v>
      </c>
      <c r="V316" s="44" t="str">
        <f t="shared" si="56"/>
        <v>2354518</v>
      </c>
      <c r="W316" s="44" t="str">
        <f t="shared" si="57"/>
        <v>KRISALP HP3</v>
      </c>
      <c r="X316" s="45" t="str">
        <f t="shared" si="58"/>
        <v>98 V</v>
      </c>
      <c r="Y316" s="45">
        <f t="shared" si="59"/>
        <v>518393</v>
      </c>
      <c r="Z316" s="44" t="str">
        <f t="shared" si="60"/>
        <v>3528705183936</v>
      </c>
      <c r="AA316" s="46">
        <f t="shared" si="61"/>
        <v>242</v>
      </c>
      <c r="AB316" s="46"/>
      <c r="AC316" s="46">
        <f>IF(SUM(COUNTIF(S316,{"*Winter*"})),(AA316/100)*(100-$AL$4)-AB316,IF(SUM(COUNTIF(S316,{"*Bespikte Reifen*"})),(AA316/100)*(100-$AL$4)-AB316,(AA316/100)*(100-$AJ$4)-AB316))</f>
        <v>242</v>
      </c>
      <c r="AD316" s="45" t="str">
        <f t="shared" si="62"/>
        <v>C</v>
      </c>
      <c r="AE316" s="45" t="str">
        <f t="shared" si="63"/>
        <v>B</v>
      </c>
      <c r="AF316" s="45">
        <f t="shared" si="64"/>
        <v>1</v>
      </c>
      <c r="AG316" s="45" t="str">
        <f t="shared" si="65"/>
        <v>69 dB</v>
      </c>
      <c r="AH316" s="44" t="str">
        <f t="shared" si="66"/>
        <v>FSL</v>
      </c>
    </row>
    <row r="317" spans="1:34" s="44" customFormat="1" ht="20" hidden="1" customHeight="1">
      <c r="A317" s="36">
        <v>245</v>
      </c>
      <c r="B317" s="37">
        <v>45</v>
      </c>
      <c r="C317" s="37">
        <v>18</v>
      </c>
      <c r="D317" s="37" t="s">
        <v>3</v>
      </c>
      <c r="E317" s="37" t="s">
        <v>36</v>
      </c>
      <c r="F317" s="37" t="s">
        <v>114</v>
      </c>
      <c r="G317" s="38" t="s">
        <v>356</v>
      </c>
      <c r="H317" s="38" t="s">
        <v>91</v>
      </c>
      <c r="I317" s="38" t="s">
        <v>169</v>
      </c>
      <c r="J317" s="39" t="s">
        <v>618</v>
      </c>
      <c r="K317" s="40">
        <v>212586</v>
      </c>
      <c r="L317" s="41">
        <v>248.10000000000002</v>
      </c>
      <c r="M317" s="42" t="s">
        <v>14</v>
      </c>
      <c r="N317" s="42" t="s">
        <v>15</v>
      </c>
      <c r="O317" s="39">
        <v>1</v>
      </c>
      <c r="P317" s="42" t="s">
        <v>145</v>
      </c>
      <c r="Q317" s="43" t="s">
        <v>162</v>
      </c>
      <c r="S317" s="44" t="str">
        <f t="shared" si="53"/>
        <v>PKW - Winter</v>
      </c>
      <c r="T317" s="44" t="str">
        <f t="shared" si="54"/>
        <v>245 / 45 R18</v>
      </c>
      <c r="U317" s="45">
        <f t="shared" si="55"/>
        <v>18</v>
      </c>
      <c r="V317" s="44" t="str">
        <f t="shared" si="56"/>
        <v>2454518</v>
      </c>
      <c r="W317" s="44" t="str">
        <f t="shared" si="57"/>
        <v>KRISALP HP3</v>
      </c>
      <c r="X317" s="45" t="str">
        <f t="shared" si="58"/>
        <v>100 V</v>
      </c>
      <c r="Y317" s="45">
        <f t="shared" si="59"/>
        <v>212586</v>
      </c>
      <c r="Z317" s="44" t="str">
        <f t="shared" si="60"/>
        <v>3528702125861</v>
      </c>
      <c r="AA317" s="46">
        <f t="shared" si="61"/>
        <v>248.10000000000002</v>
      </c>
      <c r="AB317" s="46"/>
      <c r="AC317" s="46">
        <f>IF(SUM(COUNTIF(S317,{"*Winter*"})),(AA317/100)*(100-$AL$4)-AB317,IF(SUM(COUNTIF(S317,{"*Bespikte Reifen*"})),(AA317/100)*(100-$AL$4)-AB317,(AA317/100)*(100-$AJ$4)-AB317))</f>
        <v>248.10000000000002</v>
      </c>
      <c r="AD317" s="45" t="str">
        <f t="shared" si="62"/>
        <v>E</v>
      </c>
      <c r="AE317" s="45" t="str">
        <f t="shared" si="63"/>
        <v>B</v>
      </c>
      <c r="AF317" s="45">
        <f t="shared" si="64"/>
        <v>1</v>
      </c>
      <c r="AG317" s="45" t="str">
        <f t="shared" si="65"/>
        <v>69 dB</v>
      </c>
      <c r="AH317" s="44" t="str">
        <f t="shared" si="66"/>
        <v>FSL</v>
      </c>
    </row>
    <row r="318" spans="1:34" s="44" customFormat="1" ht="20" hidden="1" customHeight="1">
      <c r="A318" s="36">
        <v>205</v>
      </c>
      <c r="B318" s="37">
        <v>40</v>
      </c>
      <c r="C318" s="37">
        <v>17</v>
      </c>
      <c r="D318" s="37" t="s">
        <v>3</v>
      </c>
      <c r="E318" s="37" t="s">
        <v>36</v>
      </c>
      <c r="F318" s="37" t="s">
        <v>114</v>
      </c>
      <c r="G318" s="38" t="s">
        <v>358</v>
      </c>
      <c r="H318" s="38" t="s">
        <v>81</v>
      </c>
      <c r="I318" s="38" t="s">
        <v>169</v>
      </c>
      <c r="J318" s="39" t="s">
        <v>619</v>
      </c>
      <c r="K318" s="40">
        <v>967254</v>
      </c>
      <c r="L318" s="41">
        <v>201.4</v>
      </c>
      <c r="M318" s="42" t="s">
        <v>14</v>
      </c>
      <c r="N318" s="42" t="s">
        <v>15</v>
      </c>
      <c r="O318" s="39">
        <v>1</v>
      </c>
      <c r="P318" s="42" t="s">
        <v>145</v>
      </c>
      <c r="Q318" s="43" t="s">
        <v>162</v>
      </c>
      <c r="S318" s="44" t="str">
        <f t="shared" si="53"/>
        <v>PKW - Winter</v>
      </c>
      <c r="T318" s="44" t="str">
        <f t="shared" si="54"/>
        <v>205 / 40 R17</v>
      </c>
      <c r="U318" s="45">
        <f t="shared" si="55"/>
        <v>17</v>
      </c>
      <c r="V318" s="44" t="str">
        <f t="shared" si="56"/>
        <v>2054017</v>
      </c>
      <c r="W318" s="44" t="str">
        <f t="shared" si="57"/>
        <v>KRISALP HP3</v>
      </c>
      <c r="X318" s="45" t="str">
        <f t="shared" si="58"/>
        <v>84 V</v>
      </c>
      <c r="Y318" s="45">
        <f t="shared" si="59"/>
        <v>967254</v>
      </c>
      <c r="Z318" s="44" t="str">
        <f t="shared" si="60"/>
        <v>3528709672542</v>
      </c>
      <c r="AA318" s="46">
        <f t="shared" si="61"/>
        <v>201.4</v>
      </c>
      <c r="AB318" s="46"/>
      <c r="AC318" s="46">
        <f>IF(SUM(COUNTIF(S318,{"*Winter*"})),(AA318/100)*(100-$AL$4)-AB318,IF(SUM(COUNTIF(S318,{"*Bespikte Reifen*"})),(AA318/100)*(100-$AL$4)-AB318,(AA318/100)*(100-$AJ$4)-AB318))</f>
        <v>201.40000000000003</v>
      </c>
      <c r="AD318" s="45" t="str">
        <f t="shared" si="62"/>
        <v>E</v>
      </c>
      <c r="AE318" s="45" t="str">
        <f t="shared" si="63"/>
        <v>B</v>
      </c>
      <c r="AF318" s="45">
        <f t="shared" si="64"/>
        <v>1</v>
      </c>
      <c r="AG318" s="45" t="str">
        <f t="shared" si="65"/>
        <v>69 dB</v>
      </c>
      <c r="AH318" s="44" t="str">
        <f t="shared" si="66"/>
        <v>FSL</v>
      </c>
    </row>
    <row r="319" spans="1:34" s="44" customFormat="1" ht="20" hidden="1" customHeight="1">
      <c r="A319" s="36">
        <v>215</v>
      </c>
      <c r="B319" s="37">
        <v>40</v>
      </c>
      <c r="C319" s="37">
        <v>17</v>
      </c>
      <c r="D319" s="37" t="s">
        <v>3</v>
      </c>
      <c r="E319" s="37" t="s">
        <v>36</v>
      </c>
      <c r="F319" s="37" t="s">
        <v>114</v>
      </c>
      <c r="G319" s="38" t="s">
        <v>360</v>
      </c>
      <c r="H319" s="38" t="s">
        <v>59</v>
      </c>
      <c r="I319" s="38" t="s">
        <v>169</v>
      </c>
      <c r="J319" s="39" t="s">
        <v>620</v>
      </c>
      <c r="K319" s="40">
        <v>881650</v>
      </c>
      <c r="L319" s="41">
        <v>222.3</v>
      </c>
      <c r="M319" s="42" t="s">
        <v>14</v>
      </c>
      <c r="N319" s="42" t="s">
        <v>15</v>
      </c>
      <c r="O319" s="39">
        <v>1</v>
      </c>
      <c r="P319" s="42" t="s">
        <v>145</v>
      </c>
      <c r="Q319" s="43" t="s">
        <v>162</v>
      </c>
      <c r="S319" s="44" t="str">
        <f t="shared" si="53"/>
        <v>PKW - Winter</v>
      </c>
      <c r="T319" s="44" t="str">
        <f t="shared" si="54"/>
        <v>215 / 40 R17</v>
      </c>
      <c r="U319" s="45">
        <f t="shared" si="55"/>
        <v>17</v>
      </c>
      <c r="V319" s="44" t="str">
        <f t="shared" si="56"/>
        <v>2154017</v>
      </c>
      <c r="W319" s="44" t="str">
        <f t="shared" si="57"/>
        <v>KRISALP HP3</v>
      </c>
      <c r="X319" s="45" t="str">
        <f t="shared" si="58"/>
        <v>87 V</v>
      </c>
      <c r="Y319" s="45">
        <f t="shared" si="59"/>
        <v>881650</v>
      </c>
      <c r="Z319" s="44" t="str">
        <f t="shared" si="60"/>
        <v>3528708816503</v>
      </c>
      <c r="AA319" s="46">
        <f t="shared" si="61"/>
        <v>222.3</v>
      </c>
      <c r="AB319" s="46"/>
      <c r="AC319" s="46">
        <f>IF(SUM(COUNTIF(S319,{"*Winter*"})),(AA319/100)*(100-$AL$4)-AB319,IF(SUM(COUNTIF(S319,{"*Bespikte Reifen*"})),(AA319/100)*(100-$AL$4)-AB319,(AA319/100)*(100-$AJ$4)-AB319))</f>
        <v>222.30000000000004</v>
      </c>
      <c r="AD319" s="45" t="str">
        <f t="shared" si="62"/>
        <v>E</v>
      </c>
      <c r="AE319" s="45" t="str">
        <f t="shared" si="63"/>
        <v>B</v>
      </c>
      <c r="AF319" s="45">
        <f t="shared" si="64"/>
        <v>1</v>
      </c>
      <c r="AG319" s="45" t="str">
        <f t="shared" si="65"/>
        <v>69 dB</v>
      </c>
      <c r="AH319" s="44" t="str">
        <f t="shared" si="66"/>
        <v>FSL</v>
      </c>
    </row>
    <row r="320" spans="1:34" s="44" customFormat="1" ht="20" hidden="1" customHeight="1">
      <c r="A320" s="36">
        <v>225</v>
      </c>
      <c r="B320" s="37">
        <v>40</v>
      </c>
      <c r="C320" s="37">
        <v>18</v>
      </c>
      <c r="D320" s="37" t="s">
        <v>3</v>
      </c>
      <c r="E320" s="37" t="s">
        <v>36</v>
      </c>
      <c r="F320" s="37" t="s">
        <v>114</v>
      </c>
      <c r="G320" s="38" t="s">
        <v>364</v>
      </c>
      <c r="H320" s="38" t="s">
        <v>42</v>
      </c>
      <c r="I320" s="38" t="s">
        <v>169</v>
      </c>
      <c r="J320" s="39" t="s">
        <v>621</v>
      </c>
      <c r="K320" s="40">
        <v>240539</v>
      </c>
      <c r="L320" s="41">
        <v>207.70000000000002</v>
      </c>
      <c r="M320" s="42" t="s">
        <v>14</v>
      </c>
      <c r="N320" s="42" t="s">
        <v>15</v>
      </c>
      <c r="O320" s="39">
        <v>1</v>
      </c>
      <c r="P320" s="42" t="s">
        <v>145</v>
      </c>
      <c r="Q320" s="43" t="s">
        <v>162</v>
      </c>
      <c r="S320" s="44" t="str">
        <f t="shared" si="53"/>
        <v>PKW - Winter</v>
      </c>
      <c r="T320" s="44" t="str">
        <f t="shared" si="54"/>
        <v>225 / 40 R18</v>
      </c>
      <c r="U320" s="45">
        <f t="shared" si="55"/>
        <v>18</v>
      </c>
      <c r="V320" s="44" t="str">
        <f t="shared" si="56"/>
        <v>2254018</v>
      </c>
      <c r="W320" s="44" t="str">
        <f t="shared" si="57"/>
        <v>KRISALP HP3</v>
      </c>
      <c r="X320" s="45" t="str">
        <f t="shared" si="58"/>
        <v>92 V</v>
      </c>
      <c r="Y320" s="45">
        <f t="shared" si="59"/>
        <v>240539</v>
      </c>
      <c r="Z320" s="44" t="str">
        <f t="shared" si="60"/>
        <v>3528702405390</v>
      </c>
      <c r="AA320" s="46">
        <f t="shared" si="61"/>
        <v>207.70000000000002</v>
      </c>
      <c r="AB320" s="46"/>
      <c r="AC320" s="46">
        <f>IF(SUM(COUNTIF(S320,{"*Winter*"})),(AA320/100)*(100-$AL$4)-AB320,IF(SUM(COUNTIF(S320,{"*Bespikte Reifen*"})),(AA320/100)*(100-$AL$4)-AB320,(AA320/100)*(100-$AJ$4)-AB320))</f>
        <v>207.7</v>
      </c>
      <c r="AD320" s="45" t="str">
        <f t="shared" si="62"/>
        <v>E</v>
      </c>
      <c r="AE320" s="45" t="str">
        <f t="shared" si="63"/>
        <v>B</v>
      </c>
      <c r="AF320" s="45">
        <f t="shared" si="64"/>
        <v>1</v>
      </c>
      <c r="AG320" s="45" t="str">
        <f t="shared" si="65"/>
        <v>69 dB</v>
      </c>
      <c r="AH320" s="44" t="str">
        <f t="shared" si="66"/>
        <v>FSL</v>
      </c>
    </row>
    <row r="321" spans="1:34" s="44" customFormat="1" ht="20" hidden="1" customHeight="1">
      <c r="A321" s="36">
        <v>235</v>
      </c>
      <c r="B321" s="37">
        <v>40</v>
      </c>
      <c r="C321" s="37">
        <v>18</v>
      </c>
      <c r="D321" s="37" t="s">
        <v>3</v>
      </c>
      <c r="E321" s="37" t="s">
        <v>36</v>
      </c>
      <c r="F321" s="37" t="s">
        <v>114</v>
      </c>
      <c r="G321" s="38" t="s">
        <v>366</v>
      </c>
      <c r="H321" s="38" t="s">
        <v>51</v>
      </c>
      <c r="I321" s="38" t="s">
        <v>169</v>
      </c>
      <c r="J321" s="39" t="s">
        <v>622</v>
      </c>
      <c r="K321" s="40">
        <v>691164</v>
      </c>
      <c r="L321" s="41">
        <v>244.60000000000002</v>
      </c>
      <c r="M321" s="42" t="s">
        <v>14</v>
      </c>
      <c r="N321" s="42" t="s">
        <v>15</v>
      </c>
      <c r="O321" s="39">
        <v>1</v>
      </c>
      <c r="P321" s="42" t="s">
        <v>145</v>
      </c>
      <c r="Q321" s="43" t="s">
        <v>162</v>
      </c>
      <c r="S321" s="44" t="str">
        <f t="shared" si="53"/>
        <v>PKW - Winter</v>
      </c>
      <c r="T321" s="44" t="str">
        <f t="shared" si="54"/>
        <v>235 / 40 R18</v>
      </c>
      <c r="U321" s="45">
        <f t="shared" si="55"/>
        <v>18</v>
      </c>
      <c r="V321" s="44" t="str">
        <f t="shared" si="56"/>
        <v>2354018</v>
      </c>
      <c r="W321" s="44" t="str">
        <f t="shared" si="57"/>
        <v>KRISALP HP3</v>
      </c>
      <c r="X321" s="45" t="str">
        <f t="shared" si="58"/>
        <v>95 V</v>
      </c>
      <c r="Y321" s="45">
        <f t="shared" si="59"/>
        <v>691164</v>
      </c>
      <c r="Z321" s="44" t="str">
        <f t="shared" si="60"/>
        <v>3528706911644</v>
      </c>
      <c r="AA321" s="46">
        <f t="shared" si="61"/>
        <v>244.60000000000002</v>
      </c>
      <c r="AB321" s="46"/>
      <c r="AC321" s="46">
        <f>IF(SUM(COUNTIF(S321,{"*Winter*"})),(AA321/100)*(100-$AL$4)-AB321,IF(SUM(COUNTIF(S321,{"*Bespikte Reifen*"})),(AA321/100)*(100-$AL$4)-AB321,(AA321/100)*(100-$AJ$4)-AB321))</f>
        <v>244.60000000000002</v>
      </c>
      <c r="AD321" s="45" t="str">
        <f t="shared" si="62"/>
        <v>E</v>
      </c>
      <c r="AE321" s="45" t="str">
        <f t="shared" si="63"/>
        <v>B</v>
      </c>
      <c r="AF321" s="45">
        <f t="shared" si="64"/>
        <v>1</v>
      </c>
      <c r="AG321" s="45" t="str">
        <f t="shared" si="65"/>
        <v>69 dB</v>
      </c>
      <c r="AH321" s="44" t="str">
        <f t="shared" si="66"/>
        <v>FSL</v>
      </c>
    </row>
    <row r="322" spans="1:34" s="44" customFormat="1" ht="20" hidden="1" customHeight="1">
      <c r="A322" s="36">
        <v>245</v>
      </c>
      <c r="B322" s="37">
        <v>40</v>
      </c>
      <c r="C322" s="37">
        <v>18</v>
      </c>
      <c r="D322" s="37" t="s">
        <v>3</v>
      </c>
      <c r="E322" s="37" t="s">
        <v>36</v>
      </c>
      <c r="F322" s="37" t="s">
        <v>114</v>
      </c>
      <c r="G322" s="38" t="s">
        <v>368</v>
      </c>
      <c r="H322" s="38" t="s">
        <v>67</v>
      </c>
      <c r="I322" s="38" t="s">
        <v>169</v>
      </c>
      <c r="J322" s="39" t="s">
        <v>623</v>
      </c>
      <c r="K322" s="40">
        <v>282918</v>
      </c>
      <c r="L322" s="41">
        <v>240.10000000000002</v>
      </c>
      <c r="M322" s="42" t="s">
        <v>22</v>
      </c>
      <c r="N322" s="42" t="s">
        <v>15</v>
      </c>
      <c r="O322" s="39">
        <v>1</v>
      </c>
      <c r="P322" s="42" t="s">
        <v>145</v>
      </c>
      <c r="Q322" s="43" t="s">
        <v>162</v>
      </c>
      <c r="S322" s="44" t="str">
        <f t="shared" si="53"/>
        <v>PKW - Winter</v>
      </c>
      <c r="T322" s="44" t="str">
        <f t="shared" si="54"/>
        <v>245 / 40 R18</v>
      </c>
      <c r="U322" s="45">
        <f t="shared" si="55"/>
        <v>18</v>
      </c>
      <c r="V322" s="44" t="str">
        <f t="shared" si="56"/>
        <v>2454018</v>
      </c>
      <c r="W322" s="44" t="str">
        <f t="shared" si="57"/>
        <v>KRISALP HP3</v>
      </c>
      <c r="X322" s="45" t="str">
        <f t="shared" si="58"/>
        <v>97 V</v>
      </c>
      <c r="Y322" s="45">
        <f t="shared" si="59"/>
        <v>282918</v>
      </c>
      <c r="Z322" s="44" t="str">
        <f t="shared" si="60"/>
        <v>3528702829189</v>
      </c>
      <c r="AA322" s="46">
        <f t="shared" si="61"/>
        <v>240.10000000000002</v>
      </c>
      <c r="AB322" s="46"/>
      <c r="AC322" s="46">
        <f>IF(SUM(COUNTIF(S322,{"*Winter*"})),(AA322/100)*(100-$AL$4)-AB322,IF(SUM(COUNTIF(S322,{"*Bespikte Reifen*"})),(AA322/100)*(100-$AL$4)-AB322,(AA322/100)*(100-$AJ$4)-AB322))</f>
        <v>240.10000000000002</v>
      </c>
      <c r="AD322" s="45" t="str">
        <f t="shared" si="62"/>
        <v>C</v>
      </c>
      <c r="AE322" s="45" t="str">
        <f t="shared" si="63"/>
        <v>B</v>
      </c>
      <c r="AF322" s="45">
        <f t="shared" si="64"/>
        <v>1</v>
      </c>
      <c r="AG322" s="45" t="str">
        <f t="shared" si="65"/>
        <v>69 dB</v>
      </c>
      <c r="AH322" s="44" t="str">
        <f t="shared" si="66"/>
        <v>FSL</v>
      </c>
    </row>
    <row r="323" spans="1:34" s="44" customFormat="1" ht="20" hidden="1" customHeight="1">
      <c r="A323" s="36">
        <v>205</v>
      </c>
      <c r="B323" s="37">
        <v>70</v>
      </c>
      <c r="C323" s="37">
        <v>16</v>
      </c>
      <c r="D323" s="37" t="s">
        <v>10</v>
      </c>
      <c r="E323" s="37" t="s">
        <v>25</v>
      </c>
      <c r="F323" s="37" t="s">
        <v>170</v>
      </c>
      <c r="G323" s="38" t="s">
        <v>382</v>
      </c>
      <c r="H323" s="38" t="s">
        <v>64</v>
      </c>
      <c r="I323" s="38" t="s">
        <v>171</v>
      </c>
      <c r="J323" s="39" t="s">
        <v>624</v>
      </c>
      <c r="K323" s="40">
        <v>120219</v>
      </c>
      <c r="L323" s="41">
        <v>167.5</v>
      </c>
      <c r="M323" s="42" t="s">
        <v>22</v>
      </c>
      <c r="N323" s="42" t="s">
        <v>15</v>
      </c>
      <c r="O323" s="39">
        <v>1</v>
      </c>
      <c r="P323" s="42" t="s">
        <v>145</v>
      </c>
      <c r="Q323" s="43" t="s">
        <v>10</v>
      </c>
      <c r="S323" s="44" t="str">
        <f t="shared" si="53"/>
        <v>Offroad/SUV - Winter</v>
      </c>
      <c r="T323" s="44" t="str">
        <f t="shared" si="54"/>
        <v>205 / 70 R16</v>
      </c>
      <c r="U323" s="45">
        <f t="shared" si="55"/>
        <v>16</v>
      </c>
      <c r="V323" s="44" t="str">
        <f t="shared" si="56"/>
        <v>2057016</v>
      </c>
      <c r="W323" s="44" t="str">
        <f t="shared" si="57"/>
        <v>KRISALP HP3 SUV</v>
      </c>
      <c r="X323" s="45" t="str">
        <f t="shared" si="58"/>
        <v>97 H</v>
      </c>
      <c r="Y323" s="45">
        <f t="shared" si="59"/>
        <v>120219</v>
      </c>
      <c r="Z323" s="44" t="str">
        <f t="shared" si="60"/>
        <v>3528701202198</v>
      </c>
      <c r="AA323" s="46">
        <f t="shared" si="61"/>
        <v>167.5</v>
      </c>
      <c r="AB323" s="46"/>
      <c r="AC323" s="46">
        <f>IF(SUM(COUNTIF(S323,{"*Winter*"})),(AA323/100)*(100-$AL$4)-AB323,IF(SUM(COUNTIF(S323,{"*Bespikte Reifen*"})),(AA323/100)*(100-$AL$4)-AB323,(AA323/100)*(100-$AJ$4)-AB323))</f>
        <v>167.5</v>
      </c>
      <c r="AD323" s="45" t="str">
        <f t="shared" si="62"/>
        <v>C</v>
      </c>
      <c r="AE323" s="45" t="str">
        <f t="shared" si="63"/>
        <v>B</v>
      </c>
      <c r="AF323" s="45">
        <f t="shared" si="64"/>
        <v>1</v>
      </c>
      <c r="AG323" s="45" t="str">
        <f t="shared" si="65"/>
        <v>69 dB</v>
      </c>
      <c r="AH323" s="44" t="str">
        <f t="shared" si="66"/>
        <v/>
      </c>
    </row>
    <row r="324" spans="1:34" s="44" customFormat="1" ht="20" hidden="1" customHeight="1">
      <c r="A324" s="36">
        <v>215</v>
      </c>
      <c r="B324" s="37">
        <v>65</v>
      </c>
      <c r="C324" s="37">
        <v>16</v>
      </c>
      <c r="D324" s="37" t="s">
        <v>3</v>
      </c>
      <c r="E324" s="37" t="s">
        <v>25</v>
      </c>
      <c r="F324" s="37" t="s">
        <v>170</v>
      </c>
      <c r="G324" s="38" t="s">
        <v>384</v>
      </c>
      <c r="H324" s="38" t="s">
        <v>89</v>
      </c>
      <c r="I324" s="38" t="s">
        <v>171</v>
      </c>
      <c r="J324" s="39" t="s">
        <v>625</v>
      </c>
      <c r="K324" s="40">
        <v>122841</v>
      </c>
      <c r="L324" s="41">
        <v>144.30000000000001</v>
      </c>
      <c r="M324" s="42" t="s">
        <v>22</v>
      </c>
      <c r="N324" s="42" t="s">
        <v>15</v>
      </c>
      <c r="O324" s="39">
        <v>1</v>
      </c>
      <c r="P324" s="42" t="s">
        <v>145</v>
      </c>
      <c r="Q324" s="43" t="s">
        <v>10</v>
      </c>
      <c r="S324" s="44" t="str">
        <f t="shared" si="53"/>
        <v>Offroad/SUV - Winter</v>
      </c>
      <c r="T324" s="44" t="str">
        <f t="shared" si="54"/>
        <v>215 / 65 R16</v>
      </c>
      <c r="U324" s="45">
        <f t="shared" si="55"/>
        <v>16</v>
      </c>
      <c r="V324" s="44" t="str">
        <f t="shared" si="56"/>
        <v>2156516</v>
      </c>
      <c r="W324" s="44" t="str">
        <f t="shared" si="57"/>
        <v>KRISALP HP3 SUV</v>
      </c>
      <c r="X324" s="45" t="str">
        <f t="shared" si="58"/>
        <v>102 H</v>
      </c>
      <c r="Y324" s="45">
        <f t="shared" si="59"/>
        <v>122841</v>
      </c>
      <c r="Z324" s="44" t="str">
        <f t="shared" si="60"/>
        <v>3528701228419</v>
      </c>
      <c r="AA324" s="46">
        <f t="shared" si="61"/>
        <v>144.30000000000001</v>
      </c>
      <c r="AB324" s="46"/>
      <c r="AC324" s="46">
        <f>IF(SUM(COUNTIF(S324,{"*Winter*"})),(AA324/100)*(100-$AL$4)-AB324,IF(SUM(COUNTIF(S324,{"*Bespikte Reifen*"})),(AA324/100)*(100-$AL$4)-AB324,(AA324/100)*(100-$AJ$4)-AB324))</f>
        <v>144.30000000000001</v>
      </c>
      <c r="AD324" s="45" t="str">
        <f t="shared" si="62"/>
        <v>C</v>
      </c>
      <c r="AE324" s="45" t="str">
        <f t="shared" si="63"/>
        <v>B</v>
      </c>
      <c r="AF324" s="45">
        <f t="shared" si="64"/>
        <v>1</v>
      </c>
      <c r="AG324" s="45" t="str">
        <f t="shared" si="65"/>
        <v>69 dB</v>
      </c>
      <c r="AH324" s="44" t="str">
        <f t="shared" si="66"/>
        <v/>
      </c>
    </row>
    <row r="325" spans="1:34" s="44" customFormat="1" ht="20" hidden="1" customHeight="1">
      <c r="A325" s="36">
        <v>215</v>
      </c>
      <c r="B325" s="37">
        <v>55</v>
      </c>
      <c r="C325" s="37">
        <v>18</v>
      </c>
      <c r="D325" s="37" t="s">
        <v>3</v>
      </c>
      <c r="E325" s="37" t="s">
        <v>36</v>
      </c>
      <c r="F325" s="37" t="s">
        <v>170</v>
      </c>
      <c r="G325" s="38" t="s">
        <v>392</v>
      </c>
      <c r="H325" s="38" t="s">
        <v>52</v>
      </c>
      <c r="I325" s="38" t="s">
        <v>171</v>
      </c>
      <c r="J325" s="39" t="s">
        <v>626</v>
      </c>
      <c r="K325" s="40">
        <v>722181</v>
      </c>
      <c r="L325" s="41">
        <v>204.60000000000002</v>
      </c>
      <c r="M325" s="42" t="s">
        <v>22</v>
      </c>
      <c r="N325" s="42" t="s">
        <v>15</v>
      </c>
      <c r="O325" s="39">
        <v>1</v>
      </c>
      <c r="P325" s="42" t="s">
        <v>145</v>
      </c>
      <c r="Q325" s="43" t="s">
        <v>162</v>
      </c>
      <c r="S325" s="44" t="str">
        <f t="shared" si="53"/>
        <v>Offroad/SUV - Winter</v>
      </c>
      <c r="T325" s="44" t="str">
        <f t="shared" si="54"/>
        <v>215 / 55 R18</v>
      </c>
      <c r="U325" s="45">
        <f t="shared" si="55"/>
        <v>18</v>
      </c>
      <c r="V325" s="44" t="str">
        <f t="shared" si="56"/>
        <v>2155518</v>
      </c>
      <c r="W325" s="44" t="str">
        <f t="shared" si="57"/>
        <v>KRISALP HP3 SUV</v>
      </c>
      <c r="X325" s="45" t="str">
        <f t="shared" si="58"/>
        <v>99 V</v>
      </c>
      <c r="Y325" s="45">
        <f t="shared" si="59"/>
        <v>722181</v>
      </c>
      <c r="Z325" s="44" t="str">
        <f t="shared" si="60"/>
        <v>3528707221810</v>
      </c>
      <c r="AA325" s="46">
        <f t="shared" si="61"/>
        <v>204.60000000000002</v>
      </c>
      <c r="AB325" s="46"/>
      <c r="AC325" s="46">
        <f>IF(SUM(COUNTIF(S325,{"*Winter*"})),(AA325/100)*(100-$AL$4)-AB325,IF(SUM(COUNTIF(S325,{"*Bespikte Reifen*"})),(AA325/100)*(100-$AL$4)-AB325,(AA325/100)*(100-$AJ$4)-AB325))</f>
        <v>204.60000000000002</v>
      </c>
      <c r="AD325" s="45" t="str">
        <f t="shared" si="62"/>
        <v>C</v>
      </c>
      <c r="AE325" s="45" t="str">
        <f t="shared" si="63"/>
        <v>B</v>
      </c>
      <c r="AF325" s="45">
        <f t="shared" si="64"/>
        <v>1</v>
      </c>
      <c r="AG325" s="45" t="str">
        <f t="shared" si="65"/>
        <v>69 dB</v>
      </c>
      <c r="AH325" s="44" t="str">
        <f t="shared" si="66"/>
        <v>FSL</v>
      </c>
    </row>
    <row r="326" spans="1:34" s="44" customFormat="1" ht="20" hidden="1" customHeight="1">
      <c r="A326" s="36">
        <v>185</v>
      </c>
      <c r="B326" s="37">
        <v>80</v>
      </c>
      <c r="C326" s="37">
        <v>14</v>
      </c>
      <c r="D326" s="37" t="s">
        <v>10</v>
      </c>
      <c r="E326" s="37" t="s">
        <v>94</v>
      </c>
      <c r="F326" s="37" t="s">
        <v>118</v>
      </c>
      <c r="G326" s="38" t="s">
        <v>394</v>
      </c>
      <c r="H326" s="38" t="s">
        <v>96</v>
      </c>
      <c r="I326" s="38" t="s">
        <v>140</v>
      </c>
      <c r="J326" s="39" t="s">
        <v>627</v>
      </c>
      <c r="K326" s="40">
        <v>570688</v>
      </c>
      <c r="L326" s="41">
        <v>138.5</v>
      </c>
      <c r="M326" s="42" t="s">
        <v>14</v>
      </c>
      <c r="N326" s="42" t="s">
        <v>15</v>
      </c>
      <c r="O326" s="39">
        <v>2</v>
      </c>
      <c r="P326" s="42" t="s">
        <v>143</v>
      </c>
      <c r="Q326" s="43" t="s">
        <v>10</v>
      </c>
      <c r="S326" s="44" t="str">
        <f t="shared" ref="S326:S340" si="67">IF(F326=0," ",F326)</f>
        <v>LLKW - Winter</v>
      </c>
      <c r="T326" s="44" t="str">
        <f t="shared" ref="T326:T340" si="68">CONCATENATE(A326," / ",B326," R",C326)</f>
        <v>185 / 80 R14</v>
      </c>
      <c r="U326" s="45">
        <f t="shared" ref="U326:U340" si="69">IF(C326=0," ",C326)</f>
        <v>14</v>
      </c>
      <c r="V326" s="44" t="str">
        <f t="shared" ref="V326:V340" si="70">CONCATENATE(A326,B326,C326)</f>
        <v>1858014</v>
      </c>
      <c r="W326" s="44" t="str">
        <f t="shared" ref="W326:W340" si="71">IF(I326=0," ",I326)</f>
        <v>TRANSALP 2</v>
      </c>
      <c r="X326" s="45" t="str">
        <f t="shared" ref="X326:X340" si="72">IF(H326=0," ",H326)</f>
        <v>102/100 R</v>
      </c>
      <c r="Y326" s="45">
        <f t="shared" ref="Y326:Y340" si="73">IF(K326=0," ",K326)</f>
        <v>570688</v>
      </c>
      <c r="Z326" s="44" t="str">
        <f t="shared" ref="Z326:Z340" si="74">IF(J326=0," ",J326)</f>
        <v>3528705706883</v>
      </c>
      <c r="AA326" s="46">
        <f t="shared" ref="AA326:AA340" si="75">IF(L326=0," ",L326)</f>
        <v>138.5</v>
      </c>
      <c r="AB326" s="46"/>
      <c r="AC326" s="46">
        <f>IF(SUM(COUNTIF(S326,{"*Winter*"})),(AA326/100)*(100-$AL$4)-AB326,IF(SUM(COUNTIF(S326,{"*Bespikte Reifen*"})),(AA326/100)*(100-$AL$4)-AB326,(AA326/100)*(100-$AJ$4)-AB326))</f>
        <v>138.5</v>
      </c>
      <c r="AD326" s="45" t="str">
        <f t="shared" ref="AD326:AD340" si="76">IF(M326=0," ",M326)</f>
        <v>E</v>
      </c>
      <c r="AE326" s="45" t="str">
        <f t="shared" ref="AE326:AE340" si="77">IF(N326=0," ",N326)</f>
        <v>B</v>
      </c>
      <c r="AF326" s="45">
        <f t="shared" ref="AF326:AF340" si="78">IF(O326=0," ",O326)</f>
        <v>2</v>
      </c>
      <c r="AG326" s="45" t="str">
        <f t="shared" ref="AG326:AG340" si="79">IF(P326=0," ",P326)</f>
        <v>71 dB</v>
      </c>
      <c r="AH326" s="44" t="str">
        <f t="shared" ref="AH326:AH340" si="80">IF(Q326=0," ",Q326)</f>
        <v/>
      </c>
    </row>
    <row r="327" spans="1:34" s="44" customFormat="1" ht="20" hidden="1" customHeight="1">
      <c r="A327" s="36">
        <v>195</v>
      </c>
      <c r="B327" s="37">
        <v>70</v>
      </c>
      <c r="C327" s="37">
        <v>15</v>
      </c>
      <c r="D327" s="37" t="s">
        <v>10</v>
      </c>
      <c r="E327" s="37" t="s">
        <v>94</v>
      </c>
      <c r="F327" s="37" t="s">
        <v>118</v>
      </c>
      <c r="G327" s="38" t="s">
        <v>400</v>
      </c>
      <c r="H327" s="38" t="s">
        <v>98</v>
      </c>
      <c r="I327" s="38" t="s">
        <v>140</v>
      </c>
      <c r="J327" s="39" t="s">
        <v>628</v>
      </c>
      <c r="K327" s="40">
        <v>763475</v>
      </c>
      <c r="L327" s="41">
        <v>140.20000000000002</v>
      </c>
      <c r="M327" s="42" t="s">
        <v>14</v>
      </c>
      <c r="N327" s="42" t="s">
        <v>15</v>
      </c>
      <c r="O327" s="39">
        <v>2</v>
      </c>
      <c r="P327" s="42" t="s">
        <v>143</v>
      </c>
      <c r="Q327" s="43" t="s">
        <v>10</v>
      </c>
      <c r="S327" s="44" t="str">
        <f t="shared" si="67"/>
        <v>LLKW - Winter</v>
      </c>
      <c r="T327" s="44" t="str">
        <f t="shared" si="68"/>
        <v>195 / 70 R15</v>
      </c>
      <c r="U327" s="45">
        <f t="shared" si="69"/>
        <v>15</v>
      </c>
      <c r="V327" s="44" t="str">
        <f t="shared" si="70"/>
        <v>1957015</v>
      </c>
      <c r="W327" s="44" t="str">
        <f t="shared" si="71"/>
        <v>TRANSALP 2</v>
      </c>
      <c r="X327" s="45" t="str">
        <f t="shared" si="72"/>
        <v>104/102 R</v>
      </c>
      <c r="Y327" s="45">
        <f t="shared" si="73"/>
        <v>763475</v>
      </c>
      <c r="Z327" s="44" t="str">
        <f t="shared" si="74"/>
        <v>3528707634757</v>
      </c>
      <c r="AA327" s="46">
        <f t="shared" si="75"/>
        <v>140.20000000000002</v>
      </c>
      <c r="AB327" s="46"/>
      <c r="AC327" s="46">
        <f>IF(SUM(COUNTIF(S327,{"*Winter*"})),(AA327/100)*(100-$AL$4)-AB327,IF(SUM(COUNTIF(S327,{"*Bespikte Reifen*"})),(AA327/100)*(100-$AL$4)-AB327,(AA327/100)*(100-$AJ$4)-AB327))</f>
        <v>140.20000000000002</v>
      </c>
      <c r="AD327" s="45" t="str">
        <f t="shared" si="76"/>
        <v>E</v>
      </c>
      <c r="AE327" s="45" t="str">
        <f t="shared" si="77"/>
        <v>B</v>
      </c>
      <c r="AF327" s="45">
        <f t="shared" si="78"/>
        <v>2</v>
      </c>
      <c r="AG327" s="45" t="str">
        <f t="shared" si="79"/>
        <v>71 dB</v>
      </c>
      <c r="AH327" s="44" t="str">
        <f t="shared" si="80"/>
        <v/>
      </c>
    </row>
    <row r="328" spans="1:34" s="44" customFormat="1" ht="20" hidden="1" customHeight="1">
      <c r="A328" s="36">
        <v>215</v>
      </c>
      <c r="B328" s="37">
        <v>70</v>
      </c>
      <c r="C328" s="37">
        <v>15</v>
      </c>
      <c r="D328" s="37" t="s">
        <v>10</v>
      </c>
      <c r="E328" s="37" t="s">
        <v>94</v>
      </c>
      <c r="F328" s="37" t="s">
        <v>118</v>
      </c>
      <c r="G328" s="38" t="s">
        <v>404</v>
      </c>
      <c r="H328" s="38" t="s">
        <v>119</v>
      </c>
      <c r="I328" s="38" t="s">
        <v>140</v>
      </c>
      <c r="J328" s="39" t="s">
        <v>629</v>
      </c>
      <c r="K328" s="40">
        <v>445044</v>
      </c>
      <c r="L328" s="41">
        <v>171.60000000000002</v>
      </c>
      <c r="M328" s="42" t="s">
        <v>22</v>
      </c>
      <c r="N328" s="42" t="s">
        <v>15</v>
      </c>
      <c r="O328" s="39">
        <v>2</v>
      </c>
      <c r="P328" s="42" t="s">
        <v>143</v>
      </c>
      <c r="Q328" s="43" t="s">
        <v>10</v>
      </c>
      <c r="S328" s="44" t="str">
        <f t="shared" si="67"/>
        <v>LLKW - Winter</v>
      </c>
      <c r="T328" s="44" t="str">
        <f t="shared" si="68"/>
        <v>215 / 70 R15</v>
      </c>
      <c r="U328" s="45">
        <f t="shared" si="69"/>
        <v>15</v>
      </c>
      <c r="V328" s="44" t="str">
        <f t="shared" si="70"/>
        <v>2157015</v>
      </c>
      <c r="W328" s="44" t="str">
        <f t="shared" si="71"/>
        <v>TRANSALP 2</v>
      </c>
      <c r="X328" s="45" t="str">
        <f t="shared" si="72"/>
        <v>109/107 R</v>
      </c>
      <c r="Y328" s="45">
        <f t="shared" si="73"/>
        <v>445044</v>
      </c>
      <c r="Z328" s="44" t="str">
        <f t="shared" si="74"/>
        <v>3528704450442</v>
      </c>
      <c r="AA328" s="46">
        <f t="shared" si="75"/>
        <v>171.60000000000002</v>
      </c>
      <c r="AB328" s="46"/>
      <c r="AC328" s="46">
        <f>IF(SUM(COUNTIF(S328,{"*Winter*"})),(AA328/100)*(100-$AL$4)-AB328,IF(SUM(COUNTIF(S328,{"*Bespikte Reifen*"})),(AA328/100)*(100-$AL$4)-AB328,(AA328/100)*(100-$AJ$4)-AB328))</f>
        <v>171.60000000000002</v>
      </c>
      <c r="AD328" s="45" t="str">
        <f t="shared" si="76"/>
        <v>C</v>
      </c>
      <c r="AE328" s="45" t="str">
        <f t="shared" si="77"/>
        <v>B</v>
      </c>
      <c r="AF328" s="45">
        <f t="shared" si="78"/>
        <v>2</v>
      </c>
      <c r="AG328" s="45" t="str">
        <f t="shared" si="79"/>
        <v>71 dB</v>
      </c>
      <c r="AH328" s="44" t="str">
        <f t="shared" si="80"/>
        <v/>
      </c>
    </row>
    <row r="329" spans="1:34" s="44" customFormat="1" ht="20" hidden="1" customHeight="1">
      <c r="A329" s="36">
        <v>225</v>
      </c>
      <c r="B329" s="37">
        <v>70</v>
      </c>
      <c r="C329" s="37">
        <v>15</v>
      </c>
      <c r="D329" s="37" t="s">
        <v>10</v>
      </c>
      <c r="E329" s="37" t="s">
        <v>94</v>
      </c>
      <c r="F329" s="37" t="s">
        <v>118</v>
      </c>
      <c r="G329" s="38" t="s">
        <v>406</v>
      </c>
      <c r="H329" s="38" t="s">
        <v>110</v>
      </c>
      <c r="I329" s="38" t="s">
        <v>140</v>
      </c>
      <c r="J329" s="39" t="s">
        <v>630</v>
      </c>
      <c r="K329" s="40">
        <v>504618</v>
      </c>
      <c r="L329" s="41">
        <v>174.5</v>
      </c>
      <c r="M329" s="42" t="s">
        <v>22</v>
      </c>
      <c r="N329" s="42" t="s">
        <v>15</v>
      </c>
      <c r="O329" s="39">
        <v>2</v>
      </c>
      <c r="P329" s="42" t="s">
        <v>143</v>
      </c>
      <c r="Q329" s="43" t="s">
        <v>10</v>
      </c>
      <c r="S329" s="44" t="str">
        <f t="shared" si="67"/>
        <v>LLKW - Winter</v>
      </c>
      <c r="T329" s="44" t="str">
        <f t="shared" si="68"/>
        <v>225 / 70 R15</v>
      </c>
      <c r="U329" s="45">
        <f t="shared" si="69"/>
        <v>15</v>
      </c>
      <c r="V329" s="44" t="str">
        <f t="shared" si="70"/>
        <v>2257015</v>
      </c>
      <c r="W329" s="44" t="str">
        <f t="shared" si="71"/>
        <v>TRANSALP 2</v>
      </c>
      <c r="X329" s="45" t="str">
        <f t="shared" si="72"/>
        <v>112/110 R</v>
      </c>
      <c r="Y329" s="45">
        <f t="shared" si="73"/>
        <v>504618</v>
      </c>
      <c r="Z329" s="44" t="str">
        <f t="shared" si="74"/>
        <v>3528705046187</v>
      </c>
      <c r="AA329" s="46">
        <f t="shared" si="75"/>
        <v>174.5</v>
      </c>
      <c r="AB329" s="46"/>
      <c r="AC329" s="46">
        <f>IF(SUM(COUNTIF(S329,{"*Winter*"})),(AA329/100)*(100-$AL$4)-AB329,IF(SUM(COUNTIF(S329,{"*Bespikte Reifen*"})),(AA329/100)*(100-$AL$4)-AB329,(AA329/100)*(100-$AJ$4)-AB329))</f>
        <v>174.5</v>
      </c>
      <c r="AD329" s="45" t="str">
        <f t="shared" si="76"/>
        <v>C</v>
      </c>
      <c r="AE329" s="45" t="str">
        <f t="shared" si="77"/>
        <v>B</v>
      </c>
      <c r="AF329" s="45">
        <f t="shared" si="78"/>
        <v>2</v>
      </c>
      <c r="AG329" s="45" t="str">
        <f t="shared" si="79"/>
        <v>71 dB</v>
      </c>
      <c r="AH329" s="44" t="str">
        <f t="shared" si="80"/>
        <v/>
      </c>
    </row>
    <row r="330" spans="1:34" s="44" customFormat="1" ht="20" hidden="1" customHeight="1">
      <c r="A330" s="36">
        <v>215</v>
      </c>
      <c r="B330" s="37">
        <v>65</v>
      </c>
      <c r="C330" s="37">
        <v>15</v>
      </c>
      <c r="D330" s="37" t="s">
        <v>10</v>
      </c>
      <c r="E330" s="37" t="s">
        <v>11</v>
      </c>
      <c r="F330" s="37" t="s">
        <v>118</v>
      </c>
      <c r="G330" s="38" t="s">
        <v>410</v>
      </c>
      <c r="H330" s="38" t="s">
        <v>120</v>
      </c>
      <c r="I330" s="38" t="s">
        <v>140</v>
      </c>
      <c r="J330" s="39" t="s">
        <v>631</v>
      </c>
      <c r="K330" s="40">
        <v>742240</v>
      </c>
      <c r="L330" s="41">
        <v>191.20000000000002</v>
      </c>
      <c r="M330" s="42" t="s">
        <v>14</v>
      </c>
      <c r="N330" s="42" t="s">
        <v>15</v>
      </c>
      <c r="O330" s="39">
        <v>2</v>
      </c>
      <c r="P330" s="42" t="s">
        <v>143</v>
      </c>
      <c r="Q330" s="43" t="s">
        <v>10</v>
      </c>
      <c r="S330" s="44" t="str">
        <f t="shared" si="67"/>
        <v>LLKW - Winter</v>
      </c>
      <c r="T330" s="44" t="str">
        <f t="shared" si="68"/>
        <v>215 / 65 R15</v>
      </c>
      <c r="U330" s="45">
        <f t="shared" si="69"/>
        <v>15</v>
      </c>
      <c r="V330" s="44" t="str">
        <f t="shared" si="70"/>
        <v>2156515</v>
      </c>
      <c r="W330" s="44" t="str">
        <f t="shared" si="71"/>
        <v>TRANSALP 2</v>
      </c>
      <c r="X330" s="45" t="str">
        <f t="shared" si="72"/>
        <v>104/102 T</v>
      </c>
      <c r="Y330" s="45">
        <f t="shared" si="73"/>
        <v>742240</v>
      </c>
      <c r="Z330" s="44" t="str">
        <f t="shared" si="74"/>
        <v>3528707422408</v>
      </c>
      <c r="AA330" s="46">
        <f t="shared" si="75"/>
        <v>191.20000000000002</v>
      </c>
      <c r="AB330" s="46"/>
      <c r="AC330" s="46">
        <f>IF(SUM(COUNTIF(S330,{"*Winter*"})),(AA330/100)*(100-$AL$4)-AB330,IF(SUM(COUNTIF(S330,{"*Bespikte Reifen*"})),(AA330/100)*(100-$AL$4)-AB330,(AA330/100)*(100-$AJ$4)-AB330))</f>
        <v>191.20000000000002</v>
      </c>
      <c r="AD330" s="45" t="str">
        <f t="shared" si="76"/>
        <v>E</v>
      </c>
      <c r="AE330" s="45" t="str">
        <f t="shared" si="77"/>
        <v>B</v>
      </c>
      <c r="AF330" s="45">
        <f t="shared" si="78"/>
        <v>2</v>
      </c>
      <c r="AG330" s="45" t="str">
        <f t="shared" si="79"/>
        <v>71 dB</v>
      </c>
      <c r="AH330" s="44" t="str">
        <f t="shared" si="80"/>
        <v/>
      </c>
    </row>
    <row r="331" spans="1:34" s="44" customFormat="1" ht="20" hidden="1" customHeight="1">
      <c r="A331" s="36">
        <v>195</v>
      </c>
      <c r="B331" s="37">
        <v>75</v>
      </c>
      <c r="C331" s="37">
        <v>16</v>
      </c>
      <c r="D331" s="37" t="s">
        <v>10</v>
      </c>
      <c r="E331" s="37" t="s">
        <v>94</v>
      </c>
      <c r="F331" s="37" t="s">
        <v>118</v>
      </c>
      <c r="G331" s="38" t="s">
        <v>414</v>
      </c>
      <c r="H331" s="38" t="s">
        <v>100</v>
      </c>
      <c r="I331" s="38" t="s">
        <v>140</v>
      </c>
      <c r="J331" s="39" t="s">
        <v>632</v>
      </c>
      <c r="K331" s="40">
        <v>789283</v>
      </c>
      <c r="L331" s="41">
        <v>161.5</v>
      </c>
      <c r="M331" s="42" t="s">
        <v>14</v>
      </c>
      <c r="N331" s="42" t="s">
        <v>15</v>
      </c>
      <c r="O331" s="39">
        <v>2</v>
      </c>
      <c r="P331" s="42" t="s">
        <v>143</v>
      </c>
      <c r="Q331" s="43" t="s">
        <v>10</v>
      </c>
      <c r="S331" s="44" t="str">
        <f t="shared" si="67"/>
        <v>LLKW - Winter</v>
      </c>
      <c r="T331" s="44" t="str">
        <f t="shared" si="68"/>
        <v>195 / 75 R16</v>
      </c>
      <c r="U331" s="45">
        <f t="shared" si="69"/>
        <v>16</v>
      </c>
      <c r="V331" s="44" t="str">
        <f t="shared" si="70"/>
        <v>1957516</v>
      </c>
      <c r="W331" s="44" t="str">
        <f t="shared" si="71"/>
        <v>TRANSALP 2</v>
      </c>
      <c r="X331" s="45" t="str">
        <f t="shared" si="72"/>
        <v>107/105 R</v>
      </c>
      <c r="Y331" s="45">
        <f t="shared" si="73"/>
        <v>789283</v>
      </c>
      <c r="Z331" s="44" t="str">
        <f t="shared" si="74"/>
        <v>3528707892836</v>
      </c>
      <c r="AA331" s="46">
        <f t="shared" si="75"/>
        <v>161.5</v>
      </c>
      <c r="AB331" s="46"/>
      <c r="AC331" s="46">
        <f>IF(SUM(COUNTIF(S331,{"*Winter*"})),(AA331/100)*(100-$AL$4)-AB331,IF(SUM(COUNTIF(S331,{"*Bespikte Reifen*"})),(AA331/100)*(100-$AL$4)-AB331,(AA331/100)*(100-$AJ$4)-AB331))</f>
        <v>161.5</v>
      </c>
      <c r="AD331" s="45" t="str">
        <f t="shared" si="76"/>
        <v>E</v>
      </c>
      <c r="AE331" s="45" t="str">
        <f t="shared" si="77"/>
        <v>B</v>
      </c>
      <c r="AF331" s="45">
        <f t="shared" si="78"/>
        <v>2</v>
      </c>
      <c r="AG331" s="45" t="str">
        <f t="shared" si="79"/>
        <v>71 dB</v>
      </c>
      <c r="AH331" s="44" t="str">
        <f t="shared" si="80"/>
        <v/>
      </c>
    </row>
    <row r="332" spans="1:34" s="44" customFormat="1" ht="20" hidden="1" customHeight="1">
      <c r="A332" s="36">
        <v>205</v>
      </c>
      <c r="B332" s="37">
        <v>75</v>
      </c>
      <c r="C332" s="37">
        <v>16</v>
      </c>
      <c r="D332" s="37" t="s">
        <v>10</v>
      </c>
      <c r="E332" s="37" t="s">
        <v>94</v>
      </c>
      <c r="F332" s="37" t="s">
        <v>118</v>
      </c>
      <c r="G332" s="38" t="s">
        <v>416</v>
      </c>
      <c r="H332" s="38" t="s">
        <v>99</v>
      </c>
      <c r="I332" s="38" t="s">
        <v>140</v>
      </c>
      <c r="J332" s="39" t="s">
        <v>633</v>
      </c>
      <c r="K332" s="40">
        <v>717459</v>
      </c>
      <c r="L332" s="41">
        <v>180.3</v>
      </c>
      <c r="M332" s="42" t="s">
        <v>22</v>
      </c>
      <c r="N332" s="42" t="s">
        <v>15</v>
      </c>
      <c r="O332" s="39">
        <v>2</v>
      </c>
      <c r="P332" s="42" t="s">
        <v>143</v>
      </c>
      <c r="Q332" s="43" t="s">
        <v>10</v>
      </c>
      <c r="S332" s="44" t="str">
        <f t="shared" si="67"/>
        <v>LLKW - Winter</v>
      </c>
      <c r="T332" s="44" t="str">
        <f t="shared" si="68"/>
        <v>205 / 75 R16</v>
      </c>
      <c r="U332" s="45">
        <f t="shared" si="69"/>
        <v>16</v>
      </c>
      <c r="V332" s="44" t="str">
        <f t="shared" si="70"/>
        <v>2057516</v>
      </c>
      <c r="W332" s="44" t="str">
        <f t="shared" si="71"/>
        <v>TRANSALP 2</v>
      </c>
      <c r="X332" s="45" t="str">
        <f t="shared" si="72"/>
        <v>110/108 R</v>
      </c>
      <c r="Y332" s="45">
        <f t="shared" si="73"/>
        <v>717459</v>
      </c>
      <c r="Z332" s="44" t="str">
        <f t="shared" si="74"/>
        <v>3528707174598</v>
      </c>
      <c r="AA332" s="46">
        <f t="shared" si="75"/>
        <v>180.3</v>
      </c>
      <c r="AB332" s="46"/>
      <c r="AC332" s="46">
        <f>IF(SUM(COUNTIF(S332,{"*Winter*"})),(AA332/100)*(100-$AL$4)-AB332,IF(SUM(COUNTIF(S332,{"*Bespikte Reifen*"})),(AA332/100)*(100-$AL$4)-AB332,(AA332/100)*(100-$AJ$4)-AB332))</f>
        <v>180.3</v>
      </c>
      <c r="AD332" s="45" t="str">
        <f t="shared" si="76"/>
        <v>C</v>
      </c>
      <c r="AE332" s="45" t="str">
        <f t="shared" si="77"/>
        <v>B</v>
      </c>
      <c r="AF332" s="45">
        <f t="shared" si="78"/>
        <v>2</v>
      </c>
      <c r="AG332" s="45" t="str">
        <f t="shared" si="79"/>
        <v>71 dB</v>
      </c>
      <c r="AH332" s="44" t="str">
        <f t="shared" si="80"/>
        <v/>
      </c>
    </row>
    <row r="333" spans="1:34" s="44" customFormat="1" ht="20" hidden="1" customHeight="1">
      <c r="A333" s="36">
        <v>215</v>
      </c>
      <c r="B333" s="37">
        <v>75</v>
      </c>
      <c r="C333" s="37">
        <v>16</v>
      </c>
      <c r="D333" s="37" t="s">
        <v>10</v>
      </c>
      <c r="E333" s="37" t="s">
        <v>94</v>
      </c>
      <c r="F333" s="37" t="s">
        <v>118</v>
      </c>
      <c r="G333" s="38" t="s">
        <v>418</v>
      </c>
      <c r="H333" s="38" t="s">
        <v>102</v>
      </c>
      <c r="I333" s="38" t="s">
        <v>140</v>
      </c>
      <c r="J333" s="39" t="s">
        <v>634</v>
      </c>
      <c r="K333" s="40">
        <v>387942</v>
      </c>
      <c r="L333" s="41">
        <v>197.70000000000002</v>
      </c>
      <c r="M333" s="42" t="s">
        <v>22</v>
      </c>
      <c r="N333" s="42" t="s">
        <v>15</v>
      </c>
      <c r="O333" s="39">
        <v>2</v>
      </c>
      <c r="P333" s="42" t="s">
        <v>143</v>
      </c>
      <c r="Q333" s="43" t="s">
        <v>10</v>
      </c>
      <c r="S333" s="44" t="str">
        <f t="shared" si="67"/>
        <v>LLKW - Winter</v>
      </c>
      <c r="T333" s="44" t="str">
        <f t="shared" si="68"/>
        <v>215 / 75 R16</v>
      </c>
      <c r="U333" s="45">
        <f t="shared" si="69"/>
        <v>16</v>
      </c>
      <c r="V333" s="44" t="str">
        <f t="shared" si="70"/>
        <v>2157516</v>
      </c>
      <c r="W333" s="44" t="str">
        <f t="shared" si="71"/>
        <v>TRANSALP 2</v>
      </c>
      <c r="X333" s="45" t="str">
        <f t="shared" si="72"/>
        <v>116/114 R</v>
      </c>
      <c r="Y333" s="45">
        <f t="shared" si="73"/>
        <v>387942</v>
      </c>
      <c r="Z333" s="44" t="str">
        <f t="shared" si="74"/>
        <v>3528703879428</v>
      </c>
      <c r="AA333" s="46">
        <f t="shared" si="75"/>
        <v>197.70000000000002</v>
      </c>
      <c r="AB333" s="46"/>
      <c r="AC333" s="46">
        <f>IF(SUM(COUNTIF(S333,{"*Winter*"})),(AA333/100)*(100-$AL$4)-AB333,IF(SUM(COUNTIF(S333,{"*Bespikte Reifen*"})),(AA333/100)*(100-$AL$4)-AB333,(AA333/100)*(100-$AJ$4)-AB333))</f>
        <v>197.70000000000002</v>
      </c>
      <c r="AD333" s="45" t="str">
        <f t="shared" si="76"/>
        <v>C</v>
      </c>
      <c r="AE333" s="45" t="str">
        <f t="shared" si="77"/>
        <v>B</v>
      </c>
      <c r="AF333" s="45">
        <f t="shared" si="78"/>
        <v>2</v>
      </c>
      <c r="AG333" s="45" t="str">
        <f t="shared" si="79"/>
        <v>71 dB</v>
      </c>
      <c r="AH333" s="44" t="str">
        <f t="shared" si="80"/>
        <v/>
      </c>
    </row>
    <row r="334" spans="1:34" s="44" customFormat="1" ht="20" hidden="1" customHeight="1">
      <c r="A334" s="36">
        <v>195</v>
      </c>
      <c r="B334" s="37">
        <v>65</v>
      </c>
      <c r="C334" s="37">
        <v>16</v>
      </c>
      <c r="D334" s="37" t="s">
        <v>10</v>
      </c>
      <c r="E334" s="37" t="s">
        <v>94</v>
      </c>
      <c r="F334" s="37" t="s">
        <v>118</v>
      </c>
      <c r="G334" s="38" t="s">
        <v>423</v>
      </c>
      <c r="H334" s="38" t="s">
        <v>98</v>
      </c>
      <c r="I334" s="38" t="s">
        <v>140</v>
      </c>
      <c r="J334" s="39" t="s">
        <v>635</v>
      </c>
      <c r="K334" s="40">
        <v>141783</v>
      </c>
      <c r="L334" s="41">
        <v>170.20000000000002</v>
      </c>
      <c r="M334" s="42" t="s">
        <v>14</v>
      </c>
      <c r="N334" s="42" t="s">
        <v>15</v>
      </c>
      <c r="O334" s="39">
        <v>2</v>
      </c>
      <c r="P334" s="42" t="s">
        <v>143</v>
      </c>
      <c r="Q334" s="43" t="s">
        <v>10</v>
      </c>
      <c r="S334" s="44" t="str">
        <f t="shared" si="67"/>
        <v>LLKW - Winter</v>
      </c>
      <c r="T334" s="44" t="str">
        <f t="shared" si="68"/>
        <v>195 / 65 R16</v>
      </c>
      <c r="U334" s="45">
        <f t="shared" si="69"/>
        <v>16</v>
      </c>
      <c r="V334" s="44" t="str">
        <f t="shared" si="70"/>
        <v>1956516</v>
      </c>
      <c r="W334" s="44" t="str">
        <f t="shared" si="71"/>
        <v>TRANSALP 2</v>
      </c>
      <c r="X334" s="45" t="str">
        <f t="shared" si="72"/>
        <v>104/102 R</v>
      </c>
      <c r="Y334" s="45">
        <f t="shared" si="73"/>
        <v>141783</v>
      </c>
      <c r="Z334" s="44" t="str">
        <f t="shared" si="74"/>
        <v>3528701417837</v>
      </c>
      <c r="AA334" s="46">
        <f t="shared" si="75"/>
        <v>170.20000000000002</v>
      </c>
      <c r="AB334" s="46"/>
      <c r="AC334" s="46">
        <f>IF(SUM(COUNTIF(S334,{"*Winter*"})),(AA334/100)*(100-$AL$4)-AB334,IF(SUM(COUNTIF(S334,{"*Bespikte Reifen*"})),(AA334/100)*(100-$AL$4)-AB334,(AA334/100)*(100-$AJ$4)-AB334))</f>
        <v>170.20000000000002</v>
      </c>
      <c r="AD334" s="45" t="str">
        <f t="shared" si="76"/>
        <v>E</v>
      </c>
      <c r="AE334" s="45" t="str">
        <f t="shared" si="77"/>
        <v>B</v>
      </c>
      <c r="AF334" s="45">
        <f t="shared" si="78"/>
        <v>2</v>
      </c>
      <c r="AG334" s="45" t="str">
        <f t="shared" si="79"/>
        <v>71 dB</v>
      </c>
      <c r="AH334" s="44" t="str">
        <f t="shared" si="80"/>
        <v/>
      </c>
    </row>
    <row r="335" spans="1:34" s="44" customFormat="1" ht="20" hidden="1" customHeight="1">
      <c r="A335" s="36">
        <v>205</v>
      </c>
      <c r="B335" s="37">
        <v>65</v>
      </c>
      <c r="C335" s="37">
        <v>16</v>
      </c>
      <c r="D335" s="37" t="s">
        <v>10</v>
      </c>
      <c r="E335" s="37" t="s">
        <v>11</v>
      </c>
      <c r="F335" s="37" t="s">
        <v>118</v>
      </c>
      <c r="G335" s="38" t="s">
        <v>425</v>
      </c>
      <c r="H335" s="38" t="s">
        <v>108</v>
      </c>
      <c r="I335" s="38" t="s">
        <v>140</v>
      </c>
      <c r="J335" s="39" t="s">
        <v>636</v>
      </c>
      <c r="K335" s="40">
        <v>871564</v>
      </c>
      <c r="L335" s="41">
        <v>179.10000000000002</v>
      </c>
      <c r="M335" s="42" t="s">
        <v>14</v>
      </c>
      <c r="N335" s="42" t="s">
        <v>15</v>
      </c>
      <c r="O335" s="39">
        <v>2</v>
      </c>
      <c r="P335" s="42" t="s">
        <v>143</v>
      </c>
      <c r="Q335" s="43" t="s">
        <v>10</v>
      </c>
      <c r="S335" s="44" t="str">
        <f t="shared" si="67"/>
        <v>LLKW - Winter</v>
      </c>
      <c r="T335" s="44" t="str">
        <f t="shared" si="68"/>
        <v>205 / 65 R16</v>
      </c>
      <c r="U335" s="45">
        <f t="shared" si="69"/>
        <v>16</v>
      </c>
      <c r="V335" s="44" t="str">
        <f t="shared" si="70"/>
        <v>2056516</v>
      </c>
      <c r="W335" s="44" t="str">
        <f t="shared" si="71"/>
        <v>TRANSALP 2</v>
      </c>
      <c r="X335" s="45" t="str">
        <f t="shared" si="72"/>
        <v>107/105 T</v>
      </c>
      <c r="Y335" s="45">
        <f t="shared" si="73"/>
        <v>871564</v>
      </c>
      <c r="Z335" s="44" t="str">
        <f t="shared" si="74"/>
        <v>3528708715646</v>
      </c>
      <c r="AA335" s="46">
        <f t="shared" si="75"/>
        <v>179.10000000000002</v>
      </c>
      <c r="AB335" s="46"/>
      <c r="AC335" s="46">
        <f>IF(SUM(COUNTIF(S335,{"*Winter*"})),(AA335/100)*(100-$AL$4)-AB335,IF(SUM(COUNTIF(S335,{"*Bespikte Reifen*"})),(AA335/100)*(100-$AL$4)-AB335,(AA335/100)*(100-$AJ$4)-AB335))</f>
        <v>179.10000000000002</v>
      </c>
      <c r="AD335" s="45" t="str">
        <f t="shared" si="76"/>
        <v>E</v>
      </c>
      <c r="AE335" s="45" t="str">
        <f t="shared" si="77"/>
        <v>B</v>
      </c>
      <c r="AF335" s="45">
        <f t="shared" si="78"/>
        <v>2</v>
      </c>
      <c r="AG335" s="45" t="str">
        <f t="shared" si="79"/>
        <v>71 dB</v>
      </c>
      <c r="AH335" s="44" t="str">
        <f t="shared" si="80"/>
        <v/>
      </c>
    </row>
    <row r="336" spans="1:34" s="44" customFormat="1" ht="20" hidden="1" customHeight="1">
      <c r="A336" s="36">
        <v>215</v>
      </c>
      <c r="B336" s="37">
        <v>65</v>
      </c>
      <c r="C336" s="37">
        <v>16</v>
      </c>
      <c r="D336" s="37" t="s">
        <v>10</v>
      </c>
      <c r="E336" s="37" t="s">
        <v>94</v>
      </c>
      <c r="F336" s="37" t="s">
        <v>118</v>
      </c>
      <c r="G336" s="38" t="s">
        <v>427</v>
      </c>
      <c r="H336" s="38" t="s">
        <v>163</v>
      </c>
      <c r="I336" s="38" t="s">
        <v>140</v>
      </c>
      <c r="J336" s="39" t="s">
        <v>637</v>
      </c>
      <c r="K336" s="40">
        <v>359555</v>
      </c>
      <c r="L336" s="41">
        <v>191.20000000000002</v>
      </c>
      <c r="M336" s="42" t="s">
        <v>22</v>
      </c>
      <c r="N336" s="42" t="s">
        <v>15</v>
      </c>
      <c r="O336" s="39">
        <v>2</v>
      </c>
      <c r="P336" s="42" t="s">
        <v>143</v>
      </c>
      <c r="Q336" s="43" t="s">
        <v>10</v>
      </c>
      <c r="S336" s="44" t="str">
        <f t="shared" si="67"/>
        <v>LLKW - Winter</v>
      </c>
      <c r="T336" s="44" t="str">
        <f t="shared" si="68"/>
        <v>215 / 65 R16</v>
      </c>
      <c r="U336" s="45">
        <f t="shared" si="69"/>
        <v>16</v>
      </c>
      <c r="V336" s="44" t="str">
        <f t="shared" si="70"/>
        <v>2156516</v>
      </c>
      <c r="W336" s="44" t="str">
        <f t="shared" si="71"/>
        <v>TRANSALP 2</v>
      </c>
      <c r="X336" s="45" t="str">
        <f t="shared" si="72"/>
        <v>109/107 R (106 T)</v>
      </c>
      <c r="Y336" s="45">
        <f t="shared" si="73"/>
        <v>359555</v>
      </c>
      <c r="Z336" s="44" t="str">
        <f t="shared" si="74"/>
        <v>3528703595557</v>
      </c>
      <c r="AA336" s="46">
        <f t="shared" si="75"/>
        <v>191.20000000000002</v>
      </c>
      <c r="AB336" s="46"/>
      <c r="AC336" s="46">
        <f>IF(SUM(COUNTIF(S336,{"*Winter*"})),(AA336/100)*(100-$AL$4)-AB336,IF(SUM(COUNTIF(S336,{"*Bespikte Reifen*"})),(AA336/100)*(100-$AL$4)-AB336,(AA336/100)*(100-$AJ$4)-AB336))</f>
        <v>191.20000000000002</v>
      </c>
      <c r="AD336" s="45" t="str">
        <f t="shared" si="76"/>
        <v>C</v>
      </c>
      <c r="AE336" s="45" t="str">
        <f t="shared" si="77"/>
        <v>B</v>
      </c>
      <c r="AF336" s="45">
        <f t="shared" si="78"/>
        <v>2</v>
      </c>
      <c r="AG336" s="45" t="str">
        <f t="shared" si="79"/>
        <v>71 dB</v>
      </c>
      <c r="AH336" s="44" t="str">
        <f t="shared" si="80"/>
        <v/>
      </c>
    </row>
    <row r="337" spans="1:34" s="44" customFormat="1" ht="20" hidden="1" customHeight="1">
      <c r="A337" s="36">
        <v>225</v>
      </c>
      <c r="B337" s="37">
        <v>65</v>
      </c>
      <c r="C337" s="37">
        <v>16</v>
      </c>
      <c r="D337" s="37" t="s">
        <v>10</v>
      </c>
      <c r="E337" s="37" t="s">
        <v>94</v>
      </c>
      <c r="F337" s="37" t="s">
        <v>118</v>
      </c>
      <c r="G337" s="38" t="s">
        <v>429</v>
      </c>
      <c r="H337" s="38" t="s">
        <v>110</v>
      </c>
      <c r="I337" s="38" t="s">
        <v>140</v>
      </c>
      <c r="J337" s="39" t="s">
        <v>638</v>
      </c>
      <c r="K337" s="40">
        <v>818035</v>
      </c>
      <c r="L337" s="41">
        <v>213.9</v>
      </c>
      <c r="M337" s="42" t="s">
        <v>22</v>
      </c>
      <c r="N337" s="42" t="s">
        <v>15</v>
      </c>
      <c r="O337" s="39">
        <v>2</v>
      </c>
      <c r="P337" s="42" t="s">
        <v>143</v>
      </c>
      <c r="Q337" s="43" t="s">
        <v>10</v>
      </c>
      <c r="S337" s="44" t="str">
        <f t="shared" si="67"/>
        <v>LLKW - Winter</v>
      </c>
      <c r="T337" s="44" t="str">
        <f t="shared" si="68"/>
        <v>225 / 65 R16</v>
      </c>
      <c r="U337" s="45">
        <f t="shared" si="69"/>
        <v>16</v>
      </c>
      <c r="V337" s="44" t="str">
        <f t="shared" si="70"/>
        <v>2256516</v>
      </c>
      <c r="W337" s="44" t="str">
        <f t="shared" si="71"/>
        <v>TRANSALP 2</v>
      </c>
      <c r="X337" s="45" t="str">
        <f t="shared" si="72"/>
        <v>112/110 R</v>
      </c>
      <c r="Y337" s="45">
        <f t="shared" si="73"/>
        <v>818035</v>
      </c>
      <c r="Z337" s="44" t="str">
        <f t="shared" si="74"/>
        <v>3528708180352</v>
      </c>
      <c r="AA337" s="46">
        <f t="shared" si="75"/>
        <v>213.9</v>
      </c>
      <c r="AB337" s="46"/>
      <c r="AC337" s="46">
        <f>IF(SUM(COUNTIF(S337,{"*Winter*"})),(AA337/100)*(100-$AL$4)-AB337,IF(SUM(COUNTIF(S337,{"*Bespikte Reifen*"})),(AA337/100)*(100-$AL$4)-AB337,(AA337/100)*(100-$AJ$4)-AB337))</f>
        <v>213.90000000000003</v>
      </c>
      <c r="AD337" s="45" t="str">
        <f t="shared" si="76"/>
        <v>C</v>
      </c>
      <c r="AE337" s="45" t="str">
        <f t="shared" si="77"/>
        <v>B</v>
      </c>
      <c r="AF337" s="45">
        <f t="shared" si="78"/>
        <v>2</v>
      </c>
      <c r="AG337" s="45" t="str">
        <f t="shared" si="79"/>
        <v>71 dB</v>
      </c>
      <c r="AH337" s="44" t="str">
        <f t="shared" si="80"/>
        <v/>
      </c>
    </row>
    <row r="338" spans="1:34" s="44" customFormat="1" ht="20" hidden="1" customHeight="1">
      <c r="A338" s="36">
        <v>235</v>
      </c>
      <c r="B338" s="37">
        <v>65</v>
      </c>
      <c r="C338" s="37">
        <v>16</v>
      </c>
      <c r="D338" s="37" t="s">
        <v>10</v>
      </c>
      <c r="E338" s="37" t="s">
        <v>94</v>
      </c>
      <c r="F338" s="37" t="s">
        <v>118</v>
      </c>
      <c r="G338" s="38" t="s">
        <v>431</v>
      </c>
      <c r="H338" s="38" t="s">
        <v>111</v>
      </c>
      <c r="I338" s="38" t="s">
        <v>140</v>
      </c>
      <c r="J338" s="39" t="s">
        <v>639</v>
      </c>
      <c r="K338" s="40">
        <v>192031</v>
      </c>
      <c r="L338" s="41">
        <v>227.9</v>
      </c>
      <c r="M338" s="42" t="s">
        <v>22</v>
      </c>
      <c r="N338" s="42" t="s">
        <v>15</v>
      </c>
      <c r="O338" s="39">
        <v>2</v>
      </c>
      <c r="P338" s="42" t="s">
        <v>143</v>
      </c>
      <c r="Q338" s="43" t="s">
        <v>10</v>
      </c>
      <c r="S338" s="44" t="str">
        <f t="shared" si="67"/>
        <v>LLKW - Winter</v>
      </c>
      <c r="T338" s="44" t="str">
        <f t="shared" si="68"/>
        <v>235 / 65 R16</v>
      </c>
      <c r="U338" s="45">
        <f t="shared" si="69"/>
        <v>16</v>
      </c>
      <c r="V338" s="44" t="str">
        <f t="shared" si="70"/>
        <v>2356516</v>
      </c>
      <c r="W338" s="44" t="str">
        <f t="shared" si="71"/>
        <v>TRANSALP 2</v>
      </c>
      <c r="X338" s="45" t="str">
        <f t="shared" si="72"/>
        <v>115/113 R</v>
      </c>
      <c r="Y338" s="45">
        <f t="shared" si="73"/>
        <v>192031</v>
      </c>
      <c r="Z338" s="44" t="str">
        <f t="shared" si="74"/>
        <v>3528701920313</v>
      </c>
      <c r="AA338" s="46">
        <f t="shared" si="75"/>
        <v>227.9</v>
      </c>
      <c r="AB338" s="46"/>
      <c r="AC338" s="46">
        <f>IF(SUM(COUNTIF(S338,{"*Winter*"})),(AA338/100)*(100-$AL$4)-AB338,IF(SUM(COUNTIF(S338,{"*Bespikte Reifen*"})),(AA338/100)*(100-$AL$4)-AB338,(AA338/100)*(100-$AJ$4)-AB338))</f>
        <v>227.89999999999998</v>
      </c>
      <c r="AD338" s="45" t="str">
        <f t="shared" si="76"/>
        <v>C</v>
      </c>
      <c r="AE338" s="45" t="str">
        <f t="shared" si="77"/>
        <v>B</v>
      </c>
      <c r="AF338" s="45">
        <f t="shared" si="78"/>
        <v>2</v>
      </c>
      <c r="AG338" s="45" t="str">
        <f t="shared" si="79"/>
        <v>71 dB</v>
      </c>
      <c r="AH338" s="44" t="str">
        <f t="shared" si="80"/>
        <v/>
      </c>
    </row>
    <row r="339" spans="1:34" s="44" customFormat="1" ht="20" hidden="1" customHeight="1">
      <c r="A339" s="36">
        <v>195</v>
      </c>
      <c r="B339" s="37">
        <v>60</v>
      </c>
      <c r="C339" s="37">
        <v>16</v>
      </c>
      <c r="D339" s="37" t="s">
        <v>10</v>
      </c>
      <c r="E339" s="37" t="s">
        <v>11</v>
      </c>
      <c r="F339" s="37" t="s">
        <v>118</v>
      </c>
      <c r="G339" s="38" t="s">
        <v>433</v>
      </c>
      <c r="H339" s="38" t="s">
        <v>121</v>
      </c>
      <c r="I339" s="38" t="s">
        <v>140</v>
      </c>
      <c r="J339" s="39" t="s">
        <v>640</v>
      </c>
      <c r="K339" s="40">
        <v>682775</v>
      </c>
      <c r="L339" s="41">
        <v>170.20000000000002</v>
      </c>
      <c r="M339" s="42" t="s">
        <v>14</v>
      </c>
      <c r="N339" s="42" t="s">
        <v>15</v>
      </c>
      <c r="O339" s="39">
        <v>2</v>
      </c>
      <c r="P339" s="42" t="s">
        <v>143</v>
      </c>
      <c r="Q339" s="43" t="s">
        <v>10</v>
      </c>
      <c r="S339" s="44" t="str">
        <f t="shared" si="67"/>
        <v>LLKW - Winter</v>
      </c>
      <c r="T339" s="44" t="str">
        <f t="shared" si="68"/>
        <v>195 / 60 R16</v>
      </c>
      <c r="U339" s="45">
        <f t="shared" si="69"/>
        <v>16</v>
      </c>
      <c r="V339" s="44" t="str">
        <f t="shared" si="70"/>
        <v>1956016</v>
      </c>
      <c r="W339" s="44" t="str">
        <f t="shared" si="71"/>
        <v>TRANSALP 2</v>
      </c>
      <c r="X339" s="45" t="str">
        <f t="shared" si="72"/>
        <v>99/97 T</v>
      </c>
      <c r="Y339" s="45">
        <f t="shared" si="73"/>
        <v>682775</v>
      </c>
      <c r="Z339" s="44" t="str">
        <f t="shared" si="74"/>
        <v>3528706827754</v>
      </c>
      <c r="AA339" s="46">
        <f t="shared" si="75"/>
        <v>170.20000000000002</v>
      </c>
      <c r="AB339" s="46"/>
      <c r="AC339" s="46">
        <f>IF(SUM(COUNTIF(S339,{"*Winter*"})),(AA339/100)*(100-$AL$4)-AB339,IF(SUM(COUNTIF(S339,{"*Bespikte Reifen*"})),(AA339/100)*(100-$AL$4)-AB339,(AA339/100)*(100-$AJ$4)-AB339))</f>
        <v>170.20000000000002</v>
      </c>
      <c r="AD339" s="45" t="str">
        <f t="shared" si="76"/>
        <v>E</v>
      </c>
      <c r="AE339" s="45" t="str">
        <f t="shared" si="77"/>
        <v>B</v>
      </c>
      <c r="AF339" s="45">
        <f t="shared" si="78"/>
        <v>2</v>
      </c>
      <c r="AG339" s="45" t="str">
        <f t="shared" si="79"/>
        <v>71 dB</v>
      </c>
      <c r="AH339" s="44" t="str">
        <f t="shared" si="80"/>
        <v/>
      </c>
    </row>
    <row r="340" spans="1:34" s="44" customFormat="1" ht="20" hidden="1" customHeight="1">
      <c r="A340" s="36">
        <v>215</v>
      </c>
      <c r="B340" s="37">
        <v>60</v>
      </c>
      <c r="C340" s="37">
        <v>16</v>
      </c>
      <c r="D340" s="37" t="s">
        <v>10</v>
      </c>
      <c r="E340" s="37" t="s">
        <v>11</v>
      </c>
      <c r="F340" s="37" t="s">
        <v>118</v>
      </c>
      <c r="G340" s="38" t="s">
        <v>435</v>
      </c>
      <c r="H340" s="38" t="s">
        <v>113</v>
      </c>
      <c r="I340" s="38" t="s">
        <v>140</v>
      </c>
      <c r="J340" s="39" t="s">
        <v>641</v>
      </c>
      <c r="K340" s="40">
        <v>761323</v>
      </c>
      <c r="L340" s="41">
        <v>193.8</v>
      </c>
      <c r="M340" s="42" t="s">
        <v>14</v>
      </c>
      <c r="N340" s="42" t="s">
        <v>15</v>
      </c>
      <c r="O340" s="39">
        <v>2</v>
      </c>
      <c r="P340" s="42" t="s">
        <v>143</v>
      </c>
      <c r="Q340" s="43" t="s">
        <v>10</v>
      </c>
      <c r="S340" s="44" t="str">
        <f t="shared" si="67"/>
        <v>LLKW - Winter</v>
      </c>
      <c r="T340" s="44" t="str">
        <f t="shared" si="68"/>
        <v>215 / 60 R16</v>
      </c>
      <c r="U340" s="45">
        <f t="shared" si="69"/>
        <v>16</v>
      </c>
      <c r="V340" s="44" t="str">
        <f t="shared" si="70"/>
        <v>2156016</v>
      </c>
      <c r="W340" s="44" t="str">
        <f t="shared" si="71"/>
        <v>TRANSALP 2</v>
      </c>
      <c r="X340" s="45" t="str">
        <f t="shared" si="72"/>
        <v>103/101 T</v>
      </c>
      <c r="Y340" s="45">
        <f t="shared" si="73"/>
        <v>761323</v>
      </c>
      <c r="Z340" s="44" t="str">
        <f t="shared" si="74"/>
        <v>3528707613233</v>
      </c>
      <c r="AA340" s="46">
        <f t="shared" si="75"/>
        <v>193.8</v>
      </c>
      <c r="AB340" s="46"/>
      <c r="AC340" s="46">
        <f>IF(SUM(COUNTIF(S340,{"*Winter*"})),(AA340/100)*(100-$AL$4)-AB340,IF(SUM(COUNTIF(S340,{"*Bespikte Reifen*"})),(AA340/100)*(100-$AL$4)-AB340,(AA340/100)*(100-$AJ$4)-AB340))</f>
        <v>193.8</v>
      </c>
      <c r="AD340" s="45" t="str">
        <f t="shared" si="76"/>
        <v>E</v>
      </c>
      <c r="AE340" s="45" t="str">
        <f t="shared" si="77"/>
        <v>B</v>
      </c>
      <c r="AF340" s="45">
        <f t="shared" si="78"/>
        <v>2</v>
      </c>
      <c r="AG340" s="45" t="str">
        <f t="shared" si="79"/>
        <v>71 dB</v>
      </c>
      <c r="AH340" s="44" t="str">
        <f t="shared" si="80"/>
        <v/>
      </c>
    </row>
  </sheetData>
  <autoFilter ref="S4:AH340">
    <filterColumn colId="0">
      <filters>
        <filter val="LLKW - All-Season"/>
        <filter val="LLKW - Sommer"/>
        <filter val="Offroad/SUV - All-Season"/>
        <filter val="Offroad/SUV - Sommer"/>
        <filter val="PKW - All-Season"/>
        <filter val="PKW - Sommer"/>
      </filters>
    </filterColumn>
  </autoFilter>
  <mergeCells count="4">
    <mergeCell ref="M2:P2"/>
    <mergeCell ref="AD2:AG2"/>
    <mergeCell ref="AI1:AJ1"/>
    <mergeCell ref="AK1:AL1"/>
  </mergeCells>
  <conditionalFormatting sqref="S5:AH340">
    <cfRule type="expression" dxfId="3" priority="4">
      <formula>ISNUMBER(SEARCH("/",$AH5))</formula>
    </cfRule>
    <cfRule type="expression" dxfId="2" priority="3">
      <formula>ISNUMBER(SEARCH("NEU",$AH5))</formula>
    </cfRule>
    <cfRule type="expression" dxfId="1" priority="2">
      <formula>ISNUMBER(SEARCH("+",$AH5))</formula>
    </cfRule>
    <cfRule type="expression" dxfId="0" priority="1">
      <formula>ISNUMBER(SEARCH("M+S",$AH5))</formula>
    </cfRule>
  </conditionalFormatting>
  <pageMargins left="0.23622047244094491" right="0.23622047244094491" top="0.74803149606299213" bottom="0.74803149606299213" header="0.31496062992125984" footer="0.31496062992125984"/>
  <pageSetup paperSize="9" scale="64" fitToHeight="0" orientation="portrait" horizontalDpi="360" verticalDpi="360"/>
  <headerFooter>
    <oddHeader>&amp;L&amp;"-,Fett"Vertrauen stärken. Stärken vertrauen.&amp;RSeite &amp;P von &amp;N</oddHeader>
    <oddFooter>&amp;L&amp;8&amp;F&amp;R&amp;D</oddFooter>
  </headerFooter>
  <ignoredErrors>
    <ignoredError sqref="X4:X340 Y4:Y340" 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4" x14ac:dyDescent="0"/>
  <cols>
    <col min="1" max="16384" width="11.5" style="1"/>
  </cols>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2"/>
  <sheetViews>
    <sheetView workbookViewId="0">
      <selection activeCell="A11" sqref="A11"/>
    </sheetView>
  </sheetViews>
  <sheetFormatPr baseColWidth="10" defaultColWidth="11.5" defaultRowHeight="13" x14ac:dyDescent="0"/>
  <cols>
    <col min="1" max="1" width="128" style="20" customWidth="1"/>
    <col min="2" max="16384" width="11.5" style="20"/>
  </cols>
  <sheetData>
    <row r="1" spans="1:1">
      <c r="A1" s="19" t="s">
        <v>642</v>
      </c>
    </row>
    <row r="2" spans="1:1">
      <c r="A2" s="19"/>
    </row>
    <row r="3" spans="1:1">
      <c r="A3" s="21" t="s">
        <v>643</v>
      </c>
    </row>
    <row r="4" spans="1:1">
      <c r="A4" s="22" t="s">
        <v>644</v>
      </c>
    </row>
    <row r="5" spans="1:1">
      <c r="A5" s="22" t="s">
        <v>645</v>
      </c>
    </row>
    <row r="6" spans="1:1">
      <c r="A6" s="22"/>
    </row>
    <row r="7" spans="1:1">
      <c r="A7" s="22" t="s">
        <v>646</v>
      </c>
    </row>
    <row r="8" spans="1:1">
      <c r="A8" s="22"/>
    </row>
    <row r="9" spans="1:1">
      <c r="A9" s="22" t="s">
        <v>647</v>
      </c>
    </row>
    <row r="10" spans="1:1" ht="52">
      <c r="A10" s="22" t="s">
        <v>648</v>
      </c>
    </row>
    <row r="11" spans="1:1">
      <c r="A11" s="22"/>
    </row>
    <row r="12" spans="1:1">
      <c r="A12" s="22" t="s">
        <v>649</v>
      </c>
    </row>
    <row r="13" spans="1:1">
      <c r="A13" s="22" t="s">
        <v>650</v>
      </c>
    </row>
    <row r="14" spans="1:1">
      <c r="A14" s="22" t="s">
        <v>651</v>
      </c>
    </row>
    <row r="15" spans="1:1">
      <c r="A15" s="22" t="s">
        <v>652</v>
      </c>
    </row>
    <row r="16" spans="1:1">
      <c r="A16" s="22"/>
    </row>
    <row r="17" spans="1:1">
      <c r="A17" s="22" t="s">
        <v>653</v>
      </c>
    </row>
    <row r="18" spans="1:1">
      <c r="A18" s="22" t="s">
        <v>654</v>
      </c>
    </row>
    <row r="19" spans="1:1" ht="52">
      <c r="A19" s="22" t="s">
        <v>655</v>
      </c>
    </row>
    <row r="20" spans="1:1" ht="26">
      <c r="A20" s="22" t="s">
        <v>656</v>
      </c>
    </row>
    <row r="21" spans="1:1" ht="65">
      <c r="A21" s="22" t="s">
        <v>657</v>
      </c>
    </row>
    <row r="22" spans="1:1" ht="26">
      <c r="A22" s="22" t="s">
        <v>658</v>
      </c>
    </row>
    <row r="23" spans="1:1" ht="91">
      <c r="A23" s="22" t="s">
        <v>659</v>
      </c>
    </row>
    <row r="24" spans="1:1" ht="52">
      <c r="A24" s="22" t="s">
        <v>660</v>
      </c>
    </row>
    <row r="25" spans="1:1" ht="91">
      <c r="A25" s="22" t="s">
        <v>661</v>
      </c>
    </row>
    <row r="26" spans="1:1">
      <c r="A26" s="22" t="s">
        <v>662</v>
      </c>
    </row>
    <row r="27" spans="1:1">
      <c r="A27" s="22"/>
    </row>
    <row r="28" spans="1:1">
      <c r="A28" s="22" t="s">
        <v>663</v>
      </c>
    </row>
    <row r="29" spans="1:1" ht="26">
      <c r="A29" s="22" t="s">
        <v>664</v>
      </c>
    </row>
    <row r="30" spans="1:1" ht="39">
      <c r="A30" s="22" t="s">
        <v>665</v>
      </c>
    </row>
    <row r="31" spans="1:1" ht="26">
      <c r="A31" s="22" t="s">
        <v>666</v>
      </c>
    </row>
    <row r="32" spans="1:1" ht="39">
      <c r="A32" s="22" t="s">
        <v>667</v>
      </c>
    </row>
    <row r="33" spans="1:1">
      <c r="A33" s="22" t="s">
        <v>668</v>
      </c>
    </row>
    <row r="34" spans="1:1" ht="26">
      <c r="A34" s="22" t="s">
        <v>669</v>
      </c>
    </row>
    <row r="35" spans="1:1" ht="39">
      <c r="A35" s="22" t="s">
        <v>670</v>
      </c>
    </row>
    <row r="36" spans="1:1" ht="78">
      <c r="A36" s="22" t="s">
        <v>671</v>
      </c>
    </row>
    <row r="37" spans="1:1" ht="78">
      <c r="A37" s="22" t="s">
        <v>672</v>
      </c>
    </row>
    <row r="38" spans="1:1" ht="39">
      <c r="A38" s="22" t="s">
        <v>673</v>
      </c>
    </row>
    <row r="39" spans="1:1" ht="65">
      <c r="A39" s="22" t="s">
        <v>674</v>
      </c>
    </row>
    <row r="40" spans="1:1" ht="52">
      <c r="A40" s="22" t="s">
        <v>675</v>
      </c>
    </row>
    <row r="41" spans="1:1" ht="78">
      <c r="A41" s="22" t="s">
        <v>676</v>
      </c>
    </row>
    <row r="42" spans="1:1">
      <c r="A42" s="22"/>
    </row>
    <row r="43" spans="1:1">
      <c r="A43" s="22" t="s">
        <v>677</v>
      </c>
    </row>
    <row r="44" spans="1:1" ht="39">
      <c r="A44" s="22" t="s">
        <v>678</v>
      </c>
    </row>
    <row r="45" spans="1:1">
      <c r="A45" s="22" t="s">
        <v>679</v>
      </c>
    </row>
    <row r="46" spans="1:1" ht="52">
      <c r="A46" s="22" t="s">
        <v>680</v>
      </c>
    </row>
    <row r="47" spans="1:1">
      <c r="A47" s="22" t="s">
        <v>662</v>
      </c>
    </row>
    <row r="48" spans="1:1" ht="52">
      <c r="A48" s="22" t="s">
        <v>681</v>
      </c>
    </row>
    <row r="49" spans="1:1" ht="39">
      <c r="A49" s="22" t="s">
        <v>682</v>
      </c>
    </row>
    <row r="50" spans="1:1" ht="52">
      <c r="A50" s="22" t="s">
        <v>683</v>
      </c>
    </row>
    <row r="51" spans="1:1" ht="26">
      <c r="A51" s="22" t="s">
        <v>684</v>
      </c>
    </row>
    <row r="52" spans="1:1" ht="52">
      <c r="A52" s="22" t="s">
        <v>685</v>
      </c>
    </row>
    <row r="53" spans="1:1" ht="26">
      <c r="A53" s="22" t="s">
        <v>686</v>
      </c>
    </row>
    <row r="54" spans="1:1" ht="39">
      <c r="A54" s="22" t="s">
        <v>687</v>
      </c>
    </row>
    <row r="55" spans="1:1">
      <c r="A55" s="22"/>
    </row>
    <row r="56" spans="1:1">
      <c r="A56" s="22" t="s">
        <v>688</v>
      </c>
    </row>
    <row r="57" spans="1:1" ht="39">
      <c r="A57" s="22" t="s">
        <v>689</v>
      </c>
    </row>
    <row r="58" spans="1:1" ht="78">
      <c r="A58" s="21" t="s">
        <v>690</v>
      </c>
    </row>
    <row r="59" spans="1:1" ht="26">
      <c r="A59" s="22" t="s">
        <v>691</v>
      </c>
    </row>
    <row r="60" spans="1:1">
      <c r="A60" s="22" t="s">
        <v>692</v>
      </c>
    </row>
    <row r="61" spans="1:1">
      <c r="A61" s="22" t="s">
        <v>693</v>
      </c>
    </row>
    <row r="62" spans="1:1" ht="26">
      <c r="A62" s="21" t="s">
        <v>694</v>
      </c>
    </row>
    <row r="63" spans="1:1" ht="52">
      <c r="A63" s="22" t="s">
        <v>695</v>
      </c>
    </row>
    <row r="64" spans="1:1" ht="39">
      <c r="A64" s="22" t="s">
        <v>696</v>
      </c>
    </row>
    <row r="65" spans="1:1" ht="91">
      <c r="A65" s="22" t="s">
        <v>697</v>
      </c>
    </row>
    <row r="66" spans="1:1">
      <c r="A66" s="22" t="s">
        <v>662</v>
      </c>
    </row>
    <row r="67" spans="1:1" ht="52">
      <c r="A67" s="22" t="s">
        <v>698</v>
      </c>
    </row>
    <row r="68" spans="1:1" ht="39">
      <c r="A68" s="22" t="s">
        <v>699</v>
      </c>
    </row>
    <row r="69" spans="1:1" ht="39">
      <c r="A69" s="22" t="s">
        <v>700</v>
      </c>
    </row>
    <row r="70" spans="1:1" ht="39">
      <c r="A70" s="22" t="s">
        <v>701</v>
      </c>
    </row>
    <row r="71" spans="1:1" ht="52">
      <c r="A71" s="22" t="s">
        <v>702</v>
      </c>
    </row>
    <row r="72" spans="1:1" ht="39">
      <c r="A72" s="22" t="s">
        <v>703</v>
      </c>
    </row>
    <row r="73" spans="1:1">
      <c r="A73" s="22" t="s">
        <v>704</v>
      </c>
    </row>
    <row r="74" spans="1:1" ht="39">
      <c r="A74" s="22" t="s">
        <v>705</v>
      </c>
    </row>
    <row r="75" spans="1:1" ht="26">
      <c r="A75" s="22" t="s">
        <v>706</v>
      </c>
    </row>
    <row r="76" spans="1:1" ht="26">
      <c r="A76" s="22" t="s">
        <v>707</v>
      </c>
    </row>
    <row r="77" spans="1:1" ht="39">
      <c r="A77" s="22" t="s">
        <v>708</v>
      </c>
    </row>
    <row r="78" spans="1:1" ht="26">
      <c r="A78" s="22" t="s">
        <v>709</v>
      </c>
    </row>
    <row r="79" spans="1:1">
      <c r="A79" s="22" t="s">
        <v>710</v>
      </c>
    </row>
    <row r="80" spans="1:1" ht="26">
      <c r="A80" s="22" t="s">
        <v>711</v>
      </c>
    </row>
    <row r="81" spans="1:1" ht="39">
      <c r="A81" s="22" t="s">
        <v>712</v>
      </c>
    </row>
    <row r="82" spans="1:1">
      <c r="A82" s="22"/>
    </row>
    <row r="83" spans="1:1">
      <c r="A83" s="22" t="s">
        <v>713</v>
      </c>
    </row>
    <row r="84" spans="1:1" ht="39">
      <c r="A84" s="22" t="s">
        <v>714</v>
      </c>
    </row>
    <row r="85" spans="1:1" ht="26">
      <c r="A85" s="22" t="s">
        <v>715</v>
      </c>
    </row>
    <row r="86" spans="1:1" ht="26">
      <c r="A86" s="22" t="s">
        <v>716</v>
      </c>
    </row>
    <row r="87" spans="1:1">
      <c r="A87" s="22" t="s">
        <v>717</v>
      </c>
    </row>
    <row r="88" spans="1:1">
      <c r="A88" s="22" t="s">
        <v>718</v>
      </c>
    </row>
    <row r="89" spans="1:1">
      <c r="A89" s="22" t="s">
        <v>662</v>
      </c>
    </row>
    <row r="90" spans="1:1">
      <c r="A90" s="22" t="s">
        <v>719</v>
      </c>
    </row>
    <row r="91" spans="1:1" ht="52">
      <c r="A91" s="22" t="s">
        <v>720</v>
      </c>
    </row>
    <row r="92" spans="1:1" ht="26">
      <c r="A92" s="22" t="s">
        <v>721</v>
      </c>
    </row>
    <row r="93" spans="1:1">
      <c r="A93" s="22" t="s">
        <v>722</v>
      </c>
    </row>
    <row r="94" spans="1:1" ht="65">
      <c r="A94" s="22" t="s">
        <v>723</v>
      </c>
    </row>
    <row r="95" spans="1:1" ht="26">
      <c r="A95" s="22" t="s">
        <v>724</v>
      </c>
    </row>
    <row r="96" spans="1:1">
      <c r="A96" s="22" t="s">
        <v>725</v>
      </c>
    </row>
    <row r="97" spans="1:1">
      <c r="A97" s="22" t="s">
        <v>726</v>
      </c>
    </row>
    <row r="98" spans="1:1" ht="26">
      <c r="A98" s="22" t="s">
        <v>727</v>
      </c>
    </row>
    <row r="99" spans="1:1" ht="26">
      <c r="A99" s="22" t="s">
        <v>728</v>
      </c>
    </row>
    <row r="100" spans="1:1" ht="26">
      <c r="A100" s="22" t="s">
        <v>729</v>
      </c>
    </row>
    <row r="101" spans="1:1" ht="26">
      <c r="A101" s="22" t="s">
        <v>730</v>
      </c>
    </row>
    <row r="102" spans="1:1" ht="26">
      <c r="A102" s="22" t="s">
        <v>731</v>
      </c>
    </row>
    <row r="103" spans="1:1">
      <c r="A103" s="22" t="s">
        <v>732</v>
      </c>
    </row>
    <row r="104" spans="1:1">
      <c r="A104" s="22" t="s">
        <v>733</v>
      </c>
    </row>
    <row r="105" spans="1:1">
      <c r="A105" s="22" t="s">
        <v>734</v>
      </c>
    </row>
    <row r="106" spans="1:1">
      <c r="A106" s="22" t="s">
        <v>735</v>
      </c>
    </row>
    <row r="107" spans="1:1" ht="52">
      <c r="A107" s="22" t="s">
        <v>736</v>
      </c>
    </row>
    <row r="108" spans="1:1">
      <c r="A108" s="22"/>
    </row>
    <row r="109" spans="1:1">
      <c r="A109" s="22" t="s">
        <v>737</v>
      </c>
    </row>
    <row r="110" spans="1:1" ht="39">
      <c r="A110" s="22" t="s">
        <v>738</v>
      </c>
    </row>
    <row r="111" spans="1:1">
      <c r="A111" s="22"/>
    </row>
    <row r="112" spans="1:1">
      <c r="A112" s="22" t="s">
        <v>739</v>
      </c>
    </row>
    <row r="113" spans="1:1" ht="52">
      <c r="A113" s="22" t="s">
        <v>740</v>
      </c>
    </row>
    <row r="114" spans="1:1">
      <c r="A114" s="22" t="s">
        <v>741</v>
      </c>
    </row>
    <row r="115" spans="1:1">
      <c r="A115" s="22" t="s">
        <v>662</v>
      </c>
    </row>
    <row r="116" spans="1:1">
      <c r="A116" s="22"/>
    </row>
    <row r="117" spans="1:1">
      <c r="A117" s="22" t="s">
        <v>742</v>
      </c>
    </row>
    <row r="118" spans="1:1">
      <c r="A118" s="21" t="s">
        <v>743</v>
      </c>
    </row>
    <row r="119" spans="1:1">
      <c r="A119" s="22" t="s">
        <v>744</v>
      </c>
    </row>
    <row r="120" spans="1:1" ht="52">
      <c r="A120" s="22" t="s">
        <v>745</v>
      </c>
    </row>
    <row r="121" spans="1:1" ht="26">
      <c r="A121" s="22" t="s">
        <v>746</v>
      </c>
    </row>
    <row r="122" spans="1:1" ht="52">
      <c r="A122" s="22" t="s">
        <v>747</v>
      </c>
    </row>
    <row r="123" spans="1:1" ht="65">
      <c r="A123" s="22" t="s">
        <v>748</v>
      </c>
    </row>
    <row r="124" spans="1:1" ht="65">
      <c r="A124" s="22" t="s">
        <v>749</v>
      </c>
    </row>
    <row r="125" spans="1:1" ht="52">
      <c r="A125" s="22" t="s">
        <v>750</v>
      </c>
    </row>
    <row r="126" spans="1:1" ht="26">
      <c r="A126" s="22" t="s">
        <v>751</v>
      </c>
    </row>
    <row r="127" spans="1:1" ht="39">
      <c r="A127" s="22" t="s">
        <v>752</v>
      </c>
    </row>
    <row r="128" spans="1:1" ht="52">
      <c r="A128" s="22" t="s">
        <v>753</v>
      </c>
    </row>
    <row r="129" spans="1:1">
      <c r="A129" s="22" t="s">
        <v>754</v>
      </c>
    </row>
    <row r="130" spans="1:1">
      <c r="A130" s="22" t="s">
        <v>755</v>
      </c>
    </row>
    <row r="131" spans="1:1">
      <c r="A131" s="22" t="s">
        <v>756</v>
      </c>
    </row>
    <row r="132" spans="1:1" ht="26">
      <c r="A132" s="22" t="s">
        <v>757</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KB-Preise</vt:lpstr>
      <vt:lpstr>Abkürzungen &amp; Erklärungen</vt:lpstr>
      <vt:lpstr>AGB</vt:lpstr>
    </vt:vector>
  </TitlesOfParts>
  <Company>Michelin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Klee</dc:creator>
  <cp:lastModifiedBy>Daniel Brauch</cp:lastModifiedBy>
  <cp:lastPrinted>2017-12-11T07:06:52Z</cp:lastPrinted>
  <dcterms:created xsi:type="dcterms:W3CDTF">2014-10-23T06:39:54Z</dcterms:created>
  <dcterms:modified xsi:type="dcterms:W3CDTF">2018-02-01T16:36:11Z</dcterms:modified>
</cp:coreProperties>
</file>