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<sst xmlns="http://schemas.openxmlformats.org/spreadsheetml/2006/main" count="436" uniqueCount="107">
  <si>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</si>
  <si>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</si>
  <si>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</si>
  <si>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</si>
  <si>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</si>
  <si>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</si>
  <si>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</si>
  <si>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</si>
  <si>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</si>
  <si>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</si>
  <si>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</si>
  <si>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</si>
  <si>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</si>
  <si>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</si>
  <si>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</si>
  <si>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</si>
  <si>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</si>
  <si>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</si>
  <si>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</si>
  <si>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</si>
  <si>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</si>
  <si>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</si>
  <si>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</si>
  <si>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</si>
  <si>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</si>
  <si>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</si>
  <si>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</si>
  <si>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</si>
  <si>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</si>
  <si>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</si>
  <si>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</si>
  <si>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</si>
  <si>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</si>
  <si>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</si>
  <si>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</si>
  <si>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</si>
  <si>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</si>
  <si>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</si>
  <si>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</si>
  <si>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</si>
  <si>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</si>
  <si>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</si>
  <si>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</si>
  <si>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</si>
  <si>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</si>
  <si>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</si>
  <si>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</si>
  <si>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</si>
  <si>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</si>
  <si>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</si>
  <si>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</si>
  <si>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</si>
  <si>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</si>
  <si>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</si>
  <si>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</si>
  <si>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</si>
  <si>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</si>
  <si>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</si>
  <si>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</si>
  <si>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</si>
  <si>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</si>
  <si>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</si>
  <si>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</si>
  <si>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</si>
  <si>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Bilder</t>
  </si>
  <si>
    <t>Herbstputz</t>
  </si>
  <si>
    <t>Posselt</t>
  </si>
  <si>
    <t>Zielsetzung</t>
  </si>
  <si>
    <t>Bus wegbringen</t>
  </si>
  <si>
    <t>Trainingsplan</t>
  </si>
  <si>
    <t>Camp-Orga</t>
  </si>
  <si>
    <t>Frederick</t>
  </si>
  <si>
    <t>Eger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</si>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</sst>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12" borderId="18" applyNumberFormat="0" applyAlignment="0" applyProtection="0">
      <alignment vertical="center"/>
    </xf>
    <xf numFmtId="44" fontId="3" fillId="0" borderId="0" applyBorder="0" applyAlignment="0" applyProtection="0"/>
    <xf numFmtId="0" fontId="5" fillId="35" borderId="0" applyNumberFormat="0" applyBorder="0" applyAlignment="0" applyProtection="0">
      <alignment vertical="center"/>
    </xf>
    <xf numFmtId="0" fontId="19" fillId="21" borderId="19" applyNumberFormat="0" applyFont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3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3" fillId="0" borderId="0" applyBorder="0" applyAlignment="0" applyProtection="0"/>
    <xf numFmtId="0" fontId="6" fillId="9" borderId="1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0" fontId="0" fillId="3" borderId="5" xfId="0" applyFon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0" fontId="0" fillId="0" borderId="5" xfId="0" applyBorder="1" applyAlignment="1">
      <alignment horizontal="right"/>
    </xf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2" borderId="7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1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6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6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17"/>
      <c r="M10" s="17"/>
      <c r="N10" s="17"/>
      <c r="O10" s="9"/>
      <c r="P10" s="9"/>
    </row>
    <row r="11" ht="13.5" spans="1:16">
      <c r="A11" s="10"/>
      <c r="B11" s="27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28"/>
      <c r="C12" s="4" t="s">
        <v>4</v>
      </c>
      <c r="D12" s="6">
        <v>43219</v>
      </c>
      <c r="E12" s="18">
        <v>43225</v>
      </c>
      <c r="F12" s="18">
        <v>43225</v>
      </c>
      <c r="G12" s="18">
        <v>43232</v>
      </c>
      <c r="H12" s="18">
        <v>43253</v>
      </c>
      <c r="I12" s="18"/>
      <c r="J12" s="18"/>
      <c r="K12" s="18"/>
      <c r="L12" s="18"/>
      <c r="M12" s="18"/>
      <c r="N12" s="18"/>
      <c r="O12" s="18"/>
      <c r="P12" s="18"/>
    </row>
    <row r="13" spans="1:16">
      <c r="A13" s="7"/>
      <c r="B13" s="28"/>
      <c r="C13" s="7" t="s">
        <v>5</v>
      </c>
      <c r="D13" s="9" t="s">
        <v>13</v>
      </c>
      <c r="E13" s="19" t="s">
        <v>19</v>
      </c>
      <c r="F13" s="19" t="s">
        <v>14</v>
      </c>
      <c r="G13" s="19" t="s">
        <v>14</v>
      </c>
      <c r="H13" s="19" t="s">
        <v>20</v>
      </c>
      <c r="I13" s="20"/>
      <c r="J13" s="20"/>
      <c r="K13" s="20"/>
      <c r="L13" s="20"/>
      <c r="M13" s="20"/>
      <c r="N13" s="20"/>
      <c r="O13" s="20"/>
      <c r="P13" s="20"/>
    </row>
    <row r="14" ht="13.5" spans="1:16">
      <c r="A14" s="7"/>
      <c r="B14" s="29">
        <f>50-SUM(D14:P14)</f>
        <v>20</v>
      </c>
      <c r="C14" s="10" t="s">
        <v>10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21</v>
      </c>
      <c r="B15" s="5"/>
      <c r="C15" s="4" t="s">
        <v>4</v>
      </c>
      <c r="D15" s="30">
        <v>43191</v>
      </c>
      <c r="E15" s="6">
        <v>43233</v>
      </c>
      <c r="F15" s="1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31" t="s">
        <v>6</v>
      </c>
      <c r="E16" s="8" t="s">
        <v>9</v>
      </c>
      <c r="F16" s="15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6">
        <f>50-SUM(D17:P17)</f>
        <v>0</v>
      </c>
      <c r="C17" s="10" t="s">
        <v>10</v>
      </c>
      <c r="D17" s="32">
        <v>30</v>
      </c>
      <c r="E17" s="12">
        <v>10</v>
      </c>
      <c r="F17" s="1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18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6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27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27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18">
        <v>43191</v>
      </c>
      <c r="E27" s="18">
        <v>43220</v>
      </c>
      <c r="F27" s="18">
        <v>43246</v>
      </c>
      <c r="G27" s="18">
        <v>43268</v>
      </c>
      <c r="H27" s="18">
        <v>43281</v>
      </c>
      <c r="I27" s="18"/>
      <c r="J27" s="18"/>
      <c r="K27" s="18"/>
      <c r="L27" s="18"/>
      <c r="M27" s="18"/>
      <c r="N27" s="18"/>
      <c r="O27" s="18"/>
      <c r="P27" s="18"/>
    </row>
    <row r="28" spans="1:16">
      <c r="A28" s="7"/>
      <c r="B28" s="8"/>
      <c r="C28" s="7" t="s">
        <v>5</v>
      </c>
      <c r="D28" s="9" t="s">
        <v>6</v>
      </c>
      <c r="E28" s="19" t="s">
        <v>8</v>
      </c>
      <c r="F28" s="19" t="s">
        <v>13</v>
      </c>
      <c r="G28" s="19" t="s">
        <v>30</v>
      </c>
      <c r="H28" s="19" t="s">
        <v>17</v>
      </c>
      <c r="I28" s="19"/>
      <c r="J28" s="19"/>
      <c r="K28" s="19"/>
      <c r="L28" s="19"/>
      <c r="M28" s="19"/>
      <c r="N28" s="19"/>
      <c r="O28" s="19"/>
      <c r="P28" s="19"/>
    </row>
    <row r="29" ht="13.5" spans="1:16">
      <c r="A29" s="7"/>
      <c r="B29" s="26">
        <f>50-SUM(D29:P29)</f>
        <v>10</v>
      </c>
      <c r="C29" s="10" t="s">
        <v>10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27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6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6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6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37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6" t="s">
        <v>9</v>
      </c>
      <c r="G43" s="9" t="s">
        <v>22</v>
      </c>
      <c r="H43" s="9" t="s">
        <v>8</v>
      </c>
      <c r="I43" s="36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37">
        <v>10</v>
      </c>
      <c r="G44" s="12">
        <v>5</v>
      </c>
      <c r="H44" s="12">
        <v>5</v>
      </c>
      <c r="I44" s="37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6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6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27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27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6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27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27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37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27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27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2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2" t="s">
        <v>56</v>
      </c>
      <c r="B86" s="38">
        <f>27*50-B85</f>
        <v>1065</v>
      </c>
    </row>
    <row r="87" ht="13.5" spans="1:2">
      <c r="A87" s="22" t="s">
        <v>57</v>
      </c>
      <c r="B87" s="38">
        <f>+B86/(B86+B85)*100</f>
        <v>78.8888888888889</v>
      </c>
    </row>
    <row r="88" ht="13.5" spans="1:2">
      <c r="A88" s="22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2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90" zoomScaleNormal="90" topLeftCell="A31" workbookViewId="0">
      <selection activeCell="D34" sqref="D34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</row>
    <row r="2" spans="1:16">
      <c r="A2" s="4" t="s">
        <v>60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 t="s">
        <v>23</v>
      </c>
      <c r="F3" s="9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$B$67-SUM(D4:P4)</f>
        <v>15</v>
      </c>
      <c r="C4" s="10" t="s">
        <v>10</v>
      </c>
      <c r="D4" s="12">
        <v>15</v>
      </c>
      <c r="E4" s="12">
        <v>10</v>
      </c>
      <c r="F4" s="12">
        <v>10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 t="s">
        <v>64</v>
      </c>
      <c r="I6" s="9" t="s">
        <v>65</v>
      </c>
      <c r="J6" s="9"/>
      <c r="L6" s="17"/>
      <c r="M6" s="17"/>
      <c r="N6" s="17"/>
      <c r="O6" s="9"/>
      <c r="P6" s="9"/>
    </row>
    <row r="7" ht="13.5" spans="1:16">
      <c r="A7" s="10"/>
      <c r="B7" s="11">
        <f>$B$67-SUM(D7:P7)</f>
        <v>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13" t="s">
        <v>66</v>
      </c>
      <c r="B9" s="8"/>
      <c r="C9" s="7" t="s">
        <v>5</v>
      </c>
      <c r="D9" s="9" t="s">
        <v>28</v>
      </c>
      <c r="E9" s="9" t="s">
        <v>67</v>
      </c>
      <c r="F9" s="9" t="s">
        <v>49</v>
      </c>
      <c r="G9" s="9" t="s">
        <v>9</v>
      </c>
      <c r="H9" s="9" t="s">
        <v>68</v>
      </c>
      <c r="I9" s="9" t="s">
        <v>6</v>
      </c>
      <c r="J9" s="9" t="s">
        <v>69</v>
      </c>
      <c r="K9" s="9" t="s">
        <v>70</v>
      </c>
      <c r="L9" s="9" t="s">
        <v>65</v>
      </c>
      <c r="M9" s="9"/>
      <c r="N9" s="9"/>
      <c r="O9" s="9"/>
      <c r="P9" s="9"/>
    </row>
    <row r="10" ht="13.5" spans="1:16">
      <c r="A10" s="10"/>
      <c r="B10" s="11">
        <f>$B$67-SUM(D10:P10)</f>
        <v>-50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71</v>
      </c>
      <c r="B11" s="5"/>
      <c r="C11" s="4" t="s">
        <v>4</v>
      </c>
      <c r="D11" s="6">
        <v>43401</v>
      </c>
      <c r="E11" s="6">
        <v>43401</v>
      </c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72</v>
      </c>
      <c r="B12" s="8"/>
      <c r="C12" s="7" t="s">
        <v>5</v>
      </c>
      <c r="D12" s="9" t="s">
        <v>23</v>
      </c>
      <c r="E12" s="9" t="s">
        <v>23</v>
      </c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11">
        <f>$B$67-SUM(D13:P13)</f>
        <v>30</v>
      </c>
      <c r="C13" s="10" t="s">
        <v>10</v>
      </c>
      <c r="D13" s="12">
        <v>10</v>
      </c>
      <c r="E13" s="12">
        <v>10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73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74</v>
      </c>
      <c r="B15" s="8"/>
      <c r="C15" s="7" t="s">
        <v>5</v>
      </c>
      <c r="D15" s="9" t="s">
        <v>33</v>
      </c>
      <c r="E15" s="9" t="s">
        <v>23</v>
      </c>
      <c r="F15" s="9" t="s">
        <v>23</v>
      </c>
      <c r="G15" s="9" t="s">
        <v>23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8"/>
      <c r="K17" s="18"/>
      <c r="L17" s="18"/>
      <c r="M17" s="18"/>
      <c r="N17" s="18"/>
      <c r="O17" s="18"/>
      <c r="P17" s="18"/>
    </row>
    <row r="18" spans="1:16">
      <c r="A18" s="7" t="s">
        <v>75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76</v>
      </c>
      <c r="H18" s="9" t="s">
        <v>69</v>
      </c>
      <c r="I18" s="9" t="s">
        <v>65</v>
      </c>
      <c r="J18" s="19"/>
      <c r="K18" s="19"/>
      <c r="L18" s="19"/>
      <c r="M18" s="19"/>
      <c r="N18" s="19"/>
      <c r="O18" s="19"/>
      <c r="P18" s="19"/>
    </row>
    <row r="19" ht="13.5" spans="1:16">
      <c r="A19" s="7"/>
      <c r="B19" s="11">
        <f>$B$67-SUM(D19:P19)</f>
        <v>-10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/>
      <c r="J20" s="6"/>
      <c r="K20" s="6"/>
      <c r="L20" s="6"/>
      <c r="M20" s="6"/>
      <c r="N20" s="6"/>
      <c r="O20" s="6"/>
      <c r="P20" s="6"/>
    </row>
    <row r="21" spans="1:16">
      <c r="A21" s="7" t="s">
        <v>77</v>
      </c>
      <c r="B21" s="8"/>
      <c r="C21" s="7" t="s">
        <v>5</v>
      </c>
      <c r="D21" s="9" t="s">
        <v>78</v>
      </c>
      <c r="E21" s="9" t="s">
        <v>78</v>
      </c>
      <c r="F21" s="9" t="s">
        <v>6</v>
      </c>
      <c r="G21" s="9" t="s">
        <v>23</v>
      </c>
      <c r="H21" s="9" t="s">
        <v>65</v>
      </c>
      <c r="I21" s="9"/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$B$67-SUM(D22:P22)</f>
        <v>10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/>
      <c r="J22" s="9"/>
      <c r="K22" s="12"/>
      <c r="L22" s="12"/>
      <c r="M22" s="12"/>
      <c r="N22" s="12"/>
      <c r="O22" s="12"/>
      <c r="P22" s="12"/>
    </row>
    <row r="23" spans="1:16">
      <c r="A23" s="4" t="s">
        <v>79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80</v>
      </c>
      <c r="B24" s="8"/>
      <c r="C24" s="7" t="s">
        <v>5</v>
      </c>
      <c r="D24" s="9" t="s">
        <v>6</v>
      </c>
      <c r="E24" s="9" t="s">
        <v>23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81</v>
      </c>
      <c r="B27" s="8"/>
      <c r="C27" s="7" t="s">
        <v>5</v>
      </c>
      <c r="D27" s="9" t="s">
        <v>82</v>
      </c>
      <c r="E27" s="9" t="s">
        <v>67</v>
      </c>
      <c r="F27" s="9" t="s">
        <v>78</v>
      </c>
      <c r="G27" s="9" t="s">
        <v>6</v>
      </c>
      <c r="H27" s="9" t="s">
        <v>23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83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84</v>
      </c>
      <c r="B30" s="8"/>
      <c r="C30" s="7" t="s">
        <v>5</v>
      </c>
      <c r="D30" s="9" t="s">
        <v>82</v>
      </c>
      <c r="E30" s="9" t="s">
        <v>63</v>
      </c>
      <c r="F30" s="9" t="s">
        <v>78</v>
      </c>
      <c r="G30" s="9" t="s">
        <v>78</v>
      </c>
      <c r="H30" s="9" t="s">
        <v>85</v>
      </c>
      <c r="I30" s="9" t="s">
        <v>86</v>
      </c>
      <c r="J30" s="9" t="s">
        <v>87</v>
      </c>
      <c r="K30" s="9" t="s">
        <v>23</v>
      </c>
      <c r="L30" s="9" t="s">
        <v>23</v>
      </c>
      <c r="M30" s="9"/>
      <c r="N30" s="9"/>
      <c r="O30" s="9"/>
      <c r="P30" s="9"/>
    </row>
    <row r="31" ht="13.5" spans="1:16">
      <c r="A31" s="10"/>
      <c r="B31" s="11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36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/>
      <c r="L32" s="6"/>
      <c r="M32" s="6"/>
      <c r="N32" s="6"/>
      <c r="O32" s="6"/>
      <c r="P32" s="6"/>
    </row>
    <row r="33" spans="1:16">
      <c r="A33" s="7" t="s">
        <v>88</v>
      </c>
      <c r="B33" s="8"/>
      <c r="C33" s="7" t="s">
        <v>5</v>
      </c>
      <c r="D33" s="9" t="s">
        <v>63</v>
      </c>
      <c r="E33" s="9" t="s">
        <v>89</v>
      </c>
      <c r="F33" s="9" t="s">
        <v>90</v>
      </c>
      <c r="G33" s="9" t="s">
        <v>90</v>
      </c>
      <c r="H33" s="9" t="s">
        <v>78</v>
      </c>
      <c r="I33" s="9" t="s">
        <v>89</v>
      </c>
      <c r="J33" s="9" t="s">
        <v>76</v>
      </c>
      <c r="K33" s="9"/>
      <c r="L33" s="9"/>
      <c r="M33" s="9"/>
      <c r="N33" s="9"/>
      <c r="O33" s="9"/>
      <c r="P33" s="9"/>
    </row>
    <row r="34" ht="13.5" spans="1:16">
      <c r="A34" s="10"/>
      <c r="B34" s="11">
        <f>$B$67-SUM(D34:P34)</f>
        <v>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/>
      <c r="L34" s="12"/>
      <c r="M34" s="12"/>
      <c r="N34" s="12"/>
      <c r="O34" s="12"/>
      <c r="P34" s="12"/>
    </row>
    <row r="35" spans="1:16">
      <c r="A35" s="4" t="s">
        <v>37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91</v>
      </c>
      <c r="B36" s="8"/>
      <c r="C36" s="7" t="s">
        <v>5</v>
      </c>
      <c r="D36" s="9" t="s">
        <v>9</v>
      </c>
      <c r="E36" s="9" t="s">
        <v>49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11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39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92</v>
      </c>
      <c r="B39" s="8"/>
      <c r="C39" s="7" t="s">
        <v>5</v>
      </c>
      <c r="D39" s="9" t="s">
        <v>67</v>
      </c>
      <c r="E39" s="9" t="s">
        <v>6</v>
      </c>
      <c r="F39" s="9" t="s">
        <v>23</v>
      </c>
      <c r="G39" s="9" t="s">
        <v>23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11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41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93</v>
      </c>
      <c r="B42" s="8"/>
      <c r="C42" s="7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44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94</v>
      </c>
      <c r="B45" s="8"/>
      <c r="C45" s="7" t="s">
        <v>5</v>
      </c>
      <c r="D45" s="9" t="s">
        <v>16</v>
      </c>
      <c r="E45" s="9" t="s">
        <v>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11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95</v>
      </c>
      <c r="B47" s="5"/>
      <c r="C47" s="4" t="s">
        <v>4</v>
      </c>
      <c r="D47" s="6">
        <v>43383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18</v>
      </c>
      <c r="B48" s="8"/>
      <c r="C48" s="7" t="s">
        <v>5</v>
      </c>
      <c r="D48" s="9" t="s">
        <v>96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$B$67-SUM(D49:P49)</f>
        <v>35</v>
      </c>
      <c r="C49" s="10" t="s">
        <v>10</v>
      </c>
      <c r="D49" s="12">
        <v>15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45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3" t="s">
        <v>97</v>
      </c>
      <c r="B51" s="8"/>
      <c r="C51" s="7" t="s">
        <v>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$B$67-SUM(D52:P52)</f>
        <v>50</v>
      </c>
      <c r="C52" s="10" t="s">
        <v>10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46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98</v>
      </c>
      <c r="B54" s="8"/>
      <c r="C54" s="7" t="s">
        <v>5</v>
      </c>
      <c r="D54" s="9" t="s">
        <v>23</v>
      </c>
      <c r="E54" s="9" t="s">
        <v>23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99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55</v>
      </c>
      <c r="B57" s="8"/>
      <c r="C57" s="7" t="s">
        <v>5</v>
      </c>
      <c r="D57" s="9" t="s">
        <v>78</v>
      </c>
      <c r="E57" s="9" t="s">
        <v>78</v>
      </c>
      <c r="F57" s="9" t="s">
        <v>23</v>
      </c>
      <c r="G57" s="9" t="s">
        <v>23</v>
      </c>
      <c r="H57" s="9" t="s">
        <v>23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100</v>
      </c>
      <c r="B60" s="8"/>
      <c r="C60" s="7" t="s">
        <v>5</v>
      </c>
      <c r="D60" s="9" t="s">
        <v>9</v>
      </c>
      <c r="E60" s="9" t="s">
        <v>49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47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101</v>
      </c>
      <c r="B63" s="8"/>
      <c r="C63" s="7" t="s">
        <v>5</v>
      </c>
      <c r="D63" s="9" t="s">
        <v>63</v>
      </c>
      <c r="E63" s="9" t="s">
        <v>102</v>
      </c>
      <c r="F63" s="9" t="s">
        <v>9</v>
      </c>
      <c r="G63" s="9" t="s">
        <v>78</v>
      </c>
      <c r="H63" s="9" t="s">
        <v>65</v>
      </c>
      <c r="I63" s="9"/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$B$67-SUM(D64:P64)</f>
        <v>10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/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22" t="s">
        <v>103</v>
      </c>
      <c r="B66" s="23">
        <f>(ROW()-2-1)/3</f>
        <v>21</v>
      </c>
    </row>
    <row r="67" ht="13.5" spans="1:2">
      <c r="A67" s="22" t="s">
        <v>104</v>
      </c>
      <c r="B67" s="24">
        <v>50</v>
      </c>
    </row>
    <row r="68" ht="13.5" spans="1:2">
      <c r="A68" s="22" t="s">
        <v>105</v>
      </c>
      <c r="B68" s="24">
        <f>B66*B67</f>
        <v>1050</v>
      </c>
    </row>
    <row r="69" ht="13.5" spans="1:2">
      <c r="A69" s="22" t="s">
        <v>1</v>
      </c>
      <c r="B69" s="24">
        <f t="array" ref="B69">SUM(IF((MOD(ROW(B2:B64),3)=1)*(B2:B64&gt;0),B2:B64,""))</f>
        <v>395</v>
      </c>
    </row>
    <row r="70" ht="13.5" spans="1:2">
      <c r="A70" s="22" t="s">
        <v>56</v>
      </c>
      <c r="B70" s="24">
        <f>B68-B69</f>
        <v>655</v>
      </c>
    </row>
    <row r="71" ht="13.5" spans="1:2">
      <c r="A71" s="22" t="s">
        <v>57</v>
      </c>
      <c r="B71" s="24">
        <f>B70/B68*100</f>
        <v>62.3809523809524</v>
      </c>
    </row>
    <row r="72" ht="13.5" spans="1:2">
      <c r="A72" s="22" t="s">
        <v>106</v>
      </c>
      <c r="B72" s="25">
        <f t="array" ref="B72">AVERAGE(IF(MOD(ROW(B2:B64),3)=1,B2:B64,""))</f>
        <v>15</v>
      </c>
    </row>
    <row r="73" ht="13.5" spans="1:2">
      <c r="A73" s="22" t="s">
        <v>59</v>
      </c>
      <c r="B73" s="25">
        <f t="array" ref="B73">MEDIAN(IF(MOD(ROW(B2:B64),3)=1,B2:B64,""))</f>
        <v>15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37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0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3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6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49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2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5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58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1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4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64;B61;B58;B55;B52;B49;B46;B43;B40;B37;B34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2018-04-29T11:20:00Z</dcterms:created>
  <dcterms:modified xsi:type="dcterms:W3CDTF">2018-11-10T13:49:45Z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