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800" windowHeight="1270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<sst xmlns="http://schemas.openxmlformats.org/spreadsheetml/2006/main" count="408" uniqueCount="103">
  <si>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</si>
  <si>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</si>
  <si>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</si>
  <si>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</si>
  <si>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</si>
  <si>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</si>
  <si>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</si>
  <si>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</si>
  <si>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</si>
  <si>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</si>
  <si>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</si>
  <si>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</si>
  <si>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</si>
  <si>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</si>
  <si>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</si>
  <si>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</si>
  <si>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</si>
  <si>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</si>
  <si>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</si>
  <si>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</si>
  <si>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</si>
  <si>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</si>
  <si>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</si>
  <si>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</si>
  <si>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</si>
  <si>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</si>
  <si>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</si>
  <si>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</si>
  <si>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</si>
  <si>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</si>
  <si>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</si>
  <si>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</si>
  <si>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</si>
  <si>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</si>
  <si>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</si>
  <si>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</si>
  <si>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</si>
  <si>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</si>
  <si>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</si>
  <si>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</si>
  <si>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</si>
  <si>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</si>
  <si>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</si>
  <si>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</si>
  <si>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</si>
  <si>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</si>
  <si>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</si>
  <si>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</si>
  <si>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</si>
  <si>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</si>
  <si>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</si>
  <si>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</si>
  <si>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</si>
  <si>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</si>
  <si>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</si>
  <si>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</si>
  <si>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</si>
  <si>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</si>
  <si>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</si>
  <si>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</si>
  <si>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Benjamin</t>
  </si>
  <si>
    <t>Kurney</t>
  </si>
  <si>
    <t>Daase</t>
  </si>
  <si>
    <t>Sommerputz</t>
  </si>
  <si>
    <t>Posselt</t>
  </si>
  <si>
    <t>Zielsetzung</t>
  </si>
  <si>
    <t>Bus wegbringen</t>
  </si>
  <si>
    <t>Frederick</t>
  </si>
  <si>
    <t>Eger</t>
  </si>
  <si>
    <t>Jakob</t>
  </si>
  <si>
    <t>Schrenk</t>
  </si>
  <si>
    <t>Schwebs</t>
  </si>
  <si>
    <t>ADH Orga</t>
  </si>
  <si>
    <t>Windirsch</t>
  </si>
  <si>
    <t>Abholen Hotel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</si>
  <si>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</si>
  <si>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</si>
  <si>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</si>
  <si>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</si>
  <si>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</si>
  <si>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</si>
  <si>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</si>
  <si>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</si>
  <si>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</si>
  <si>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Sund</t>
  </si>
  <si>
    <t>Anzeigetafel + Ballkinder</t>
  </si>
  <si>
    <t>Anzeigetafel</t>
  </si>
  <si>
    <t>Volmerding</t>
  </si>
  <si>
    <t>Kirchner</t>
  </si>
  <si>
    <t>Borrmann</t>
  </si>
  <si>
    <t>Schramm</t>
  </si>
  <si>
    <t>Niklas</t>
  </si>
  <si>
    <t>Kassenwart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</si>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</sst>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0.00\ _€"/>
    <numFmt numFmtId="43" formatCode="_-* #,##0.00_-;\-* #,##0.00_-;_-* &quot;-&quot;??_-;_-@_-"/>
    <numFmt numFmtId="177" formatCode="#,###.00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4" fillId="14" borderId="17" applyNumberFormat="0" applyAlignment="0" applyProtection="0">
      <alignment vertical="center"/>
    </xf>
    <xf numFmtId="44" fontId="6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0" fontId="13" fillId="13" borderId="16" applyNumberFormat="0" applyFont="0" applyAlignment="0" applyProtection="0">
      <alignment vertical="center"/>
    </xf>
    <xf numFmtId="0" fontId="21" fillId="37" borderId="1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19" applyNumberForma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6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43" fontId="6" fillId="0" borderId="0" applyBorder="0" applyAlignment="0" applyProtection="0"/>
    <xf numFmtId="0" fontId="3" fillId="8" borderId="1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6" fontId="0" fillId="0" borderId="6" xfId="0" applyNumberFormat="1" applyBorder="1"/>
    <xf numFmtId="0" fontId="0" fillId="3" borderId="5" xfId="0" applyFon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6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6" fontId="0" fillId="0" borderId="12" xfId="0" applyNumberFormat="1" applyBorder="1"/>
    <xf numFmtId="58" fontId="0" fillId="0" borderId="5" xfId="0" applyNumberFormat="1" applyBorder="1"/>
    <xf numFmtId="176" fontId="0" fillId="0" borderId="5" xfId="0" applyNumberFormat="1" applyFont="1" applyBorder="1" applyAlignment="1">
      <alignment horizontal="right"/>
    </xf>
    <xf numFmtId="176" fontId="0" fillId="0" borderId="5" xfId="0" applyNumberFormat="1" applyBorder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6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4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29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5</v>
      </c>
      <c r="D7" s="9" t="s">
        <v>6</v>
      </c>
      <c r="E7" s="9" t="s">
        <v>8</v>
      </c>
      <c r="F7" s="9" t="s">
        <v>12</v>
      </c>
      <c r="G7" s="9" t="s">
        <v>13</v>
      </c>
      <c r="H7" s="9" t="s">
        <v>14</v>
      </c>
      <c r="I7" s="9" t="s">
        <v>13</v>
      </c>
      <c r="J7" s="9"/>
      <c r="K7" s="9"/>
      <c r="L7" s="9"/>
      <c r="M7" s="9"/>
      <c r="N7" s="9"/>
      <c r="O7" s="9"/>
      <c r="P7" s="9"/>
    </row>
    <row r="8" ht="13.5" spans="1:16">
      <c r="A8" s="10"/>
      <c r="B8" s="29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5</v>
      </c>
      <c r="D10" s="9" t="s">
        <v>16</v>
      </c>
      <c r="E10" s="8" t="s">
        <v>6</v>
      </c>
      <c r="F10" s="9" t="s">
        <v>17</v>
      </c>
      <c r="G10" s="9"/>
      <c r="H10" s="9"/>
      <c r="I10" s="9"/>
      <c r="J10" s="9"/>
      <c r="L10" s="23"/>
      <c r="M10" s="23"/>
      <c r="N10" s="23"/>
      <c r="O10" s="9"/>
      <c r="P10" s="9"/>
    </row>
    <row r="11" ht="13.5" spans="1:16">
      <c r="A11" s="10"/>
      <c r="B11" s="30">
        <f>50-SUM(D11:P11)</f>
        <v>15</v>
      </c>
      <c r="C11" s="10" t="s">
        <v>10</v>
      </c>
      <c r="D11" s="12">
        <v>5</v>
      </c>
      <c r="E11" s="34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18</v>
      </c>
      <c r="B12" s="31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7"/>
      <c r="B13" s="31"/>
      <c r="C13" s="7" t="s">
        <v>5</v>
      </c>
      <c r="D13" s="9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7"/>
      <c r="B14" s="32">
        <f>50-SUM(D14:P14)</f>
        <v>20</v>
      </c>
      <c r="C14" s="10" t="s">
        <v>10</v>
      </c>
      <c r="D14" s="12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5</v>
      </c>
      <c r="D16" s="15" t="s">
        <v>6</v>
      </c>
      <c r="E16" s="8" t="s">
        <v>9</v>
      </c>
      <c r="F16" s="18" t="s">
        <v>22</v>
      </c>
      <c r="G16" s="9" t="s">
        <v>23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29">
        <f>50-SUM(D17:P17)</f>
        <v>0</v>
      </c>
      <c r="C17" s="10" t="s">
        <v>10</v>
      </c>
      <c r="D17" s="16">
        <v>30</v>
      </c>
      <c r="E17" s="12">
        <v>10</v>
      </c>
      <c r="F17" s="19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5</v>
      </c>
      <c r="D19" s="9" t="s">
        <v>13</v>
      </c>
      <c r="E19" s="9" t="s">
        <v>25</v>
      </c>
      <c r="F19" s="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29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5</v>
      </c>
      <c r="D22" s="9" t="s">
        <v>6</v>
      </c>
      <c r="E22" s="9" t="s">
        <v>8</v>
      </c>
      <c r="F22" s="9" t="s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30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5</v>
      </c>
      <c r="D25" s="9" t="s">
        <v>6</v>
      </c>
      <c r="E25" s="9" t="s">
        <v>8</v>
      </c>
      <c r="F25" s="9" t="s">
        <v>28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30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7"/>
      <c r="B28" s="8"/>
      <c r="C28" s="7" t="s">
        <v>5</v>
      </c>
      <c r="D28" s="9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7"/>
      <c r="B29" s="29">
        <f>50-SUM(D29:P29)</f>
        <v>10</v>
      </c>
      <c r="C29" s="10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30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5</v>
      </c>
      <c r="D34" s="9" t="s">
        <v>6</v>
      </c>
      <c r="E34" s="9" t="s">
        <v>33</v>
      </c>
      <c r="F34" s="9" t="s">
        <v>8</v>
      </c>
      <c r="G34" s="9" t="s">
        <v>14</v>
      </c>
      <c r="H34" s="9" t="s">
        <v>33</v>
      </c>
      <c r="I34" s="9" t="s">
        <v>33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29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5</v>
      </c>
      <c r="D37" s="9" t="s">
        <v>7</v>
      </c>
      <c r="E37" s="9" t="s">
        <v>7</v>
      </c>
      <c r="F37" s="9" t="s">
        <v>35</v>
      </c>
      <c r="G37" s="9" t="s">
        <v>12</v>
      </c>
      <c r="H37" s="9" t="s">
        <v>30</v>
      </c>
      <c r="I37" s="9" t="s">
        <v>20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29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5</v>
      </c>
      <c r="D40" s="9" t="s">
        <v>9</v>
      </c>
      <c r="E40" s="36" t="s">
        <v>9</v>
      </c>
      <c r="F40" s="9" t="s">
        <v>7</v>
      </c>
      <c r="G40" s="9" t="s">
        <v>7</v>
      </c>
      <c r="H40" s="9" t="s">
        <v>13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33">
        <f>50-SUM(D41:P41)</f>
        <v>-2.5</v>
      </c>
      <c r="C41" s="10" t="s">
        <v>10</v>
      </c>
      <c r="D41" s="12">
        <v>10</v>
      </c>
      <c r="E41" s="37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5</v>
      </c>
      <c r="D43" s="9" t="s">
        <v>38</v>
      </c>
      <c r="E43" s="9" t="s">
        <v>9</v>
      </c>
      <c r="F43" s="36" t="s">
        <v>9</v>
      </c>
      <c r="G43" s="9" t="s">
        <v>22</v>
      </c>
      <c r="H43" s="9" t="s">
        <v>8</v>
      </c>
      <c r="I43" s="36" t="s">
        <v>38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33">
        <f>50-SUM(D44:P44)</f>
        <v>-10</v>
      </c>
      <c r="C44" s="10" t="s">
        <v>10</v>
      </c>
      <c r="D44" s="12">
        <v>5</v>
      </c>
      <c r="E44" s="12">
        <v>10</v>
      </c>
      <c r="F44" s="37">
        <v>10</v>
      </c>
      <c r="G44" s="12">
        <v>5</v>
      </c>
      <c r="H44" s="12">
        <v>5</v>
      </c>
      <c r="I44" s="37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5</v>
      </c>
      <c r="D46" s="9" t="s">
        <v>6</v>
      </c>
      <c r="E46" s="9" t="s">
        <v>40</v>
      </c>
      <c r="F46" s="9" t="s">
        <v>8</v>
      </c>
      <c r="G46" s="9" t="s">
        <v>33</v>
      </c>
      <c r="H46" s="9" t="s">
        <v>14</v>
      </c>
      <c r="I46" s="9" t="s">
        <v>23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29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5</v>
      </c>
      <c r="D49" s="9" t="s">
        <v>7</v>
      </c>
      <c r="E49" s="9" t="s">
        <v>7</v>
      </c>
      <c r="F49" s="9" t="s">
        <v>14</v>
      </c>
      <c r="G49" s="9" t="s">
        <v>16</v>
      </c>
      <c r="H49" s="9" t="s">
        <v>30</v>
      </c>
      <c r="I49" s="9" t="s">
        <v>20</v>
      </c>
      <c r="J49" s="9" t="s">
        <v>17</v>
      </c>
      <c r="K49" s="9"/>
      <c r="L49" s="9"/>
      <c r="M49" s="9"/>
      <c r="N49" s="9"/>
      <c r="O49" s="9"/>
      <c r="P49" s="9"/>
    </row>
    <row r="50" ht="13.5" spans="1:16">
      <c r="A50" s="10"/>
      <c r="B50" s="29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5</v>
      </c>
      <c r="D52" s="9" t="s">
        <v>43</v>
      </c>
      <c r="E52" s="9" t="s">
        <v>8</v>
      </c>
      <c r="F52" s="9" t="s">
        <v>30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30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5</v>
      </c>
      <c r="D55" s="9" t="s">
        <v>14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30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5</v>
      </c>
      <c r="D58" s="9" t="s">
        <v>6</v>
      </c>
      <c r="E58" s="9" t="s">
        <v>8</v>
      </c>
      <c r="F58" s="9" t="s">
        <v>30</v>
      </c>
      <c r="G58" s="9" t="s">
        <v>20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29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5</v>
      </c>
      <c r="D61" s="9" t="s">
        <v>16</v>
      </c>
      <c r="E61" s="9" t="s">
        <v>25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30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5</v>
      </c>
      <c r="D64" s="9" t="s">
        <v>14</v>
      </c>
      <c r="E64" s="9" t="s">
        <v>20</v>
      </c>
      <c r="F64" s="9" t="s">
        <v>17</v>
      </c>
      <c r="G64" s="9" t="s">
        <v>23</v>
      </c>
      <c r="H64" s="9" t="s">
        <v>23</v>
      </c>
      <c r="I64" s="9" t="s">
        <v>23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33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5</v>
      </c>
      <c r="D67" s="9" t="s">
        <v>8</v>
      </c>
      <c r="E67" s="9" t="s">
        <v>9</v>
      </c>
      <c r="F67" s="9" t="s">
        <v>25</v>
      </c>
      <c r="G67" s="9" t="s">
        <v>49</v>
      </c>
      <c r="H67" s="9" t="s">
        <v>9</v>
      </c>
      <c r="I67" s="9" t="s">
        <v>9</v>
      </c>
      <c r="J67" s="9" t="s">
        <v>50</v>
      </c>
      <c r="K67" s="9"/>
      <c r="L67" s="9"/>
      <c r="M67" s="9"/>
      <c r="N67" s="9"/>
      <c r="O67" s="9"/>
      <c r="P67" s="9"/>
    </row>
    <row r="68" ht="13.5" spans="1:16">
      <c r="A68" s="10"/>
      <c r="B68" s="33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5</v>
      </c>
      <c r="D70" s="9" t="s">
        <v>7</v>
      </c>
      <c r="E70" s="9" t="s">
        <v>7</v>
      </c>
      <c r="F70" s="9" t="s">
        <v>43</v>
      </c>
      <c r="G70" s="9" t="s">
        <v>8</v>
      </c>
      <c r="H70" s="9" t="s">
        <v>43</v>
      </c>
      <c r="I70" s="9" t="s">
        <v>25</v>
      </c>
      <c r="J70" s="9" t="s">
        <v>28</v>
      </c>
      <c r="K70" s="9" t="s">
        <v>23</v>
      </c>
      <c r="L70" s="9"/>
      <c r="M70" s="9"/>
      <c r="N70" s="9"/>
      <c r="O70" s="9"/>
      <c r="P70" s="9"/>
    </row>
    <row r="71" ht="13.5" spans="1:16">
      <c r="A71" s="10"/>
      <c r="B71" s="33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30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5</v>
      </c>
      <c r="D76" t="s">
        <v>6</v>
      </c>
      <c r="E76" s="9" t="s">
        <v>7</v>
      </c>
      <c r="F76" s="9" t="s">
        <v>7</v>
      </c>
      <c r="G76" s="9" t="s">
        <v>8</v>
      </c>
      <c r="H76" s="9" t="s">
        <v>9</v>
      </c>
      <c r="I76" s="9" t="s">
        <v>13</v>
      </c>
      <c r="J76" s="9" t="s">
        <v>17</v>
      </c>
      <c r="K76" s="9"/>
      <c r="L76" s="9"/>
      <c r="M76" s="9"/>
      <c r="N76" s="9"/>
      <c r="O76" s="9"/>
      <c r="P76" s="9"/>
    </row>
    <row r="77" ht="13.5" spans="1:16">
      <c r="A77" s="10"/>
      <c r="B77" s="33">
        <f>50-SUM(D77:P77)</f>
        <v>-12.5</v>
      </c>
      <c r="C77" s="10" t="s">
        <v>10</v>
      </c>
      <c r="D77" s="37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5</v>
      </c>
      <c r="D79" s="9" t="s">
        <v>40</v>
      </c>
      <c r="E79" s="9" t="s">
        <v>8</v>
      </c>
      <c r="F79" s="9" t="s">
        <v>14</v>
      </c>
      <c r="G79" s="9" t="s">
        <v>17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30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55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5</v>
      </c>
      <c r="D82" s="9" t="s">
        <v>8</v>
      </c>
      <c r="E82" s="9" t="s">
        <v>16</v>
      </c>
      <c r="F82" s="9" t="s">
        <v>33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30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25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5" t="s">
        <v>56</v>
      </c>
      <c r="B86" s="38">
        <f>27*50-B85</f>
        <v>1065</v>
      </c>
    </row>
    <row r="87" ht="13.5" spans="1:2">
      <c r="A87" s="25" t="s">
        <v>57</v>
      </c>
      <c r="B87" s="38">
        <f>+B86/(B86+B85)*100</f>
        <v>78.8888888888889</v>
      </c>
    </row>
    <row r="88" ht="13.5" spans="1:2">
      <c r="A88" s="25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5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90" zoomScaleNormal="90" topLeftCell="A25" workbookViewId="0">
      <selection activeCell="F38" sqref="F38:F40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</row>
    <row r="2" spans="1:16">
      <c r="A2" s="4" t="s">
        <v>60</v>
      </c>
      <c r="B2" s="5"/>
      <c r="C2" s="4" t="s">
        <v>4</v>
      </c>
      <c r="D2" s="6">
        <v>43383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7" t="s">
        <v>5</v>
      </c>
      <c r="D3" s="9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13.5" spans="1:16">
      <c r="A4" s="10"/>
      <c r="B4" s="11">
        <f>$B$67-SUM(D4:P4)</f>
        <v>35</v>
      </c>
      <c r="C4" s="10" t="s">
        <v>10</v>
      </c>
      <c r="D4" s="12">
        <v>15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15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62</v>
      </c>
      <c r="B6" s="8"/>
      <c r="C6" s="7" t="s">
        <v>5</v>
      </c>
      <c r="D6" s="9" t="s">
        <v>28</v>
      </c>
      <c r="E6" s="9" t="s">
        <v>63</v>
      </c>
      <c r="F6" s="9" t="s">
        <v>14</v>
      </c>
      <c r="G6" s="9" t="s">
        <v>6</v>
      </c>
      <c r="H6" s="9"/>
      <c r="I6" s="9"/>
      <c r="J6" s="9"/>
      <c r="L6" s="23"/>
      <c r="M6" s="23"/>
      <c r="N6" s="23"/>
      <c r="O6" s="9"/>
      <c r="P6" s="9"/>
    </row>
    <row r="7" ht="13.5" spans="1:16">
      <c r="A7" s="10"/>
      <c r="B7" s="11">
        <f>$B$67-SUM(D7:P7)</f>
        <v>15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4" t="s">
        <v>21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/>
      <c r="K8" s="6"/>
      <c r="L8" s="6"/>
      <c r="M8" s="6"/>
      <c r="N8" s="6"/>
      <c r="O8" s="6"/>
      <c r="P8" s="6"/>
    </row>
    <row r="9" spans="1:16">
      <c r="A9" s="13" t="s">
        <v>64</v>
      </c>
      <c r="B9" s="8"/>
      <c r="C9" s="7" t="s">
        <v>5</v>
      </c>
      <c r="D9" s="9" t="s">
        <v>28</v>
      </c>
      <c r="E9" s="9" t="s">
        <v>65</v>
      </c>
      <c r="F9" s="9" t="s">
        <v>49</v>
      </c>
      <c r="G9" s="9" t="s">
        <v>9</v>
      </c>
      <c r="H9" s="9" t="s">
        <v>66</v>
      </c>
      <c r="I9" s="9" t="s">
        <v>6</v>
      </c>
      <c r="J9" s="9"/>
      <c r="K9" s="9"/>
      <c r="L9" s="9"/>
      <c r="M9" s="9"/>
      <c r="N9" s="9"/>
      <c r="O9" s="9"/>
      <c r="P9" s="9"/>
    </row>
    <row r="10" ht="13.5" spans="1:16">
      <c r="A10" s="10"/>
      <c r="B10" s="11">
        <f>$B$67-SUM(D10:P10)</f>
        <v>-30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/>
      <c r="K10" s="12"/>
      <c r="L10" s="12"/>
      <c r="M10" s="12"/>
      <c r="N10" s="12"/>
      <c r="O10" s="12"/>
      <c r="P10" s="12"/>
    </row>
    <row r="11" spans="1:16">
      <c r="A11" s="4" t="s">
        <v>67</v>
      </c>
      <c r="B11" s="5"/>
      <c r="C11" s="4" t="s">
        <v>4</v>
      </c>
      <c r="D11" s="14"/>
      <c r="E11" s="6"/>
      <c r="F11" s="17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68</v>
      </c>
      <c r="B12" s="8"/>
      <c r="C12" s="7" t="s">
        <v>5</v>
      </c>
      <c r="D12" s="15"/>
      <c r="E12" s="8"/>
      <c r="F12" s="18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3.5" spans="1:16">
      <c r="A13" s="10"/>
      <c r="B13" s="11">
        <f>$B$67-SUM(D13:P13)</f>
        <v>50</v>
      </c>
      <c r="C13" s="10" t="s">
        <v>10</v>
      </c>
      <c r="D13" s="16"/>
      <c r="E13" s="12"/>
      <c r="F13" s="19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69</v>
      </c>
      <c r="B14" s="5"/>
      <c r="C14" s="4" t="s">
        <v>4</v>
      </c>
      <c r="D14" s="6">
        <v>43358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70</v>
      </c>
      <c r="B15" s="8"/>
      <c r="C15" s="7" t="s">
        <v>5</v>
      </c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11">
        <f>$B$67-SUM(D16:P16)</f>
        <v>45</v>
      </c>
      <c r="C16" s="10" t="s">
        <v>10</v>
      </c>
      <c r="D16" s="12">
        <v>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27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20"/>
      <c r="I17" s="20"/>
      <c r="J17" s="20"/>
      <c r="K17" s="20"/>
      <c r="L17" s="20"/>
      <c r="M17" s="20"/>
      <c r="N17" s="20"/>
      <c r="O17" s="20"/>
      <c r="P17" s="20"/>
    </row>
    <row r="18" spans="1:16">
      <c r="A18" s="7" t="s">
        <v>71</v>
      </c>
      <c r="B18" s="8"/>
      <c r="C18" s="7" t="s">
        <v>5</v>
      </c>
      <c r="D18" s="9" t="s">
        <v>28</v>
      </c>
      <c r="E18" s="9" t="s">
        <v>63</v>
      </c>
      <c r="F18" s="9" t="s">
        <v>6</v>
      </c>
      <c r="G18" s="9" t="s">
        <v>72</v>
      </c>
      <c r="H18" s="21"/>
      <c r="I18" s="21"/>
      <c r="J18" s="21"/>
      <c r="K18" s="21"/>
      <c r="L18" s="21"/>
      <c r="M18" s="21"/>
      <c r="N18" s="21"/>
      <c r="O18" s="21"/>
      <c r="P18" s="21"/>
    </row>
    <row r="19" spans="1:16">
      <c r="A19" s="7"/>
      <c r="B19" s="11">
        <f>$B$67-SUM(D19:P19)</f>
        <v>5</v>
      </c>
      <c r="C19" s="10" t="s">
        <v>10</v>
      </c>
      <c r="D19" s="12">
        <v>10</v>
      </c>
      <c r="E19" s="12">
        <v>5</v>
      </c>
      <c r="F19" s="12">
        <v>15</v>
      </c>
      <c r="G19" s="12">
        <v>15</v>
      </c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4" t="s">
        <v>29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7" t="s">
        <v>73</v>
      </c>
      <c r="B21" s="8"/>
      <c r="C21" s="7" t="s">
        <v>5</v>
      </c>
      <c r="D21" s="9" t="s">
        <v>74</v>
      </c>
      <c r="E21" s="9" t="s">
        <v>74</v>
      </c>
      <c r="F21" s="9" t="s">
        <v>6</v>
      </c>
      <c r="G21" s="9"/>
      <c r="H21" s="9"/>
      <c r="I21" s="9"/>
      <c r="J21" s="9"/>
      <c r="K21" s="9"/>
      <c r="L21" s="9"/>
      <c r="M21" s="9"/>
      <c r="N21" s="9"/>
      <c r="O21" s="9"/>
      <c r="P21" s="9"/>
    </row>
    <row r="22" ht="13.5" spans="1:16">
      <c r="A22" s="10"/>
      <c r="B22" s="11">
        <f>$B$67-SUM(D22:P22)</f>
        <v>25</v>
      </c>
      <c r="C22" s="10" t="s">
        <v>10</v>
      </c>
      <c r="D22" s="12">
        <v>5</v>
      </c>
      <c r="E22" s="12">
        <v>5</v>
      </c>
      <c r="F22" s="12">
        <v>15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4" t="s">
        <v>75</v>
      </c>
      <c r="B23" s="5"/>
      <c r="C23" s="4" t="s">
        <v>4</v>
      </c>
      <c r="D23" s="6">
        <v>43383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76</v>
      </c>
      <c r="B24" s="8"/>
      <c r="C24" s="7" t="s">
        <v>5</v>
      </c>
      <c r="D24" s="9" t="s">
        <v>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11">
        <f>$B$67-SUM(D25:P25)</f>
        <v>35</v>
      </c>
      <c r="C25" s="10" t="s">
        <v>10</v>
      </c>
      <c r="D25" s="12">
        <v>15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32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77</v>
      </c>
      <c r="B27" s="8"/>
      <c r="C27" s="7" t="s">
        <v>5</v>
      </c>
      <c r="D27" s="9" t="s">
        <v>78</v>
      </c>
      <c r="E27" s="9" t="s">
        <v>65</v>
      </c>
      <c r="F27" s="9" t="s">
        <v>74</v>
      </c>
      <c r="G27" s="9" t="s">
        <v>6</v>
      </c>
      <c r="H27" s="9"/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11">
        <f>$B$67-SUM(D28:P28)</f>
        <v>10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79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/>
      <c r="L29" s="6"/>
      <c r="M29" s="6"/>
      <c r="N29" s="6"/>
      <c r="O29" s="6"/>
      <c r="P29" s="6"/>
    </row>
    <row r="30" spans="1:16">
      <c r="A30" s="7" t="s">
        <v>80</v>
      </c>
      <c r="B30" s="8"/>
      <c r="C30" s="7" t="s">
        <v>5</v>
      </c>
      <c r="D30" s="9" t="s">
        <v>78</v>
      </c>
      <c r="E30" s="9" t="s">
        <v>63</v>
      </c>
      <c r="F30" s="9" t="s">
        <v>74</v>
      </c>
      <c r="G30" s="9" t="s">
        <v>74</v>
      </c>
      <c r="H30" s="9" t="s">
        <v>81</v>
      </c>
      <c r="I30" s="9" t="s">
        <v>82</v>
      </c>
      <c r="J30" s="9" t="s">
        <v>83</v>
      </c>
      <c r="K30" s="9"/>
      <c r="L30" s="9"/>
      <c r="M30" s="9"/>
      <c r="N30" s="9"/>
      <c r="O30" s="9"/>
      <c r="P30" s="9"/>
    </row>
    <row r="31" ht="13.5" spans="1:16">
      <c r="A31" s="10"/>
      <c r="B31" s="11">
        <f>$B$67-SUM(D31:P31)</f>
        <v>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/>
      <c r="L31" s="12"/>
      <c r="M31" s="12"/>
      <c r="N31" s="12"/>
      <c r="O31" s="12"/>
      <c r="P31" s="12"/>
    </row>
    <row r="32" spans="1:16">
      <c r="A32" s="4" t="s">
        <v>36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/>
      <c r="L32" s="6"/>
      <c r="M32" s="6"/>
      <c r="N32" s="6"/>
      <c r="O32" s="6"/>
      <c r="P32" s="6"/>
    </row>
    <row r="33" spans="1:16">
      <c r="A33" s="7" t="s">
        <v>84</v>
      </c>
      <c r="B33" s="8"/>
      <c r="C33" s="7" t="s">
        <v>5</v>
      </c>
      <c r="D33" s="9" t="s">
        <v>63</v>
      </c>
      <c r="E33" s="9" t="s">
        <v>85</v>
      </c>
      <c r="F33" s="9" t="s">
        <v>86</v>
      </c>
      <c r="G33" s="9" t="s">
        <v>86</v>
      </c>
      <c r="H33" s="9" t="s">
        <v>74</v>
      </c>
      <c r="I33" s="9" t="s">
        <v>85</v>
      </c>
      <c r="J33" s="9" t="s">
        <v>72</v>
      </c>
      <c r="K33" s="9"/>
      <c r="L33" s="9"/>
      <c r="M33" s="9"/>
      <c r="N33" s="9"/>
      <c r="O33" s="9"/>
      <c r="P33" s="9"/>
    </row>
    <row r="34" spans="1:16">
      <c r="A34" s="10"/>
      <c r="B34" s="11">
        <f>$B$67-SUM(D34:P34)</f>
        <v>5</v>
      </c>
      <c r="C34" s="10" t="s">
        <v>10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/>
      <c r="L34" s="12"/>
      <c r="M34" s="12"/>
      <c r="N34" s="12"/>
      <c r="O34" s="12"/>
      <c r="P34" s="12"/>
    </row>
    <row r="35" spans="1:16">
      <c r="A35" s="4" t="s">
        <v>37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87</v>
      </c>
      <c r="B36" s="8"/>
      <c r="C36" s="7" t="s">
        <v>5</v>
      </c>
      <c r="D36" s="9" t="s">
        <v>9</v>
      </c>
      <c r="E36" s="9" t="s">
        <v>49</v>
      </c>
      <c r="F36" s="9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3.5" spans="1:16">
      <c r="A37" s="10"/>
      <c r="B37" s="11">
        <f>$B$67-SUM(D37:P37)</f>
        <v>25</v>
      </c>
      <c r="C37" s="10" t="s">
        <v>10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39</v>
      </c>
      <c r="B38" s="5"/>
      <c r="C38" s="4" t="s">
        <v>4</v>
      </c>
      <c r="D38" s="6">
        <v>43352</v>
      </c>
      <c r="E38" s="6">
        <v>43383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88</v>
      </c>
      <c r="B39" s="8"/>
      <c r="C39" s="7" t="s">
        <v>5</v>
      </c>
      <c r="D39" s="9" t="s">
        <v>65</v>
      </c>
      <c r="E39" s="9" t="s">
        <v>6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>
      <c r="A40" s="10"/>
      <c r="B40" s="11">
        <f>$B$67-SUM(D40:P40)</f>
        <v>25</v>
      </c>
      <c r="C40" s="10" t="s">
        <v>10</v>
      </c>
      <c r="D40" s="12">
        <v>10</v>
      </c>
      <c r="E40" s="12">
        <v>15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41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89</v>
      </c>
      <c r="B42" s="8"/>
      <c r="C42" s="7" t="s">
        <v>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11">
        <f>$B$67-SUM(D43:P43)</f>
        <v>50</v>
      </c>
      <c r="C43" s="10" t="s">
        <v>10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44</v>
      </c>
      <c r="B44" s="5"/>
      <c r="C44" s="4" t="s">
        <v>4</v>
      </c>
      <c r="D44" s="6">
        <v>43352</v>
      </c>
      <c r="E44" s="6">
        <v>43383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90</v>
      </c>
      <c r="B45" s="8"/>
      <c r="C45" s="7" t="s">
        <v>5</v>
      </c>
      <c r="D45" s="9" t="s">
        <v>16</v>
      </c>
      <c r="E45" s="9" t="s">
        <v>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3.5" spans="1:16">
      <c r="A46" s="10"/>
      <c r="B46" s="11">
        <f>$B$67-SUM(D46:P46)</f>
        <v>40</v>
      </c>
      <c r="C46" s="10" t="s">
        <v>10</v>
      </c>
      <c r="D46" s="12">
        <v>5</v>
      </c>
      <c r="E46" s="12">
        <v>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91</v>
      </c>
      <c r="B47" s="5"/>
      <c r="C47" s="4" t="s">
        <v>4</v>
      </c>
      <c r="D47" s="6">
        <v>43383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18</v>
      </c>
      <c r="B48" s="8"/>
      <c r="C48" s="7" t="s">
        <v>5</v>
      </c>
      <c r="D48" s="9" t="s">
        <v>92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11">
        <f>$B$67-SUM(D49:P49)</f>
        <v>35</v>
      </c>
      <c r="C49" s="10" t="s">
        <v>10</v>
      </c>
      <c r="D49" s="12">
        <v>15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45</v>
      </c>
      <c r="B50" s="5"/>
      <c r="C50" s="4" t="s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13" t="s">
        <v>93</v>
      </c>
      <c r="B51" s="8"/>
      <c r="C51" s="7" t="s">
        <v>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11">
        <f>$B$67-SUM(D52:P52)</f>
        <v>50</v>
      </c>
      <c r="C52" s="10" t="s">
        <v>10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46</v>
      </c>
      <c r="B53" s="5"/>
      <c r="C53" s="4" t="s">
        <v>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94</v>
      </c>
      <c r="B54" s="8"/>
      <c r="C54" s="7" t="s">
        <v>5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11">
        <f>$B$67-SUM(D55:P55)</f>
        <v>50</v>
      </c>
      <c r="C55" s="10" t="s">
        <v>10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95</v>
      </c>
      <c r="B56" s="5"/>
      <c r="C56" s="4" t="s">
        <v>4</v>
      </c>
      <c r="D56" s="6">
        <v>43368</v>
      </c>
      <c r="E56" s="6">
        <v>43368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55</v>
      </c>
      <c r="B57" s="8"/>
      <c r="C57" s="7" t="s">
        <v>5</v>
      </c>
      <c r="D57" s="9" t="s">
        <v>74</v>
      </c>
      <c r="E57" s="9" t="s">
        <v>74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11">
        <f>$B$67-SUM(D58:P58)</f>
        <v>40</v>
      </c>
      <c r="C58" s="10" t="s">
        <v>10</v>
      </c>
      <c r="D58" s="12">
        <v>5</v>
      </c>
      <c r="E58" s="12">
        <v>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48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96</v>
      </c>
      <c r="B60" s="8"/>
      <c r="C60" s="7" t="s">
        <v>5</v>
      </c>
      <c r="D60" s="9" t="s">
        <v>9</v>
      </c>
      <c r="E60" s="9" t="s">
        <v>49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11">
        <f>$B$67-SUM(D61:P61)</f>
        <v>35</v>
      </c>
      <c r="C61" s="10" t="s">
        <v>10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47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97</v>
      </c>
      <c r="B63" s="8"/>
      <c r="C63" s="7" t="s">
        <v>5</v>
      </c>
      <c r="D63" s="9" t="s">
        <v>63</v>
      </c>
      <c r="E63" s="9" t="s">
        <v>98</v>
      </c>
      <c r="F63" s="9" t="s">
        <v>9</v>
      </c>
      <c r="G63" s="9" t="s">
        <v>74</v>
      </c>
      <c r="H63" s="9"/>
      <c r="I63" s="9"/>
      <c r="J63" s="9"/>
      <c r="K63" s="9"/>
      <c r="L63" s="9"/>
      <c r="M63" s="9"/>
      <c r="N63" s="9"/>
      <c r="O63" s="9"/>
      <c r="P63" s="9"/>
    </row>
    <row r="64" ht="13.5" spans="1:16">
      <c r="A64" s="10"/>
      <c r="B64" s="11">
        <f>$B$67-SUM(D64:P64)</f>
        <v>15</v>
      </c>
      <c r="C64" s="10" t="s">
        <v>10</v>
      </c>
      <c r="D64" s="12">
        <v>5</v>
      </c>
      <c r="E64" s="12">
        <v>5</v>
      </c>
      <c r="F64" s="12">
        <v>20</v>
      </c>
      <c r="G64" s="12">
        <v>5</v>
      </c>
      <c r="H64" s="12"/>
      <c r="I64" s="12"/>
      <c r="J64" s="12"/>
      <c r="K64" s="12"/>
      <c r="L64" s="12"/>
      <c r="M64" s="12"/>
      <c r="N64" s="12"/>
      <c r="O64" s="12"/>
      <c r="P64" s="12"/>
    </row>
    <row r="65" ht="13.5"/>
    <row r="66" ht="13.5" spans="1:2">
      <c r="A66" s="25" t="s">
        <v>99</v>
      </c>
      <c r="B66" s="26">
        <f>(ROW()-2-1)/3</f>
        <v>21</v>
      </c>
    </row>
    <row r="67" ht="13.5" spans="1:2">
      <c r="A67" s="25" t="s">
        <v>100</v>
      </c>
      <c r="B67" s="27">
        <v>50</v>
      </c>
    </row>
    <row r="68" ht="13.5" spans="1:2">
      <c r="A68" s="25" t="s">
        <v>101</v>
      </c>
      <c r="B68" s="27">
        <f>B66*B67</f>
        <v>1050</v>
      </c>
    </row>
    <row r="69" ht="13.5" spans="1:2">
      <c r="A69" s="25" t="s">
        <v>1</v>
      </c>
      <c r="B69" s="27">
        <f t="array" ref="B69">SUM(IF(MOD(ROW(B2:B64),3)=1,B2:B64,""))</f>
        <v>560</v>
      </c>
    </row>
    <row r="70" ht="13.5" spans="1:2">
      <c r="A70" s="25" t="s">
        <v>56</v>
      </c>
      <c r="B70" s="27">
        <f>B68-B69</f>
        <v>490</v>
      </c>
    </row>
    <row r="71" ht="13.5" spans="1:2">
      <c r="A71" s="25" t="s">
        <v>57</v>
      </c>
      <c r="B71" s="27">
        <f>B70/B68*100</f>
        <v>46.6666666666667</v>
      </c>
    </row>
    <row r="72" ht="13.5" spans="1:2">
      <c r="A72" s="25" t="s">
        <v>102</v>
      </c>
      <c r="B72" s="28">
        <f t="array" ref="B72">AVERAGE(IF(MOD(ROW(B2:B64),3)=1,B2:B64,""))</f>
        <v>26.6666666666667</v>
      </c>
    </row>
    <row r="73" ht="13.5" spans="1:2">
      <c r="A73" s="25" t="s">
        <v>59</v>
      </c>
      <c r="B73" s="28">
        <f t="array" ref="B73">MEDIAN(IF(MOD(ROW(B2:B64),3)=1,B2:B64,""))</f>
        <v>35</v>
      </c>
    </row>
  </sheetData>
  <conditionalFormatting sqref="B4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7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0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3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6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19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22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25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28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31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34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37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40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43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46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49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52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55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58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61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64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16;B13;B10;B7;B4;B22;B19;B25;B28;B31;B64;B61;B58;B55;B52;B49;B46;B43;B40;B37;B34">
    <cfRule type="cellIs" dxfId="1" priority="1" operator="greaterThan">
      <formula>15</formula>
    </cfRule>
    <cfRule type="cellIs" dxfId="2" priority="2" operator="between">
      <formula>0.01</formula>
      <formula>15</formula>
    </cfRule>
    <cfRule type="cellIs" dxfId="3" priority="3" operator="lessThanOrEqual">
      <formula>0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2018-04-29T08:20:00Z</dcterms:created>
  <dcterms:modified xsi:type="dcterms:W3CDTF">2018-10-11T10:11:37Z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