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<sst xmlns="http://schemas.openxmlformats.org/spreadsheetml/2006/main" count="431" uniqueCount="112">
  <si>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</si>
  <si>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</si>
  <si>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</si>
  <si>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</si>
  <si>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</si>
  <si>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</si>
  <si>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</si>
  <si>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</si>
  <si>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</si>
  <si>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</si>
  <si>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</si>
  <si>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</si>
  <si>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</si>
  <si>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</si>
  <si>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</si>
  <si>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</si>
  <si>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</si>
  <si>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</si>
  <si>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</si>
  <si>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</si>
  <si>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</si>
  <si>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</si>
  <si>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</si>
  <si>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</si>
  <si>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</si>
  <si>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</si>
  <si>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</si>
  <si>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</si>
  <si>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</si>
  <si>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</si>
  <si>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</si>
  <si>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</si>
  <si>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</si>
  <si>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</si>
  <si>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</si>
  <si>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</si>
  <si>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</si>
  <si>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</si>
  <si>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</si>
  <si>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</si>
  <si>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</si>
  <si>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</si>
  <si>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</si>
  <si>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</si>
  <si>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</si>
  <si>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</si>
  <si>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</si>
  <si>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</si>
  <si>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</si>
  <si>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</si>
  <si>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</si>
  <si>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</si>
  <si>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</si>
  <si>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</si>
  <si>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</si>
  <si>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</si>
  <si>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</si>
  <si>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</si>
  <si>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</si>
  <si>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</si>
  <si>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</si>
  <si>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</si>
  <si>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</si>
  <si>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</si>
  <si>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</si>
  <si>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</si>
  <si>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</si>
  <si>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</si>
  <si>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Bus wegbringen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</si>
  <si>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</si>
  <si>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</si>
  <si>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</si>
  <si>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</si>
  <si>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</si>
  <si>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</si>
  <si>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</si>
  <si>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</si>
  <si>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</si>
  <si>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</si>
  <si>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Abholen Hotel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</si>
  <si>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</si>
  <si>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</si>
  <si>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</si>
  <si>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</si>
  <si>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</si>
  <si>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</si>
  <si>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</si>
  <si>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</si>
  <si>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</si>
  <si>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</si>
  <si>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Steffen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</si>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</sst>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0.00\ _€"/>
    <numFmt numFmtId="44" formatCode="_-&quot;£&quot;* #,##0.00_-;\-&quot;£&quot;* #,##0.00_-;_-&quot;£&quot;* &quot;-&quot;??_-;_-@_-"/>
    <numFmt numFmtId="177" formatCode="#,###.00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12" borderId="20" applyNumberFormat="0" applyAlignment="0" applyProtection="0">
      <alignment vertical="center"/>
    </xf>
    <xf numFmtId="44" fontId="1" fillId="0" borderId="0" applyBorder="0" applyAlignment="0" applyProtection="0"/>
    <xf numFmtId="0" fontId="7" fillId="34" borderId="0" applyNumberFormat="0" applyBorder="0" applyAlignment="0" applyProtection="0">
      <alignment vertical="center"/>
    </xf>
    <xf numFmtId="0" fontId="13" fillId="13" borderId="17" applyNumberFormat="0" applyFont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1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43" fontId="1" fillId="0" borderId="0" applyBorder="0" applyAlignment="0" applyProtection="0"/>
    <xf numFmtId="0" fontId="4" fillId="8" borderId="1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6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5" xfId="0" applyNumberFormat="1" applyBorder="1"/>
    <xf numFmtId="176" fontId="0" fillId="0" borderId="5" xfId="0" applyNumberFormat="1" applyFont="1" applyBorder="1" applyAlignment="1">
      <alignment horizontal="right"/>
    </xf>
    <xf numFmtId="176" fontId="0" fillId="0" borderId="5" xfId="0" applyNumberFormat="1" applyBorder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J43" sqref="J43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4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29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29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3"/>
      <c r="M10" s="23"/>
      <c r="N10" s="23"/>
      <c r="O10" s="10"/>
      <c r="P10" s="10"/>
    </row>
    <row r="11" ht="13.5" spans="1:16">
      <c r="A11" s="11"/>
      <c r="B11" s="30">
        <f>50-SUM(D11:P11)</f>
        <v>15</v>
      </c>
      <c r="C11" s="11" t="s">
        <v>10</v>
      </c>
      <c r="D11" s="13">
        <v>5</v>
      </c>
      <c r="E11" s="34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1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1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2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29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29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0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0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29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0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29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29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36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3">
        <f>50-SUM(D41:P41)</f>
        <v>-2.5</v>
      </c>
      <c r="C41" s="11" t="s">
        <v>10</v>
      </c>
      <c r="D41" s="13">
        <v>10</v>
      </c>
      <c r="E41" s="37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36" t="s">
        <v>9</v>
      </c>
      <c r="G43" s="10" t="s">
        <v>22</v>
      </c>
      <c r="H43" s="10" t="s">
        <v>8</v>
      </c>
      <c r="I43" s="36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3">
        <f>50-SUM(D44:P44)</f>
        <v>-10</v>
      </c>
      <c r="C44" s="11" t="s">
        <v>10</v>
      </c>
      <c r="D44" s="13">
        <v>5</v>
      </c>
      <c r="E44" s="13">
        <v>10</v>
      </c>
      <c r="F44" s="37">
        <v>10</v>
      </c>
      <c r="G44" s="13">
        <v>5</v>
      </c>
      <c r="H44" s="13">
        <v>5</v>
      </c>
      <c r="I44" s="37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29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29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0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0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29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0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3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3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3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0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3">
        <f>50-SUM(D77:P77)</f>
        <v>-12.5</v>
      </c>
      <c r="C77" s="11" t="s">
        <v>10</v>
      </c>
      <c r="D77" s="37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0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0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5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5" t="s">
        <v>56</v>
      </c>
      <c r="B86" s="38">
        <f>27*50-B85</f>
        <v>1065</v>
      </c>
    </row>
    <row r="87" ht="13.5" spans="1:2">
      <c r="A87" s="25" t="s">
        <v>57</v>
      </c>
      <c r="B87" s="38">
        <f>+B86/(B86+B85)*100</f>
        <v>78.8888888888889</v>
      </c>
    </row>
    <row r="88" ht="13.5" spans="1:2">
      <c r="A88" s="25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5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53" workbookViewId="0">
      <selection activeCell="H17" sqref="H17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>
        <v>43373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 t="s">
        <v>14</v>
      </c>
      <c r="G9" s="10"/>
      <c r="H9" s="10"/>
      <c r="I9" s="10"/>
      <c r="J9" s="10"/>
      <c r="L9" s="23"/>
      <c r="M9" s="23"/>
      <c r="N9" s="23"/>
      <c r="O9" s="10"/>
      <c r="P9" s="10"/>
    </row>
    <row r="10" ht="13.5" spans="1:16">
      <c r="A10" s="11"/>
      <c r="B10" s="12">
        <f>$B$88-SUM(D10:P10)</f>
        <v>30</v>
      </c>
      <c r="C10" s="11" t="s">
        <v>10</v>
      </c>
      <c r="D10" s="13">
        <v>10</v>
      </c>
      <c r="E10" s="13">
        <v>5</v>
      </c>
      <c r="F10" s="13">
        <v>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E11" s="6">
        <v>43381</v>
      </c>
      <c r="F11" s="6">
        <v>43381</v>
      </c>
      <c r="G11" s="6">
        <v>43381</v>
      </c>
      <c r="H11" s="6">
        <v>43381</v>
      </c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E12" s="10" t="s">
        <v>49</v>
      </c>
      <c r="F12" s="10" t="s">
        <v>9</v>
      </c>
      <c r="G12" s="10" t="s">
        <v>9</v>
      </c>
      <c r="H12" s="10" t="s">
        <v>68</v>
      </c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10</v>
      </c>
      <c r="C13" s="11" t="s">
        <v>10</v>
      </c>
      <c r="D13" s="13">
        <v>10</v>
      </c>
      <c r="E13" s="13">
        <v>5</v>
      </c>
      <c r="F13" s="13">
        <v>10</v>
      </c>
      <c r="G13" s="13">
        <v>10</v>
      </c>
      <c r="H13" s="13">
        <v>5</v>
      </c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69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70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71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72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73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74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75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76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77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>
        <v>43368</v>
      </c>
      <c r="E29" s="6">
        <v>43368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78</v>
      </c>
      <c r="B30" s="8"/>
      <c r="C30" s="9" t="s">
        <v>5</v>
      </c>
      <c r="D30" s="10" t="s">
        <v>79</v>
      </c>
      <c r="E30" s="10" t="s">
        <v>79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40</v>
      </c>
      <c r="C31" s="11" t="s">
        <v>10</v>
      </c>
      <c r="D31" s="13">
        <v>5</v>
      </c>
      <c r="E31" s="13">
        <v>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80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81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82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83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>
        <v>43368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84</v>
      </c>
      <c r="B39" s="8"/>
      <c r="C39" s="9" t="s">
        <v>5</v>
      </c>
      <c r="D39" s="10" t="s">
        <v>85</v>
      </c>
      <c r="E39" s="10" t="s">
        <v>67</v>
      </c>
      <c r="F39" s="10" t="s">
        <v>79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25</v>
      </c>
      <c r="C40" s="11" t="s">
        <v>10</v>
      </c>
      <c r="D40" s="13">
        <v>10</v>
      </c>
      <c r="E40" s="13">
        <v>10</v>
      </c>
      <c r="F40" s="13">
        <v>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86</v>
      </c>
      <c r="B41" s="5"/>
      <c r="C41" s="4" t="s">
        <v>4</v>
      </c>
      <c r="D41" s="6">
        <v>43352</v>
      </c>
      <c r="E41" s="6">
        <v>43352</v>
      </c>
      <c r="F41" s="6">
        <v>43368</v>
      </c>
      <c r="G41" s="6">
        <v>43368</v>
      </c>
      <c r="H41" s="6">
        <v>43368</v>
      </c>
      <c r="I41" s="6">
        <v>43381</v>
      </c>
      <c r="J41" s="6"/>
      <c r="K41" s="6"/>
      <c r="L41" s="6"/>
      <c r="M41" s="6"/>
      <c r="N41" s="6"/>
      <c r="O41" s="6"/>
      <c r="P41" s="6"/>
    </row>
    <row r="42" spans="1:16">
      <c r="A42" s="9" t="s">
        <v>87</v>
      </c>
      <c r="B42" s="8"/>
      <c r="C42" s="9" t="s">
        <v>5</v>
      </c>
      <c r="D42" s="10" t="s">
        <v>85</v>
      </c>
      <c r="E42" s="10" t="s">
        <v>65</v>
      </c>
      <c r="F42" s="10" t="s">
        <v>79</v>
      </c>
      <c r="G42" s="10" t="s">
        <v>79</v>
      </c>
      <c r="H42" s="10" t="s">
        <v>88</v>
      </c>
      <c r="I42" s="10" t="s">
        <v>89</v>
      </c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15</v>
      </c>
      <c r="C43" s="11" t="s">
        <v>10</v>
      </c>
      <c r="D43" s="13">
        <v>10</v>
      </c>
      <c r="E43" s="13">
        <v>5</v>
      </c>
      <c r="F43" s="13">
        <v>5</v>
      </c>
      <c r="G43" s="13">
        <v>5</v>
      </c>
      <c r="H43" s="13">
        <v>5</v>
      </c>
      <c r="I43" s="13">
        <v>5</v>
      </c>
      <c r="J43" s="13"/>
      <c r="K43" s="13"/>
      <c r="L43" s="13"/>
      <c r="M43" s="13"/>
      <c r="N43" s="13"/>
      <c r="O43" s="13"/>
      <c r="P43" s="13"/>
    </row>
    <row r="44" spans="1:16">
      <c r="A44" s="4" t="s">
        <v>86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90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91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92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>
        <v>43368</v>
      </c>
      <c r="G50" s="6">
        <v>43368</v>
      </c>
      <c r="H50" s="6">
        <v>43368</v>
      </c>
      <c r="I50" s="6">
        <v>43378</v>
      </c>
      <c r="J50" s="6"/>
      <c r="K50" s="6"/>
      <c r="L50" s="6"/>
      <c r="M50" s="6"/>
      <c r="N50" s="6"/>
      <c r="O50" s="6"/>
      <c r="P50" s="6"/>
    </row>
    <row r="51" spans="1:16">
      <c r="A51" s="9" t="s">
        <v>93</v>
      </c>
      <c r="B51" s="8"/>
      <c r="C51" s="9" t="s">
        <v>5</v>
      </c>
      <c r="D51" s="10" t="s">
        <v>65</v>
      </c>
      <c r="E51" s="10" t="s">
        <v>94</v>
      </c>
      <c r="F51" s="10" t="s">
        <v>95</v>
      </c>
      <c r="G51" s="10" t="s">
        <v>95</v>
      </c>
      <c r="H51" s="10" t="s">
        <v>79</v>
      </c>
      <c r="I51" s="10" t="s">
        <v>94</v>
      </c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20</v>
      </c>
      <c r="C52" s="11" t="s">
        <v>10</v>
      </c>
      <c r="D52" s="13">
        <v>5</v>
      </c>
      <c r="E52" s="13">
        <v>5</v>
      </c>
      <c r="F52" s="13">
        <v>5</v>
      </c>
      <c r="G52" s="13">
        <v>5</v>
      </c>
      <c r="H52" s="13">
        <v>5</v>
      </c>
      <c r="I52" s="13">
        <v>5</v>
      </c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>
        <v>43381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96</v>
      </c>
      <c r="B54" s="8"/>
      <c r="C54" s="9" t="s">
        <v>5</v>
      </c>
      <c r="D54" s="10" t="s">
        <v>9</v>
      </c>
      <c r="E54" s="10" t="s">
        <v>49</v>
      </c>
      <c r="F54" s="10" t="s">
        <v>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25</v>
      </c>
      <c r="C55" s="11" t="s">
        <v>10</v>
      </c>
      <c r="D55" s="13">
        <v>10</v>
      </c>
      <c r="E55" s="13">
        <v>5</v>
      </c>
      <c r="F55" s="13">
        <v>10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97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98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99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90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100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101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102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103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104</v>
      </c>
      <c r="B77" s="5"/>
      <c r="C77" s="4" t="s">
        <v>4</v>
      </c>
      <c r="D77" s="6">
        <v>43368</v>
      </c>
      <c r="E77" s="6">
        <v>43368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D78" s="10" t="s">
        <v>79</v>
      </c>
      <c r="E78" s="10" t="s">
        <v>79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40</v>
      </c>
      <c r="C79" s="11" t="s">
        <v>10</v>
      </c>
      <c r="D79" s="13">
        <v>5</v>
      </c>
      <c r="E79" s="13">
        <v>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105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>
        <v>43368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106</v>
      </c>
      <c r="B84" s="8"/>
      <c r="C84" s="9" t="s">
        <v>5</v>
      </c>
      <c r="D84" s="10" t="s">
        <v>65</v>
      </c>
      <c r="E84" s="10" t="s">
        <v>107</v>
      </c>
      <c r="F84" s="10" t="s">
        <v>9</v>
      </c>
      <c r="G84" s="10" t="s">
        <v>79</v>
      </c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15</v>
      </c>
      <c r="C85" s="11" t="s">
        <v>10</v>
      </c>
      <c r="D85" s="13">
        <v>5</v>
      </c>
      <c r="E85" s="13">
        <v>5</v>
      </c>
      <c r="F85" s="13">
        <v>20</v>
      </c>
      <c r="G85" s="13">
        <v>5</v>
      </c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5" t="s">
        <v>108</v>
      </c>
      <c r="B87" s="26">
        <f>(ROW()-2-1)/3</f>
        <v>28</v>
      </c>
    </row>
    <row r="88" ht="13.5" spans="1:2">
      <c r="A88" s="25" t="s">
        <v>109</v>
      </c>
      <c r="B88" s="27">
        <v>50</v>
      </c>
    </row>
    <row r="89" ht="13.5" spans="1:2">
      <c r="A89" s="25" t="s">
        <v>110</v>
      </c>
      <c r="B89" s="27">
        <f>B87*B88</f>
        <v>1400</v>
      </c>
    </row>
    <row r="90" ht="13.5" spans="1:2">
      <c r="A90" s="25" t="s">
        <v>1</v>
      </c>
      <c r="B90" s="27">
        <f t="array" ref="B90">SUM(IF(MOD(ROW(B2:B85),3)=1,B2:B85,""))</f>
        <v>1115</v>
      </c>
    </row>
    <row r="91" ht="13.5" spans="1:2">
      <c r="A91" s="25" t="s">
        <v>56</v>
      </c>
      <c r="B91" s="27">
        <f>B89-B90</f>
        <v>285</v>
      </c>
    </row>
    <row r="92" ht="13.5" spans="1:2">
      <c r="A92" s="25" t="s">
        <v>57</v>
      </c>
      <c r="B92" s="27">
        <f>B91/B89*100</f>
        <v>20.3571428571429</v>
      </c>
    </row>
    <row r="93" ht="13.5" spans="1:2">
      <c r="A93" s="25" t="s">
        <v>111</v>
      </c>
      <c r="B93" s="28">
        <f t="array" ref="B93">AVERAGE(IF(MOD(ROW(B2:B85),3)=1,B2:B85,""))</f>
        <v>39.8214285714286</v>
      </c>
    </row>
    <row r="94" ht="13.5" spans="1:2">
      <c r="A94" s="25" t="s">
        <v>59</v>
      </c>
      <c r="B94" s="28">
        <f t="array" ref="B94">MEDIAN(IF(MOD(ROW(B2:B85),3)=1,B2:B85,""))</f>
        <v>45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2018-04-29T05:20:00Z</dcterms:created>
  <dcterms:modified xsi:type="dcterms:W3CDTF">2018-10-08T23:43:40Z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