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3125" tabRatio="500" activeTab="1"/>
  </bookViews>
  <sheets>
    <sheet name="Rückrunde 2018" sheetId="1" r:id="rId1"/>
    <sheet name="Hinrunde 2018" sheetId="2" r:id="rId2"/>
  </sheets>
  <calcPr calcId="144525"/>
</workbook>
</file>

<file path=xl/sharedStrings.xml><?xml version="1.0" encoding="utf-8"?>
<sst xmlns="http://schemas.openxmlformats.org/spreadsheetml/2006/main" count="423" uniqueCount="110">
  <si>
    <t>Name</t>
  </si>
  <si>
    <t>Rest [€]</t>
  </si>
  <si>
    <t>Dienste</t>
  </si>
  <si>
    <t>Barney</t>
  </si>
  <si>
    <t>Datum</t>
  </si>
  <si>
    <t>Dienst</t>
  </si>
  <si>
    <t>Verein</t>
  </si>
  <si>
    <t>Plakate</t>
  </si>
  <si>
    <t>TidMai</t>
  </si>
  <si>
    <t>Fahren</t>
  </si>
  <si>
    <t>Summe [€]</t>
  </si>
  <si>
    <t>Benni</t>
  </si>
  <si>
    <t>Fahren (2x)</t>
  </si>
  <si>
    <t>Anzeige</t>
  </si>
  <si>
    <t>Coden</t>
  </si>
  <si>
    <t>Björn</t>
  </si>
  <si>
    <t>Filmen</t>
  </si>
  <si>
    <t>Tusli 40</t>
  </si>
  <si>
    <t>Breucker</t>
  </si>
  <si>
    <t>Fahrdienst</t>
  </si>
  <si>
    <t>Orga</t>
  </si>
  <si>
    <t>Fabian</t>
  </si>
  <si>
    <t>Auto wegb.</t>
  </si>
  <si>
    <t>Camp</t>
  </si>
  <si>
    <t>Freddy</t>
  </si>
  <si>
    <t>Schiri</t>
  </si>
  <si>
    <t>Grappa</t>
  </si>
  <si>
    <t>Jannis</t>
  </si>
  <si>
    <t>AG Dienste</t>
  </si>
  <si>
    <t>Jasper</t>
  </si>
  <si>
    <t>Salat</t>
  </si>
  <si>
    <t>Jock</t>
  </si>
  <si>
    <t>Julius</t>
  </si>
  <si>
    <t>Instagram</t>
  </si>
  <si>
    <t>Konni</t>
  </si>
  <si>
    <t>Leibchen</t>
  </si>
  <si>
    <t>Marcel</t>
  </si>
  <si>
    <t>Martin</t>
  </si>
  <si>
    <t>Auto abh.</t>
  </si>
  <si>
    <t>Maurice</t>
  </si>
  <si>
    <t>Mai-Orga</t>
  </si>
  <si>
    <t>Max</t>
  </si>
  <si>
    <t>Maxi</t>
  </si>
  <si>
    <t>Bericht</t>
  </si>
  <si>
    <t>Nico</t>
  </si>
  <si>
    <t>Paul</t>
  </si>
  <si>
    <t>Pelle</t>
  </si>
  <si>
    <t>Sören</t>
  </si>
  <si>
    <t>Sven</t>
  </si>
  <si>
    <t>Bus abholen</t>
  </si>
  <si>
    <t>Bus wegbr.</t>
  </si>
  <si>
    <t>Tim</t>
  </si>
  <si>
    <t>Tobi</t>
  </si>
  <si>
    <t>Uwe</t>
  </si>
  <si>
    <t>Veggie</t>
  </si>
  <si>
    <t>Wever</t>
  </si>
  <si>
    <t>erledigt [€]</t>
  </si>
  <si>
    <t>erledigt [%]</t>
  </si>
  <si>
    <t>ar. Mit. [€]</t>
  </si>
  <si>
    <t>Median [€]</t>
  </si>
  <si>
    <t>Arne</t>
  </si>
  <si>
    <t>Lehmhaus</t>
  </si>
  <si>
    <t>Benjamin</t>
  </si>
  <si>
    <t>Kurney</t>
  </si>
  <si>
    <t>Daase</t>
  </si>
  <si>
    <t>Sommerputz</t>
  </si>
  <si>
    <t>Posselt</t>
  </si>
  <si>
    <t>Zielsetzung</t>
  </si>
  <si>
    <t>Frederick</t>
  </si>
  <si>
    <t>Eger</t>
  </si>
  <si>
    <t>Hernik</t>
  </si>
  <si>
    <t>Hoelzmann</t>
  </si>
  <si>
    <t>Jakob</t>
  </si>
  <si>
    <t>Schrenk</t>
  </si>
  <si>
    <t>Jan</t>
  </si>
  <si>
    <t>Müller-Bagehl</t>
  </si>
  <si>
    <t>Schwebs</t>
  </si>
  <si>
    <t>Windirsch</t>
  </si>
  <si>
    <t>Abholen Hotel</t>
  </si>
  <si>
    <t>Jonas</t>
  </si>
  <si>
    <t>Hildebrandt</t>
  </si>
  <si>
    <t>Julian</t>
  </si>
  <si>
    <t>Graupner</t>
  </si>
  <si>
    <t>Kortenkamp</t>
  </si>
  <si>
    <t>Herrenlounge</t>
  </si>
  <si>
    <t>Konstantin</t>
  </si>
  <si>
    <t>Nowak</t>
  </si>
  <si>
    <t>H2 pfeifen</t>
  </si>
  <si>
    <t>Steffen</t>
  </si>
  <si>
    <t>Marc</t>
  </si>
  <si>
    <t>Przesang</t>
  </si>
  <si>
    <t>Sund</t>
  </si>
  <si>
    <t>Anzeigetafel + Ballkinder</t>
  </si>
  <si>
    <t>Anzeigetafel</t>
  </si>
  <si>
    <t>Volmerding</t>
  </si>
  <si>
    <t>Kirchner</t>
  </si>
  <si>
    <t>Borrmann</t>
  </si>
  <si>
    <t>Maximilian</t>
  </si>
  <si>
    <t>Schramm</t>
  </si>
  <si>
    <t>Niklas</t>
  </si>
  <si>
    <t>Kurreck</t>
  </si>
  <si>
    <t>Löwe</t>
  </si>
  <si>
    <t>Phillip</t>
  </si>
  <si>
    <t>Hatttwig</t>
  </si>
  <si>
    <t>Bieck</t>
  </si>
  <si>
    <t>Schiri abholen</t>
  </si>
  <si>
    <t>Mitglieder</t>
  </si>
  <si>
    <t>Beitrag p.P. [€]</t>
  </si>
  <si>
    <t>Total [€]</t>
  </si>
  <si>
    <t>Mittelwert [€]</t>
  </si>
</sst>
</file>

<file path=xl/styles.xml><?xml version="1.0" encoding="utf-8"?>
<styleSheet xmlns="http://schemas.openxmlformats.org/spreadsheetml/2006/main">
  <numFmts count="6">
    <numFmt numFmtId="176" formatCode="#,###.00"/>
    <numFmt numFmtId="177" formatCode="#,##0.00\ _€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5" fillId="19" borderId="17" applyNumberFormat="0" applyAlignment="0" applyProtection="0">
      <alignment vertical="center"/>
    </xf>
    <xf numFmtId="44" fontId="2" fillId="0" borderId="0" applyBorder="0" applyAlignment="0" applyProtection="0"/>
    <xf numFmtId="0" fontId="6" fillId="8" borderId="0" applyNumberFormat="0" applyBorder="0" applyAlignment="0" applyProtection="0">
      <alignment vertical="center"/>
    </xf>
    <xf numFmtId="0" fontId="18" fillId="25" borderId="19" applyNumberFormat="0" applyFont="0" applyAlignment="0" applyProtection="0">
      <alignment vertical="center"/>
    </xf>
    <xf numFmtId="0" fontId="8" fillId="10" borderId="1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9" borderId="14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41" fontId="2" fillId="0" borderId="0" applyBorder="0" applyAlignment="0" applyProtection="0"/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43" fontId="2" fillId="0" borderId="0" applyBorder="0" applyAlignment="0" applyProtection="0"/>
    <xf numFmtId="0" fontId="17" fillId="23" borderId="1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0" borderId="4" xfId="0" applyBorder="1"/>
    <xf numFmtId="58" fontId="0" fillId="0" borderId="4" xfId="0" applyNumberFormat="1" applyBorder="1"/>
    <xf numFmtId="0" fontId="0" fillId="3" borderId="5" xfId="0" applyFont="1" applyFill="1" applyBorder="1"/>
    <xf numFmtId="0" fontId="0" fillId="0" borderId="5" xfId="0" applyBorder="1"/>
    <xf numFmtId="0" fontId="0" fillId="3" borderId="5" xfId="0" applyFill="1" applyBorder="1"/>
    <xf numFmtId="0" fontId="0" fillId="0" borderId="5" xfId="0" applyFont="1" applyBorder="1" applyAlignment="1">
      <alignment horizontal="right"/>
    </xf>
    <xf numFmtId="0" fontId="0" fillId="3" borderId="6" xfId="0" applyFill="1" applyBorder="1"/>
    <xf numFmtId="4" fontId="0" fillId="0" borderId="6" xfId="0" applyNumberFormat="1" applyBorder="1"/>
    <xf numFmtId="177" fontId="0" fillId="0" borderId="6" xfId="0" applyNumberFormat="1" applyBorder="1"/>
    <xf numFmtId="58" fontId="0" fillId="0" borderId="7" xfId="0" applyNumberFormat="1" applyBorder="1"/>
    <xf numFmtId="0" fontId="0" fillId="0" borderId="8" xfId="0" applyFont="1" applyBorder="1" applyAlignment="1">
      <alignment horizontal="right"/>
    </xf>
    <xf numFmtId="177" fontId="0" fillId="0" borderId="9" xfId="0" applyNumberFormat="1" applyBorder="1"/>
    <xf numFmtId="58" fontId="0" fillId="0" borderId="10" xfId="0" applyNumberFormat="1" applyBorder="1"/>
    <xf numFmtId="0" fontId="0" fillId="0" borderId="11" xfId="0" applyFont="1" applyBorder="1" applyAlignment="1">
      <alignment horizontal="right"/>
    </xf>
    <xf numFmtId="177" fontId="0" fillId="0" borderId="12" xfId="0" applyNumberFormat="1" applyBorder="1"/>
    <xf numFmtId="58" fontId="0" fillId="0" borderId="5" xfId="0" applyNumberFormat="1" applyBorder="1"/>
    <xf numFmtId="177" fontId="0" fillId="0" borderId="5" xfId="0" applyNumberFormat="1" applyFont="1" applyBorder="1" applyAlignment="1">
      <alignment horizontal="right"/>
    </xf>
    <xf numFmtId="177" fontId="0" fillId="0" borderId="5" xfId="0" applyNumberFormat="1" applyBorder="1"/>
    <xf numFmtId="0" fontId="0" fillId="0" borderId="5" xfId="0" applyBorder="1" applyAlignment="1">
      <alignment horizontal="right"/>
    </xf>
    <xf numFmtId="58" fontId="0" fillId="0" borderId="0" xfId="0" applyNumberFormat="1"/>
    <xf numFmtId="0" fontId="0" fillId="0" borderId="0" xfId="0" applyFont="1" applyAlignment="1">
      <alignment horizontal="right"/>
    </xf>
    <xf numFmtId="177" fontId="0" fillId="0" borderId="0" xfId="0" applyNumberFormat="1"/>
    <xf numFmtId="0" fontId="0" fillId="2" borderId="10" xfId="0" applyFill="1" applyBorder="1"/>
    <xf numFmtId="0" fontId="0" fillId="3" borderId="1" xfId="0" applyFont="1" applyFill="1" applyBorder="1"/>
    <xf numFmtId="0" fontId="0" fillId="2" borderId="1" xfId="0" applyFill="1" applyBorder="1" applyAlignment="1"/>
    <xf numFmtId="176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/>
    <xf numFmtId="4" fontId="0" fillId="4" borderId="6" xfId="0" applyNumberFormat="1" applyFill="1" applyBorder="1"/>
    <xf numFmtId="4" fontId="0" fillId="2" borderId="6" xfId="0" applyNumberFormat="1" applyFill="1" applyBorder="1"/>
    <xf numFmtId="4" fontId="0" fillId="5" borderId="5" xfId="0" applyNumberFormat="1" applyFill="1" applyBorder="1"/>
    <xf numFmtId="177" fontId="0" fillId="2" borderId="5" xfId="0" applyNumberFormat="1" applyFill="1" applyBorder="1"/>
    <xf numFmtId="4" fontId="0" fillId="6" borderId="6" xfId="0" applyNumberFormat="1" applyFill="1" applyBorder="1"/>
    <xf numFmtId="0" fontId="0" fillId="0" borderId="6" xfId="0" applyBorder="1"/>
    <xf numFmtId="177" fontId="0" fillId="2" borderId="1" xfId="0" applyNumberFormat="1" applyFill="1" applyBorder="1" applyAlignment="1">
      <alignment horizontal="right"/>
    </xf>
    <xf numFmtId="177" fontId="0" fillId="2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name val="Calibri"/>
        <scheme val="none"/>
        <charset val="1"/>
        <family val="2"/>
        <color rgb="FF000000"/>
      </font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opLeftCell="A35" workbookViewId="0">
      <selection activeCell="J43" sqref="J43"/>
    </sheetView>
  </sheetViews>
  <sheetFormatPr defaultColWidth="9" defaultRowHeight="12.75"/>
  <cols>
    <col min="1" max="1025" width="10.6466666666667" customWidth="1"/>
  </cols>
  <sheetData>
    <row r="1" ht="13.5"/>
    <row r="2" ht="13.5" spans="1:16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7"/>
    </row>
    <row r="3" spans="1:16">
      <c r="A3" s="4" t="s">
        <v>3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9"/>
      <c r="B4" s="8"/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9</v>
      </c>
      <c r="I4" s="10"/>
      <c r="J4" s="10"/>
      <c r="K4" s="10"/>
      <c r="L4" s="10"/>
      <c r="M4" s="10"/>
      <c r="N4" s="10"/>
      <c r="O4" s="10"/>
      <c r="P4" s="10"/>
    </row>
    <row r="5" ht="13.5" spans="1:16">
      <c r="A5" s="11"/>
      <c r="B5" s="32">
        <f>50-SUM(D5:P5)</f>
        <v>5</v>
      </c>
      <c r="C5" s="11" t="s">
        <v>10</v>
      </c>
      <c r="D5" s="13">
        <v>15</v>
      </c>
      <c r="E5" s="13">
        <v>5</v>
      </c>
      <c r="F5" s="13">
        <v>5</v>
      </c>
      <c r="G5" s="13">
        <v>10</v>
      </c>
      <c r="H5" s="13">
        <v>10</v>
      </c>
      <c r="I5" s="13"/>
      <c r="J5" s="13"/>
      <c r="K5" s="13"/>
      <c r="L5" s="13"/>
      <c r="M5" s="13"/>
      <c r="N5" s="13"/>
      <c r="O5" s="13"/>
      <c r="P5" s="13"/>
    </row>
    <row r="6" spans="1:16">
      <c r="A6" s="4" t="s">
        <v>11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9"/>
      <c r="B7" s="8"/>
      <c r="C7" s="9" t="s">
        <v>5</v>
      </c>
      <c r="D7" s="10" t="s">
        <v>6</v>
      </c>
      <c r="E7" s="10" t="s">
        <v>8</v>
      </c>
      <c r="F7" s="10" t="s">
        <v>12</v>
      </c>
      <c r="G7" s="10" t="s">
        <v>13</v>
      </c>
      <c r="H7" s="10" t="s">
        <v>14</v>
      </c>
      <c r="I7" s="10" t="s">
        <v>13</v>
      </c>
      <c r="J7" s="10"/>
      <c r="K7" s="10"/>
      <c r="L7" s="10"/>
      <c r="M7" s="10"/>
      <c r="N7" s="10"/>
      <c r="O7" s="10"/>
      <c r="P7" s="10"/>
    </row>
    <row r="8" ht="13.5" spans="1:16">
      <c r="A8" s="11"/>
      <c r="B8" s="32">
        <f>50-SUM(D8:P8)</f>
        <v>5</v>
      </c>
      <c r="C8" s="11" t="s">
        <v>10</v>
      </c>
      <c r="D8" s="13">
        <v>15</v>
      </c>
      <c r="E8" s="13">
        <v>5</v>
      </c>
      <c r="F8" s="13">
        <v>10</v>
      </c>
      <c r="G8" s="13">
        <v>5</v>
      </c>
      <c r="H8" s="13">
        <v>5</v>
      </c>
      <c r="I8" s="13">
        <v>5</v>
      </c>
      <c r="J8" s="13"/>
      <c r="K8" s="13"/>
      <c r="L8" s="13"/>
      <c r="M8" s="13"/>
      <c r="N8" s="13"/>
      <c r="O8" s="13"/>
      <c r="P8" s="13"/>
    </row>
    <row r="9" spans="1:16">
      <c r="A9" s="4" t="s">
        <v>15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9"/>
      <c r="B10" s="8"/>
      <c r="C10" s="9" t="s">
        <v>5</v>
      </c>
      <c r="D10" s="10" t="s">
        <v>16</v>
      </c>
      <c r="E10" s="8" t="s">
        <v>6</v>
      </c>
      <c r="F10" s="10" t="s">
        <v>17</v>
      </c>
      <c r="G10" s="10"/>
      <c r="H10" s="10"/>
      <c r="I10" s="10"/>
      <c r="J10" s="10"/>
      <c r="L10" s="23"/>
      <c r="M10" s="23"/>
      <c r="N10" s="23"/>
      <c r="O10" s="10"/>
      <c r="P10" s="10"/>
    </row>
    <row r="11" ht="13.5" spans="1:16">
      <c r="A11" s="11"/>
      <c r="B11" s="33">
        <f>50-SUM(D11:P11)</f>
        <v>15</v>
      </c>
      <c r="C11" s="11" t="s">
        <v>10</v>
      </c>
      <c r="D11" s="13">
        <v>5</v>
      </c>
      <c r="E11" s="37">
        <v>15</v>
      </c>
      <c r="F11" s="13">
        <v>15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9" t="s">
        <v>18</v>
      </c>
      <c r="B12" s="34"/>
      <c r="C12" s="4" t="s">
        <v>4</v>
      </c>
      <c r="D12" s="6">
        <v>43219</v>
      </c>
      <c r="E12" s="20">
        <v>43225</v>
      </c>
      <c r="F12" s="20">
        <v>43225</v>
      </c>
      <c r="G12" s="20">
        <v>43232</v>
      </c>
      <c r="H12" s="20">
        <v>43253</v>
      </c>
      <c r="I12" s="20"/>
      <c r="J12" s="20"/>
      <c r="K12" s="20"/>
      <c r="L12" s="20"/>
      <c r="M12" s="20"/>
      <c r="N12" s="20"/>
      <c r="O12" s="20"/>
      <c r="P12" s="20"/>
    </row>
    <row r="13" spans="1:16">
      <c r="A13" s="9"/>
      <c r="B13" s="34"/>
      <c r="C13" s="9" t="s">
        <v>5</v>
      </c>
      <c r="D13" s="10" t="s">
        <v>13</v>
      </c>
      <c r="E13" s="21" t="s">
        <v>19</v>
      </c>
      <c r="F13" s="21" t="s">
        <v>14</v>
      </c>
      <c r="G13" s="21" t="s">
        <v>14</v>
      </c>
      <c r="H13" s="21" t="s">
        <v>20</v>
      </c>
      <c r="I13" s="22"/>
      <c r="J13" s="22"/>
      <c r="K13" s="22"/>
      <c r="L13" s="22"/>
      <c r="M13" s="22"/>
      <c r="N13" s="22"/>
      <c r="O13" s="22"/>
      <c r="P13" s="22"/>
    </row>
    <row r="14" ht="13.5" spans="1:16">
      <c r="A14" s="9"/>
      <c r="B14" s="35">
        <f>50-SUM(D14:P14)</f>
        <v>20</v>
      </c>
      <c r="C14" s="11" t="s">
        <v>10</v>
      </c>
      <c r="D14" s="13">
        <v>5</v>
      </c>
      <c r="E14" s="22">
        <v>5</v>
      </c>
      <c r="F14" s="22">
        <v>5</v>
      </c>
      <c r="G14" s="22">
        <v>5</v>
      </c>
      <c r="H14" s="22">
        <v>10</v>
      </c>
      <c r="I14" s="22"/>
      <c r="J14" s="22"/>
      <c r="K14" s="22"/>
      <c r="L14" s="22"/>
      <c r="M14" s="22"/>
      <c r="N14" s="22"/>
      <c r="O14" s="22"/>
      <c r="P14" s="22"/>
    </row>
    <row r="15" spans="1:16">
      <c r="A15" s="4" t="s">
        <v>21</v>
      </c>
      <c r="B15" s="5"/>
      <c r="C15" s="4" t="s">
        <v>4</v>
      </c>
      <c r="D15" s="14">
        <v>43191</v>
      </c>
      <c r="E15" s="6">
        <v>43233</v>
      </c>
      <c r="F15" s="17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9"/>
      <c r="B16" s="8"/>
      <c r="C16" s="9" t="s">
        <v>5</v>
      </c>
      <c r="D16" s="15" t="s">
        <v>6</v>
      </c>
      <c r="E16" s="8" t="s">
        <v>9</v>
      </c>
      <c r="F16" s="18" t="s">
        <v>22</v>
      </c>
      <c r="G16" s="10" t="s">
        <v>23</v>
      </c>
      <c r="H16" s="10"/>
      <c r="I16" s="10"/>
      <c r="J16" s="10"/>
      <c r="K16" s="10"/>
      <c r="L16" s="10"/>
      <c r="M16" s="10"/>
      <c r="N16" s="10"/>
      <c r="O16" s="10"/>
      <c r="P16" s="10"/>
    </row>
    <row r="17" ht="13.5" spans="1:16">
      <c r="A17" s="11"/>
      <c r="B17" s="32">
        <f>50-SUM(D17:P17)</f>
        <v>0</v>
      </c>
      <c r="C17" s="11" t="s">
        <v>10</v>
      </c>
      <c r="D17" s="16">
        <v>30</v>
      </c>
      <c r="E17" s="13">
        <v>10</v>
      </c>
      <c r="F17" s="19">
        <v>5</v>
      </c>
      <c r="G17" s="13">
        <v>5</v>
      </c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4" t="s">
        <v>24</v>
      </c>
      <c r="B18" s="5"/>
      <c r="C18" s="4" t="s">
        <v>4</v>
      </c>
      <c r="D18" s="6">
        <v>43226</v>
      </c>
      <c r="E18" s="20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9"/>
      <c r="B19" s="8"/>
      <c r="C19" s="9" t="s">
        <v>5</v>
      </c>
      <c r="D19" s="10" t="s">
        <v>13</v>
      </c>
      <c r="E19" s="10" t="s">
        <v>25</v>
      </c>
      <c r="F19" s="10" t="s">
        <v>20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3.5" spans="1:16">
      <c r="A20" s="11"/>
      <c r="B20" s="32">
        <f>50-SUM(D20:P20)</f>
        <v>0</v>
      </c>
      <c r="C20" s="11" t="s">
        <v>10</v>
      </c>
      <c r="D20" s="13">
        <v>5</v>
      </c>
      <c r="E20" s="13">
        <v>20</v>
      </c>
      <c r="F20" s="13">
        <v>25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4" t="s">
        <v>26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9"/>
      <c r="B22" s="8"/>
      <c r="C22" s="9" t="s">
        <v>5</v>
      </c>
      <c r="D22" s="10" t="s">
        <v>6</v>
      </c>
      <c r="E22" s="10" t="s">
        <v>8</v>
      </c>
      <c r="F22" s="10" t="s">
        <v>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3.5" spans="1:16">
      <c r="A23" s="11"/>
      <c r="B23" s="33">
        <f>50-SUM(D23:P23)</f>
        <v>20</v>
      </c>
      <c r="C23" s="11" t="s">
        <v>10</v>
      </c>
      <c r="D23" s="13">
        <v>15</v>
      </c>
      <c r="E23" s="13">
        <v>5</v>
      </c>
      <c r="F23" s="13">
        <v>10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4" t="s">
        <v>27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9"/>
      <c r="B25" s="8"/>
      <c r="C25" s="9" t="s">
        <v>5</v>
      </c>
      <c r="D25" s="10" t="s">
        <v>6</v>
      </c>
      <c r="E25" s="10" t="s">
        <v>8</v>
      </c>
      <c r="F25" s="10" t="s">
        <v>28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3.5" spans="1:16">
      <c r="A26" s="11"/>
      <c r="B26" s="33">
        <f>50-SUM(D26:P26)</f>
        <v>20</v>
      </c>
      <c r="C26" s="11" t="s">
        <v>10</v>
      </c>
      <c r="D26" s="13">
        <v>15</v>
      </c>
      <c r="E26" s="13">
        <v>5</v>
      </c>
      <c r="F26" s="13">
        <v>10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9" t="s">
        <v>29</v>
      </c>
      <c r="B27" s="5"/>
      <c r="C27" s="4" t="s">
        <v>4</v>
      </c>
      <c r="D27" s="20">
        <v>43191</v>
      </c>
      <c r="E27" s="20">
        <v>43220</v>
      </c>
      <c r="F27" s="20">
        <v>43246</v>
      </c>
      <c r="G27" s="20">
        <v>43268</v>
      </c>
      <c r="H27" s="20">
        <v>43281</v>
      </c>
      <c r="I27" s="20"/>
      <c r="J27" s="20"/>
      <c r="K27" s="20"/>
      <c r="L27" s="20"/>
      <c r="M27" s="20"/>
      <c r="N27" s="20"/>
      <c r="O27" s="20"/>
      <c r="P27" s="20"/>
    </row>
    <row r="28" spans="1:16">
      <c r="A28" s="9"/>
      <c r="B28" s="8"/>
      <c r="C28" s="9" t="s">
        <v>5</v>
      </c>
      <c r="D28" s="10" t="s">
        <v>6</v>
      </c>
      <c r="E28" s="21" t="s">
        <v>8</v>
      </c>
      <c r="F28" s="21" t="s">
        <v>13</v>
      </c>
      <c r="G28" s="21" t="s">
        <v>30</v>
      </c>
      <c r="H28" s="21" t="s">
        <v>17</v>
      </c>
      <c r="I28" s="21"/>
      <c r="J28" s="21"/>
      <c r="K28" s="21"/>
      <c r="L28" s="21"/>
      <c r="M28" s="21"/>
      <c r="N28" s="21"/>
      <c r="O28" s="21"/>
      <c r="P28" s="21"/>
    </row>
    <row r="29" ht="13.5" spans="1:16">
      <c r="A29" s="9"/>
      <c r="B29" s="32">
        <f>50-SUM(D29:P29)</f>
        <v>10</v>
      </c>
      <c r="C29" s="11" t="s">
        <v>10</v>
      </c>
      <c r="D29" s="22">
        <v>15</v>
      </c>
      <c r="E29" s="22">
        <v>5</v>
      </c>
      <c r="F29" s="22">
        <v>5</v>
      </c>
      <c r="G29" s="22">
        <v>10</v>
      </c>
      <c r="H29" s="22">
        <v>5</v>
      </c>
      <c r="I29" s="22"/>
      <c r="J29" s="22"/>
      <c r="K29" s="22"/>
      <c r="L29" s="22"/>
      <c r="M29" s="22"/>
      <c r="N29" s="22"/>
      <c r="O29" s="22"/>
      <c r="P29" s="22"/>
    </row>
    <row r="30" spans="1:16">
      <c r="A30" s="4" t="s">
        <v>31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9"/>
      <c r="B31" s="8"/>
      <c r="C31" s="9" t="s">
        <v>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ht="13.5" spans="1:16">
      <c r="A32" s="11"/>
      <c r="B32" s="33">
        <f>50-SUM(D32:P32)</f>
        <v>50</v>
      </c>
      <c r="C32" s="11" t="s">
        <v>10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4" t="s">
        <v>32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9"/>
      <c r="B34" s="8"/>
      <c r="C34" s="9" t="s">
        <v>5</v>
      </c>
      <c r="D34" s="10" t="s">
        <v>6</v>
      </c>
      <c r="E34" s="10" t="s">
        <v>33</v>
      </c>
      <c r="F34" s="10" t="s">
        <v>8</v>
      </c>
      <c r="G34" s="10" t="s">
        <v>14</v>
      </c>
      <c r="H34" s="10" t="s">
        <v>33</v>
      </c>
      <c r="I34" s="10" t="s">
        <v>33</v>
      </c>
      <c r="J34" s="10"/>
      <c r="K34" s="10"/>
      <c r="L34" s="10"/>
      <c r="M34" s="10"/>
      <c r="N34" s="10"/>
      <c r="O34" s="10"/>
      <c r="P34" s="10"/>
    </row>
    <row r="35" ht="13.5" spans="1:16">
      <c r="A35" s="11"/>
      <c r="B35" s="32">
        <f>50-SUM(D35:P35)</f>
        <v>10</v>
      </c>
      <c r="C35" s="11" t="s">
        <v>10</v>
      </c>
      <c r="D35" s="13">
        <v>15</v>
      </c>
      <c r="E35" s="13">
        <v>5</v>
      </c>
      <c r="F35" s="13">
        <v>5</v>
      </c>
      <c r="G35" s="13">
        <v>5</v>
      </c>
      <c r="H35" s="13">
        <v>5</v>
      </c>
      <c r="I35" s="13">
        <v>5</v>
      </c>
      <c r="J35" s="13"/>
      <c r="K35" s="13"/>
      <c r="L35" s="13"/>
      <c r="M35" s="13"/>
      <c r="N35" s="13"/>
      <c r="O35" s="13"/>
      <c r="P35" s="13"/>
    </row>
    <row r="36" spans="1:16">
      <c r="A36" s="4" t="s">
        <v>34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9"/>
      <c r="B37" s="8"/>
      <c r="C37" s="9" t="s">
        <v>5</v>
      </c>
      <c r="D37" s="10" t="s">
        <v>7</v>
      </c>
      <c r="E37" s="10" t="s">
        <v>7</v>
      </c>
      <c r="F37" s="10" t="s">
        <v>35</v>
      </c>
      <c r="G37" s="10" t="s">
        <v>12</v>
      </c>
      <c r="H37" s="10" t="s">
        <v>30</v>
      </c>
      <c r="I37" s="10" t="s">
        <v>20</v>
      </c>
      <c r="J37" s="10"/>
      <c r="K37" s="10"/>
      <c r="L37" s="10"/>
      <c r="M37" s="10"/>
      <c r="N37" s="10"/>
      <c r="O37" s="10"/>
      <c r="P37" s="10"/>
    </row>
    <row r="38" ht="13.5" spans="1:16">
      <c r="A38" s="11"/>
      <c r="B38" s="32">
        <f>50-SUM(D38:P38)</f>
        <v>0</v>
      </c>
      <c r="C38" s="11" t="s">
        <v>10</v>
      </c>
      <c r="D38" s="13">
        <v>5</v>
      </c>
      <c r="E38" s="13">
        <v>2.5</v>
      </c>
      <c r="F38" s="13">
        <v>5</v>
      </c>
      <c r="G38" s="13">
        <v>10</v>
      </c>
      <c r="H38" s="13">
        <v>10</v>
      </c>
      <c r="I38" s="13">
        <v>17.5</v>
      </c>
      <c r="J38" s="13"/>
      <c r="K38" s="13"/>
      <c r="L38" s="13"/>
      <c r="M38" s="13"/>
      <c r="N38" s="13"/>
      <c r="O38" s="13"/>
      <c r="P38" s="13"/>
    </row>
    <row r="39" spans="1:16">
      <c r="A39" s="4" t="s">
        <v>36</v>
      </c>
      <c r="B39" s="5"/>
      <c r="C39" s="4" t="s">
        <v>4</v>
      </c>
      <c r="D39" s="6">
        <v>43197</v>
      </c>
      <c r="E39" s="24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9"/>
      <c r="B40" s="8"/>
      <c r="C40" s="9" t="s">
        <v>5</v>
      </c>
      <c r="D40" s="10" t="s">
        <v>9</v>
      </c>
      <c r="E40" s="25" t="s">
        <v>9</v>
      </c>
      <c r="F40" s="10" t="s">
        <v>7</v>
      </c>
      <c r="G40" s="10" t="s">
        <v>7</v>
      </c>
      <c r="H40" s="10" t="s">
        <v>13</v>
      </c>
      <c r="I40" s="10" t="s">
        <v>9</v>
      </c>
      <c r="J40" s="10" t="s">
        <v>9</v>
      </c>
      <c r="K40" s="10"/>
      <c r="L40" s="10"/>
      <c r="M40" s="10"/>
      <c r="N40" s="10"/>
      <c r="O40" s="10"/>
      <c r="P40" s="10"/>
    </row>
    <row r="41" ht="13.5" spans="1:16">
      <c r="A41" s="11"/>
      <c r="B41" s="36">
        <f>50-SUM(D41:P41)</f>
        <v>-2.5</v>
      </c>
      <c r="C41" s="11" t="s">
        <v>10</v>
      </c>
      <c r="D41" s="13">
        <v>10</v>
      </c>
      <c r="E41" s="26">
        <v>10</v>
      </c>
      <c r="F41" s="13">
        <v>5</v>
      </c>
      <c r="G41" s="13">
        <v>2.5</v>
      </c>
      <c r="H41" s="13">
        <v>5</v>
      </c>
      <c r="I41" s="13">
        <v>10</v>
      </c>
      <c r="J41" s="13">
        <v>10</v>
      </c>
      <c r="K41" s="13"/>
      <c r="L41" s="13"/>
      <c r="M41" s="13"/>
      <c r="N41" s="13"/>
      <c r="O41" s="13"/>
      <c r="P41" s="13"/>
    </row>
    <row r="42" spans="1:16">
      <c r="A42" s="4" t="s">
        <v>37</v>
      </c>
      <c r="B42" s="5"/>
      <c r="C42" s="4" t="s">
        <v>4</v>
      </c>
      <c r="D42" s="6">
        <v>43197</v>
      </c>
      <c r="E42" s="6">
        <v>43197</v>
      </c>
      <c r="F42" s="24">
        <v>43198</v>
      </c>
      <c r="G42" s="6">
        <v>43198</v>
      </c>
      <c r="H42" s="6">
        <v>43220</v>
      </c>
      <c r="I42" s="24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9"/>
      <c r="B43" s="8"/>
      <c r="C43" s="9" t="s">
        <v>5</v>
      </c>
      <c r="D43" s="10" t="s">
        <v>38</v>
      </c>
      <c r="E43" s="10" t="s">
        <v>9</v>
      </c>
      <c r="F43" s="25" t="s">
        <v>9</v>
      </c>
      <c r="G43" s="10" t="s">
        <v>22</v>
      </c>
      <c r="H43" s="10" t="s">
        <v>8</v>
      </c>
      <c r="I43" s="25" t="s">
        <v>38</v>
      </c>
      <c r="J43" s="10" t="s">
        <v>9</v>
      </c>
      <c r="K43" s="10" t="s">
        <v>9</v>
      </c>
      <c r="L43" s="10"/>
      <c r="M43" s="10"/>
      <c r="N43" s="10"/>
      <c r="O43" s="10"/>
      <c r="P43" s="10"/>
    </row>
    <row r="44" ht="13.5" spans="1:16">
      <c r="A44" s="11"/>
      <c r="B44" s="36">
        <f>50-SUM(D44:P44)</f>
        <v>-10</v>
      </c>
      <c r="C44" s="11" t="s">
        <v>10</v>
      </c>
      <c r="D44" s="13">
        <v>5</v>
      </c>
      <c r="E44" s="13">
        <v>10</v>
      </c>
      <c r="F44" s="26">
        <v>10</v>
      </c>
      <c r="G44" s="13">
        <v>5</v>
      </c>
      <c r="H44" s="13">
        <v>5</v>
      </c>
      <c r="I44" s="26">
        <v>5</v>
      </c>
      <c r="J44" s="13">
        <v>10</v>
      </c>
      <c r="K44" s="13">
        <v>10</v>
      </c>
      <c r="L44" s="13"/>
      <c r="M44" s="13"/>
      <c r="N44" s="13"/>
      <c r="O44" s="13"/>
      <c r="P44" s="13"/>
    </row>
    <row r="45" spans="1:16">
      <c r="A45" s="4" t="s">
        <v>39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9"/>
      <c r="B46" s="8"/>
      <c r="C46" s="9" t="s">
        <v>5</v>
      </c>
      <c r="D46" s="10" t="s">
        <v>6</v>
      </c>
      <c r="E46" s="10" t="s">
        <v>40</v>
      </c>
      <c r="F46" s="10" t="s">
        <v>8</v>
      </c>
      <c r="G46" s="10" t="s">
        <v>33</v>
      </c>
      <c r="H46" s="10" t="s">
        <v>14</v>
      </c>
      <c r="I46" s="10" t="s">
        <v>23</v>
      </c>
      <c r="J46" s="10"/>
      <c r="K46" s="10"/>
      <c r="L46" s="10"/>
      <c r="M46" s="10"/>
      <c r="N46" s="10"/>
      <c r="O46" s="10"/>
      <c r="P46" s="10"/>
    </row>
    <row r="47" ht="13.5" spans="1:16">
      <c r="A47" s="11"/>
      <c r="B47" s="32">
        <f>50-SUM(D47:P47)</f>
        <v>5</v>
      </c>
      <c r="C47" s="11" t="s">
        <v>10</v>
      </c>
      <c r="D47" s="13">
        <v>15</v>
      </c>
      <c r="E47" s="13">
        <v>10</v>
      </c>
      <c r="F47" s="13">
        <v>5</v>
      </c>
      <c r="G47" s="13">
        <v>5</v>
      </c>
      <c r="H47" s="13">
        <v>5</v>
      </c>
      <c r="I47" s="13">
        <v>5</v>
      </c>
      <c r="J47" s="13"/>
      <c r="K47" s="13"/>
      <c r="L47" s="13"/>
      <c r="M47" s="13"/>
      <c r="N47" s="13"/>
      <c r="O47" s="13"/>
      <c r="P47" s="13"/>
    </row>
    <row r="48" spans="1:16">
      <c r="A48" s="4" t="s">
        <v>41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9"/>
      <c r="B49" s="8"/>
      <c r="C49" s="9" t="s">
        <v>5</v>
      </c>
      <c r="D49" s="10" t="s">
        <v>7</v>
      </c>
      <c r="E49" s="10" t="s">
        <v>7</v>
      </c>
      <c r="F49" s="10" t="s">
        <v>14</v>
      </c>
      <c r="G49" s="10" t="s">
        <v>16</v>
      </c>
      <c r="H49" s="10" t="s">
        <v>30</v>
      </c>
      <c r="I49" s="10" t="s">
        <v>20</v>
      </c>
      <c r="J49" s="10" t="s">
        <v>17</v>
      </c>
      <c r="K49" s="10"/>
      <c r="L49" s="10"/>
      <c r="M49" s="10"/>
      <c r="N49" s="10"/>
      <c r="O49" s="10"/>
      <c r="P49" s="10"/>
    </row>
    <row r="50" ht="13.5" spans="1:16">
      <c r="A50" s="11"/>
      <c r="B50" s="32">
        <f>50-SUM(D50:P50)</f>
        <v>2.5</v>
      </c>
      <c r="C50" s="11" t="s">
        <v>10</v>
      </c>
      <c r="D50" s="13">
        <v>5</v>
      </c>
      <c r="E50" s="13">
        <v>2.5</v>
      </c>
      <c r="F50" s="13">
        <v>5</v>
      </c>
      <c r="G50" s="13">
        <v>5</v>
      </c>
      <c r="H50" s="13">
        <v>10</v>
      </c>
      <c r="I50" s="13">
        <v>5</v>
      </c>
      <c r="J50" s="13">
        <v>15</v>
      </c>
      <c r="K50" s="13"/>
      <c r="L50" s="13"/>
      <c r="M50" s="13"/>
      <c r="N50" s="13"/>
      <c r="O50" s="13"/>
      <c r="P50" s="13"/>
    </row>
    <row r="51" spans="1:16">
      <c r="A51" s="4" t="s">
        <v>42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9"/>
      <c r="B52" s="8"/>
      <c r="C52" s="9" t="s">
        <v>5</v>
      </c>
      <c r="D52" s="10" t="s">
        <v>43</v>
      </c>
      <c r="E52" s="10" t="s">
        <v>8</v>
      </c>
      <c r="F52" s="10" t="s">
        <v>30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3.5" spans="1:16">
      <c r="A53" s="11"/>
      <c r="B53" s="33">
        <f>50-SUM(D53:P53)</f>
        <v>30</v>
      </c>
      <c r="C53" s="11" t="s">
        <v>10</v>
      </c>
      <c r="D53" s="13">
        <v>5</v>
      </c>
      <c r="E53" s="13">
        <v>5</v>
      </c>
      <c r="F53" s="13">
        <v>10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>
      <c r="A54" s="4" t="s">
        <v>44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9"/>
      <c r="B55" s="8"/>
      <c r="C55" s="9" t="s">
        <v>5</v>
      </c>
      <c r="D55" s="10" t="s">
        <v>14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ht="13.5" spans="1:16">
      <c r="A56" s="11"/>
      <c r="B56" s="33">
        <f>50-SUM(D56:P56)</f>
        <v>45</v>
      </c>
      <c r="C56" s="11" t="s">
        <v>10</v>
      </c>
      <c r="D56" s="13">
        <v>5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>
      <c r="A57" s="4" t="s">
        <v>45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9"/>
      <c r="B58" s="8"/>
      <c r="C58" s="9" t="s">
        <v>5</v>
      </c>
      <c r="D58" s="10" t="s">
        <v>6</v>
      </c>
      <c r="E58" s="10" t="s">
        <v>8</v>
      </c>
      <c r="F58" s="10" t="s">
        <v>30</v>
      </c>
      <c r="G58" s="10" t="s">
        <v>20</v>
      </c>
      <c r="H58" s="10"/>
      <c r="I58" s="10"/>
      <c r="J58" s="10"/>
      <c r="K58" s="10"/>
      <c r="L58" s="10"/>
      <c r="M58" s="10"/>
      <c r="N58" s="10"/>
      <c r="O58" s="10"/>
      <c r="P58" s="10"/>
    </row>
    <row r="59" ht="13.5" spans="1:16">
      <c r="A59" s="11"/>
      <c r="B59" s="32">
        <f>50-SUM(D59:P59)</f>
        <v>0</v>
      </c>
      <c r="C59" s="11" t="s">
        <v>10</v>
      </c>
      <c r="D59" s="13">
        <v>15</v>
      </c>
      <c r="E59" s="13">
        <v>5</v>
      </c>
      <c r="F59" s="13">
        <v>10</v>
      </c>
      <c r="G59" s="13">
        <v>20</v>
      </c>
      <c r="H59" s="13"/>
      <c r="I59" s="13"/>
      <c r="J59" s="13"/>
      <c r="K59" s="13"/>
      <c r="L59" s="13"/>
      <c r="M59" s="13"/>
      <c r="N59" s="13"/>
      <c r="O59" s="13"/>
      <c r="P59" s="13"/>
    </row>
    <row r="60" spans="1:16">
      <c r="A60" s="4" t="s">
        <v>46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9"/>
      <c r="B61" s="8"/>
      <c r="C61" s="9" t="s">
        <v>5</v>
      </c>
      <c r="D61" s="10" t="s">
        <v>16</v>
      </c>
      <c r="E61" s="10" t="s">
        <v>25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ht="13.5" spans="1:16">
      <c r="A62" s="11"/>
      <c r="B62" s="33">
        <f>50-SUM(D62:P62)</f>
        <v>25</v>
      </c>
      <c r="C62" s="11" t="s">
        <v>10</v>
      </c>
      <c r="D62" s="13">
        <v>5</v>
      </c>
      <c r="E62" s="13">
        <v>20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>
      <c r="A63" s="4" t="s">
        <v>47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9"/>
      <c r="B64" s="8"/>
      <c r="C64" s="9" t="s">
        <v>5</v>
      </c>
      <c r="D64" s="10" t="s">
        <v>14</v>
      </c>
      <c r="E64" s="10" t="s">
        <v>20</v>
      </c>
      <c r="F64" s="10" t="s">
        <v>17</v>
      </c>
      <c r="G64" s="10" t="s">
        <v>23</v>
      </c>
      <c r="H64" s="10" t="s">
        <v>23</v>
      </c>
      <c r="I64" s="10" t="s">
        <v>23</v>
      </c>
      <c r="J64" s="10"/>
      <c r="K64" s="10"/>
      <c r="L64" s="10"/>
      <c r="M64" s="10"/>
      <c r="N64" s="10"/>
      <c r="O64" s="10"/>
      <c r="P64" s="10"/>
    </row>
    <row r="65" ht="13.5" spans="1:16">
      <c r="A65" s="11"/>
      <c r="B65" s="36">
        <f>50-SUM(D65:P65)</f>
        <v>-15</v>
      </c>
      <c r="C65" s="11" t="s">
        <v>10</v>
      </c>
      <c r="D65" s="13">
        <v>5</v>
      </c>
      <c r="E65" s="13">
        <v>10</v>
      </c>
      <c r="F65" s="13">
        <v>15</v>
      </c>
      <c r="G65" s="13">
        <v>5</v>
      </c>
      <c r="H65" s="13">
        <v>15</v>
      </c>
      <c r="I65" s="13">
        <v>15</v>
      </c>
      <c r="J65" s="13"/>
      <c r="K65" s="13"/>
      <c r="L65" s="13"/>
      <c r="M65" s="13"/>
      <c r="N65" s="13"/>
      <c r="O65" s="13"/>
      <c r="P65" s="13"/>
    </row>
    <row r="66" spans="1:16">
      <c r="A66" s="4" t="s">
        <v>48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9"/>
      <c r="B67" s="8"/>
      <c r="C67" s="9" t="s">
        <v>5</v>
      </c>
      <c r="D67" s="10" t="s">
        <v>8</v>
      </c>
      <c r="E67" s="10" t="s">
        <v>9</v>
      </c>
      <c r="F67" s="10" t="s">
        <v>25</v>
      </c>
      <c r="G67" s="10" t="s">
        <v>49</v>
      </c>
      <c r="H67" s="10" t="s">
        <v>9</v>
      </c>
      <c r="I67" s="10" t="s">
        <v>9</v>
      </c>
      <c r="J67" s="10" t="s">
        <v>50</v>
      </c>
      <c r="K67" s="10"/>
      <c r="L67" s="10"/>
      <c r="M67" s="10"/>
      <c r="N67" s="10"/>
      <c r="O67" s="10"/>
      <c r="P67" s="10"/>
    </row>
    <row r="68" ht="13.5" spans="1:16">
      <c r="A68" s="11"/>
      <c r="B68" s="36">
        <f>50-SUM(D68:P68)</f>
        <v>-20</v>
      </c>
      <c r="C68" s="11" t="s">
        <v>10</v>
      </c>
      <c r="D68" s="13">
        <v>5</v>
      </c>
      <c r="E68" s="13">
        <v>10</v>
      </c>
      <c r="F68" s="13">
        <v>20</v>
      </c>
      <c r="G68" s="13">
        <v>5</v>
      </c>
      <c r="H68" s="13">
        <v>10</v>
      </c>
      <c r="I68" s="13">
        <v>10</v>
      </c>
      <c r="J68" s="13">
        <v>10</v>
      </c>
      <c r="K68" s="13"/>
      <c r="L68" s="13"/>
      <c r="M68" s="13"/>
      <c r="N68" s="13"/>
      <c r="O68" s="13"/>
      <c r="P68" s="13"/>
    </row>
    <row r="69" spans="1:16">
      <c r="A69" s="4" t="s">
        <v>51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9"/>
      <c r="B70" s="8"/>
      <c r="C70" s="9" t="s">
        <v>5</v>
      </c>
      <c r="D70" s="10" t="s">
        <v>7</v>
      </c>
      <c r="E70" s="10" t="s">
        <v>7</v>
      </c>
      <c r="F70" s="10" t="s">
        <v>43</v>
      </c>
      <c r="G70" s="10" t="s">
        <v>8</v>
      </c>
      <c r="H70" s="10" t="s">
        <v>43</v>
      </c>
      <c r="I70" s="10" t="s">
        <v>25</v>
      </c>
      <c r="J70" s="10" t="s">
        <v>28</v>
      </c>
      <c r="K70" s="10" t="s">
        <v>23</v>
      </c>
      <c r="L70" s="10"/>
      <c r="M70" s="10"/>
      <c r="N70" s="10"/>
      <c r="O70" s="10"/>
      <c r="P70" s="10"/>
    </row>
    <row r="71" ht="13.5" spans="1:16">
      <c r="A71" s="11"/>
      <c r="B71" s="36">
        <f>50-SUM(D71:P71)</f>
        <v>-17.5</v>
      </c>
      <c r="C71" s="11" t="s">
        <v>10</v>
      </c>
      <c r="D71" s="13">
        <v>5</v>
      </c>
      <c r="E71" s="13">
        <v>2.5</v>
      </c>
      <c r="F71" s="13">
        <v>5</v>
      </c>
      <c r="G71" s="13">
        <v>5</v>
      </c>
      <c r="H71" s="13">
        <v>5</v>
      </c>
      <c r="I71" s="13">
        <v>20</v>
      </c>
      <c r="J71" s="13">
        <v>10</v>
      </c>
      <c r="K71" s="13">
        <v>15</v>
      </c>
      <c r="L71" s="13"/>
      <c r="M71" s="13"/>
      <c r="N71" s="13"/>
      <c r="O71" s="13"/>
      <c r="P71" s="13"/>
    </row>
    <row r="72" spans="1:16">
      <c r="A72" s="4" t="s">
        <v>52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9"/>
      <c r="B73" s="8"/>
      <c r="C73" s="9" t="s">
        <v>5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ht="13.5" spans="1:16">
      <c r="A74" s="11"/>
      <c r="B74" s="33">
        <f>50-SUM(D74:P74)</f>
        <v>50</v>
      </c>
      <c r="C74" s="11" t="s">
        <v>10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>
      <c r="A75" s="4" t="s">
        <v>53</v>
      </c>
      <c r="B75" s="5"/>
      <c r="C75" s="4" t="s">
        <v>4</v>
      </c>
      <c r="D75" s="24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9"/>
      <c r="B76" s="8"/>
      <c r="C76" s="9" t="s">
        <v>5</v>
      </c>
      <c r="D76" t="s">
        <v>6</v>
      </c>
      <c r="E76" s="10" t="s">
        <v>7</v>
      </c>
      <c r="F76" s="10" t="s">
        <v>7</v>
      </c>
      <c r="G76" s="10" t="s">
        <v>8</v>
      </c>
      <c r="H76" s="10" t="s">
        <v>9</v>
      </c>
      <c r="I76" s="10" t="s">
        <v>13</v>
      </c>
      <c r="J76" s="10" t="s">
        <v>17</v>
      </c>
      <c r="K76" s="10"/>
      <c r="L76" s="10"/>
      <c r="M76" s="10"/>
      <c r="N76" s="10"/>
      <c r="O76" s="10"/>
      <c r="P76" s="10"/>
    </row>
    <row r="77" ht="13.5" spans="1:16">
      <c r="A77" s="11"/>
      <c r="B77" s="36">
        <f>50-SUM(D77:P77)</f>
        <v>-12.5</v>
      </c>
      <c r="C77" s="11" t="s">
        <v>10</v>
      </c>
      <c r="D77" s="26">
        <v>30</v>
      </c>
      <c r="E77" s="13">
        <v>5</v>
      </c>
      <c r="F77" s="13">
        <v>2.5</v>
      </c>
      <c r="G77" s="13">
        <v>5</v>
      </c>
      <c r="H77" s="13">
        <v>5</v>
      </c>
      <c r="I77" s="13">
        <v>5</v>
      </c>
      <c r="J77" s="13">
        <v>10</v>
      </c>
      <c r="K77" s="13"/>
      <c r="L77" s="13"/>
      <c r="M77" s="13"/>
      <c r="N77" s="13"/>
      <c r="O77" s="13"/>
      <c r="P77" s="13"/>
    </row>
    <row r="78" spans="1:16">
      <c r="A78" s="4" t="s">
        <v>54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9"/>
      <c r="B79" s="8"/>
      <c r="C79" s="9" t="s">
        <v>5</v>
      </c>
      <c r="D79" s="10" t="s">
        <v>40</v>
      </c>
      <c r="E79" s="10" t="s">
        <v>8</v>
      </c>
      <c r="F79" s="10" t="s">
        <v>14</v>
      </c>
      <c r="G79" s="10" t="s">
        <v>17</v>
      </c>
      <c r="H79" s="10"/>
      <c r="I79" s="10"/>
      <c r="J79" s="10"/>
      <c r="K79" s="10"/>
      <c r="L79" s="10"/>
      <c r="M79" s="10"/>
      <c r="N79" s="10"/>
      <c r="O79" s="10"/>
      <c r="P79" s="10"/>
    </row>
    <row r="80" ht="13.5" spans="1:16">
      <c r="A80" s="11"/>
      <c r="B80" s="33">
        <f>50-SUM(D80:P80)</f>
        <v>15</v>
      </c>
      <c r="C80" s="11" t="s">
        <v>10</v>
      </c>
      <c r="D80" s="13">
        <v>10</v>
      </c>
      <c r="E80" s="13">
        <v>5</v>
      </c>
      <c r="F80" s="13">
        <v>5</v>
      </c>
      <c r="G80" s="13">
        <v>15</v>
      </c>
      <c r="H80" s="13"/>
      <c r="I80" s="13"/>
      <c r="J80" s="13"/>
      <c r="K80" s="13"/>
      <c r="L80" s="13"/>
      <c r="M80" s="13"/>
      <c r="N80" s="13"/>
      <c r="O80" s="13"/>
      <c r="P80" s="13"/>
    </row>
    <row r="81" spans="1:16">
      <c r="A81" s="9" t="s">
        <v>55</v>
      </c>
      <c r="B81" s="5"/>
      <c r="C81" s="9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9"/>
      <c r="B82" s="8"/>
      <c r="C82" s="9" t="s">
        <v>5</v>
      </c>
      <c r="D82" s="10" t="s">
        <v>8</v>
      </c>
      <c r="E82" s="10" t="s">
        <v>16</v>
      </c>
      <c r="F82" s="10" t="s">
        <v>33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3.5" spans="1:16">
      <c r="A83" s="11"/>
      <c r="B83" s="33">
        <f>50-SUM(D83:P83)</f>
        <v>35</v>
      </c>
      <c r="C83" s="11" t="s">
        <v>10</v>
      </c>
      <c r="D83" s="13">
        <v>5</v>
      </c>
      <c r="E83" s="13">
        <v>5</v>
      </c>
      <c r="F83" s="13">
        <v>5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ht="13.5"/>
    <row r="85" ht="13.5" spans="1:2">
      <c r="A85" s="28" t="s">
        <v>1</v>
      </c>
      <c r="B85" s="38">
        <f>+B83+B80+B77+B74+B71+B68+B65+B62+B59+B56+B53+B50+B47+B44+B41+B38+B35+B32+B29+B26+B23+B20+B17+B14+B11+B8+B5</f>
        <v>285</v>
      </c>
    </row>
    <row r="86" ht="13.5" spans="1:2">
      <c r="A86" s="28" t="s">
        <v>56</v>
      </c>
      <c r="B86" s="38">
        <f>27*50-B85</f>
        <v>1065</v>
      </c>
    </row>
    <row r="87" ht="13.5" spans="1:2">
      <c r="A87" s="28" t="s">
        <v>57</v>
      </c>
      <c r="B87" s="38">
        <f>+B86/(B86+B85)*100</f>
        <v>78.8888888888889</v>
      </c>
    </row>
    <row r="88" ht="13.5" spans="1:2">
      <c r="A88" s="28" t="s">
        <v>58</v>
      </c>
      <c r="B88" s="39">
        <f>+AVERAGE(B83,B80,B77,B74,B71,B68,B65,B62,B59,B56,B53,B50,B47,B44,B41,B38,B35,B32,B29,B26,B23,B20,B17,B14,B11,B8,B5)</f>
        <v>10.5555555555556</v>
      </c>
    </row>
    <row r="89" ht="13.5" spans="1:2">
      <c r="A89" s="28" t="s">
        <v>59</v>
      </c>
      <c r="B89" s="39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"/>
  <sheetViews>
    <sheetView tabSelected="1" zoomScale="90" zoomScaleNormal="90" topLeftCell="A49" workbookViewId="0">
      <selection activeCell="H43" sqref="H43"/>
    </sheetView>
  </sheetViews>
  <sheetFormatPr defaultColWidth="9" defaultRowHeight="12.75"/>
  <cols>
    <col min="1" max="1" width="13.24" customWidth="1"/>
    <col min="2" max="3" width="10.6466666666667" customWidth="1"/>
    <col min="4" max="16" width="12.7533333333333" customWidth="1"/>
    <col min="17" max="1025" width="10.6466666666667" customWidth="1"/>
  </cols>
  <sheetData>
    <row r="1" ht="13.5" spans="1:16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7"/>
    </row>
    <row r="2" spans="1:16">
      <c r="A2" s="4" t="s">
        <v>60</v>
      </c>
      <c r="B2" s="5"/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61</v>
      </c>
      <c r="B3" s="8"/>
      <c r="C3" s="9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13.5" spans="1:16">
      <c r="A4" s="11"/>
      <c r="B4" s="12">
        <f>$B$88-SUM(D4:P4)</f>
        <v>50</v>
      </c>
      <c r="C4" s="11" t="s">
        <v>10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4" t="s">
        <v>62</v>
      </c>
      <c r="B5" s="5"/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9" t="s">
        <v>63</v>
      </c>
      <c r="B6" s="8"/>
      <c r="C6" s="9" t="s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13.5" spans="1:16">
      <c r="A7" s="11"/>
      <c r="B7" s="12">
        <f>$B$88-SUM(D7:P7)</f>
        <v>50</v>
      </c>
      <c r="C7" s="11" t="s">
        <v>10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4" t="s">
        <v>15</v>
      </c>
      <c r="B8" s="5"/>
      <c r="C8" s="4" t="s">
        <v>4</v>
      </c>
      <c r="D8" s="6">
        <v>43331</v>
      </c>
      <c r="E8" s="6">
        <v>43352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9" t="s">
        <v>64</v>
      </c>
      <c r="B9" s="8"/>
      <c r="C9" s="9" t="s">
        <v>5</v>
      </c>
      <c r="D9" s="10" t="s">
        <v>28</v>
      </c>
      <c r="E9" s="10" t="s">
        <v>65</v>
      </c>
      <c r="F9" s="10"/>
      <c r="G9" s="10"/>
      <c r="H9" s="10"/>
      <c r="I9" s="10"/>
      <c r="J9" s="10"/>
      <c r="L9" s="23"/>
      <c r="M9" s="23"/>
      <c r="N9" s="23"/>
      <c r="O9" s="10"/>
      <c r="P9" s="10"/>
    </row>
    <row r="10" ht="13.5" spans="1:16">
      <c r="A10" s="11"/>
      <c r="B10" s="12">
        <f>$B$88-SUM(D10:P10)</f>
        <v>35</v>
      </c>
      <c r="C10" s="11" t="s">
        <v>10</v>
      </c>
      <c r="D10" s="13">
        <v>10</v>
      </c>
      <c r="E10" s="13">
        <v>5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4" t="s">
        <v>21</v>
      </c>
      <c r="B11" s="5"/>
      <c r="C11" s="4" t="s">
        <v>4</v>
      </c>
      <c r="D11" s="6">
        <v>43352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66</v>
      </c>
      <c r="B12" s="8"/>
      <c r="C12" s="9" t="s">
        <v>5</v>
      </c>
      <c r="D12" s="10" t="s">
        <v>67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13.5" spans="1:16">
      <c r="A13" s="11"/>
      <c r="B13" s="12">
        <f>$B$88-SUM(D13:P13)</f>
        <v>40</v>
      </c>
      <c r="C13" s="11" t="s">
        <v>10</v>
      </c>
      <c r="D13" s="13">
        <v>10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4" t="s">
        <v>68</v>
      </c>
      <c r="B14" s="5"/>
      <c r="C14" s="4" t="s">
        <v>4</v>
      </c>
      <c r="D14" s="14"/>
      <c r="E14" s="6"/>
      <c r="F14" s="17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9" t="s">
        <v>69</v>
      </c>
      <c r="B15" s="8"/>
      <c r="C15" s="9" t="s">
        <v>5</v>
      </c>
      <c r="D15" s="15"/>
      <c r="E15" s="8"/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3.5" spans="1:16">
      <c r="A16" s="11"/>
      <c r="B16" s="12">
        <f>$B$88-SUM(D16:P16)</f>
        <v>50</v>
      </c>
      <c r="C16" s="11" t="s">
        <v>10</v>
      </c>
      <c r="D16" s="16"/>
      <c r="E16" s="13"/>
      <c r="F16" s="19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4" t="s">
        <v>70</v>
      </c>
      <c r="B17" s="5"/>
      <c r="C17" s="4" t="s">
        <v>4</v>
      </c>
      <c r="D17" s="6"/>
      <c r="E17" s="2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9" t="s">
        <v>71</v>
      </c>
      <c r="B18" s="8"/>
      <c r="C18" s="9" t="s">
        <v>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3.5" spans="1:16">
      <c r="A19" s="11"/>
      <c r="B19" s="12">
        <f>$B$88-SUM(D19:P19)</f>
        <v>50</v>
      </c>
      <c r="C19" s="11" t="s">
        <v>10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4" t="s">
        <v>72</v>
      </c>
      <c r="B20" s="5"/>
      <c r="C20" s="4" t="s">
        <v>4</v>
      </c>
      <c r="D20" s="6">
        <v>43358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9" t="s">
        <v>73</v>
      </c>
      <c r="B21" s="8"/>
      <c r="C21" s="9" t="s">
        <v>5</v>
      </c>
      <c r="D21" s="10" t="s">
        <v>33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3.5" spans="1:16">
      <c r="A22" s="11"/>
      <c r="B22" s="12">
        <f>$B$88-SUM(D22:P22)</f>
        <v>45</v>
      </c>
      <c r="C22" s="11" t="s">
        <v>10</v>
      </c>
      <c r="D22" s="13">
        <v>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4" t="s">
        <v>74</v>
      </c>
      <c r="B23" s="5"/>
      <c r="C23" s="4" t="s">
        <v>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9" t="s">
        <v>75</v>
      </c>
      <c r="B24" s="8"/>
      <c r="C24" s="9" t="s">
        <v>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3.5" spans="1:16">
      <c r="A25" s="11"/>
      <c r="B25" s="12">
        <f>$B$88-SUM(D25:P25)</f>
        <v>50</v>
      </c>
      <c r="C25" s="11" t="s">
        <v>10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9" t="s">
        <v>27</v>
      </c>
      <c r="B26" s="5"/>
      <c r="C26" s="4" t="s">
        <v>4</v>
      </c>
      <c r="D26" s="6">
        <v>43331</v>
      </c>
      <c r="E26" s="6">
        <v>43352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1:16">
      <c r="A27" s="9" t="s">
        <v>76</v>
      </c>
      <c r="B27" s="8"/>
      <c r="C27" s="9" t="s">
        <v>5</v>
      </c>
      <c r="D27" s="10" t="s">
        <v>28</v>
      </c>
      <c r="E27" s="10" t="s">
        <v>65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ht="13.5" spans="1:16">
      <c r="A28" s="9"/>
      <c r="B28" s="12">
        <f>$B$88-SUM(D28:P28)</f>
        <v>35</v>
      </c>
      <c r="C28" s="11" t="s">
        <v>10</v>
      </c>
      <c r="D28" s="13">
        <v>10</v>
      </c>
      <c r="E28" s="13">
        <v>5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>
      <c r="A29" s="4" t="s">
        <v>29</v>
      </c>
      <c r="B29" s="5"/>
      <c r="C29" s="4" t="s">
        <v>4</v>
      </c>
      <c r="D29" s="6">
        <v>43368</v>
      </c>
      <c r="E29" s="6">
        <v>43368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9" t="s">
        <v>77</v>
      </c>
      <c r="B30" s="8"/>
      <c r="C30" s="9" t="s">
        <v>5</v>
      </c>
      <c r="D30" s="10" t="s">
        <v>78</v>
      </c>
      <c r="E30" s="10" t="s">
        <v>78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ht="13.5" spans="1:16">
      <c r="A31" s="11"/>
      <c r="B31" s="12">
        <f>$B$88-SUM(D31:P31)</f>
        <v>40</v>
      </c>
      <c r="C31" s="11" t="s">
        <v>10</v>
      </c>
      <c r="D31" s="13">
        <v>5</v>
      </c>
      <c r="E31" s="13">
        <v>5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4" t="s">
        <v>79</v>
      </c>
      <c r="B32" s="5"/>
      <c r="C32" s="4" t="s">
        <v>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9" t="s">
        <v>80</v>
      </c>
      <c r="B33" s="8"/>
      <c r="C33" s="9" t="s">
        <v>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ht="13.5" spans="1:16">
      <c r="A34" s="11"/>
      <c r="B34" s="12">
        <f>$B$88-SUM(D34:P34)</f>
        <v>50</v>
      </c>
      <c r="C34" s="11" t="s">
        <v>10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4" t="s">
        <v>81</v>
      </c>
      <c r="B35" s="5"/>
      <c r="C35" s="4" t="s">
        <v>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9" t="s">
        <v>82</v>
      </c>
      <c r="B36" s="8"/>
      <c r="C36" s="9" t="s">
        <v>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ht="13.5" spans="1:16">
      <c r="A37" s="11"/>
      <c r="B37" s="12">
        <f>$B$88-SUM(D37:P37)</f>
        <v>50</v>
      </c>
      <c r="C37" s="11" t="s">
        <v>10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>
      <c r="A38" s="4" t="s">
        <v>32</v>
      </c>
      <c r="B38" s="5"/>
      <c r="C38" s="4" t="s">
        <v>4</v>
      </c>
      <c r="D38" s="6">
        <v>43352</v>
      </c>
      <c r="E38" s="6">
        <v>43352</v>
      </c>
      <c r="F38" s="6">
        <v>43368</v>
      </c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9" t="s">
        <v>83</v>
      </c>
      <c r="B39" s="8"/>
      <c r="C39" s="9" t="s">
        <v>5</v>
      </c>
      <c r="D39" s="10" t="s">
        <v>84</v>
      </c>
      <c r="E39" s="10" t="s">
        <v>67</v>
      </c>
      <c r="F39" s="10" t="s">
        <v>78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ht="13.5" spans="1:16">
      <c r="A40" s="11"/>
      <c r="B40" s="12">
        <f>$B$88-SUM(D40:P40)</f>
        <v>25</v>
      </c>
      <c r="C40" s="11" t="s">
        <v>10</v>
      </c>
      <c r="D40" s="13">
        <v>10</v>
      </c>
      <c r="E40" s="13">
        <v>10</v>
      </c>
      <c r="F40" s="13">
        <v>5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>
      <c r="A41" s="4" t="s">
        <v>85</v>
      </c>
      <c r="B41" s="5"/>
      <c r="C41" s="4" t="s">
        <v>4</v>
      </c>
      <c r="D41" s="6">
        <v>43352</v>
      </c>
      <c r="E41" s="6">
        <v>43352</v>
      </c>
      <c r="F41" s="6">
        <v>43368</v>
      </c>
      <c r="G41" s="6">
        <v>43368</v>
      </c>
      <c r="H41" s="6">
        <v>43368</v>
      </c>
      <c r="I41" s="24"/>
      <c r="J41" s="6"/>
      <c r="K41" s="6"/>
      <c r="L41" s="6"/>
      <c r="M41" s="6"/>
      <c r="N41" s="6"/>
      <c r="O41" s="6"/>
      <c r="P41" s="6"/>
    </row>
    <row r="42" spans="1:16">
      <c r="A42" s="9" t="s">
        <v>86</v>
      </c>
      <c r="B42" s="8"/>
      <c r="C42" s="9" t="s">
        <v>5</v>
      </c>
      <c r="D42" s="10" t="s">
        <v>84</v>
      </c>
      <c r="E42" s="10" t="s">
        <v>65</v>
      </c>
      <c r="F42" s="10" t="s">
        <v>78</v>
      </c>
      <c r="G42" s="10" t="s">
        <v>78</v>
      </c>
      <c r="H42" s="10" t="s">
        <v>87</v>
      </c>
      <c r="I42" s="25"/>
      <c r="J42" s="10"/>
      <c r="K42" s="10"/>
      <c r="L42" s="10"/>
      <c r="M42" s="10"/>
      <c r="N42" s="10"/>
      <c r="O42" s="10"/>
      <c r="P42" s="10"/>
    </row>
    <row r="43" ht="13.5" spans="1:16">
      <c r="A43" s="11"/>
      <c r="B43" s="12">
        <f>$B$88-SUM(D43:P43)</f>
        <v>20</v>
      </c>
      <c r="C43" s="11" t="s">
        <v>10</v>
      </c>
      <c r="D43" s="13">
        <v>10</v>
      </c>
      <c r="E43" s="13">
        <v>5</v>
      </c>
      <c r="F43" s="13">
        <v>5</v>
      </c>
      <c r="G43" s="13">
        <v>5</v>
      </c>
      <c r="H43" s="13">
        <v>5</v>
      </c>
      <c r="I43" s="26"/>
      <c r="J43" s="13"/>
      <c r="K43" s="13"/>
      <c r="L43" s="13"/>
      <c r="M43" s="13"/>
      <c r="N43" s="13"/>
      <c r="O43" s="13"/>
      <c r="P43" s="13"/>
    </row>
    <row r="44" spans="1:16">
      <c r="A44" s="4" t="s">
        <v>85</v>
      </c>
      <c r="B44" s="5"/>
      <c r="C44" s="4" t="s">
        <v>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9" t="s">
        <v>88</v>
      </c>
      <c r="B45" s="8"/>
      <c r="C45" s="9" t="s">
        <v>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ht="13.5" spans="1:16">
      <c r="A46" s="11"/>
      <c r="B46" s="12">
        <f>$B$88-SUM(D46:P46)</f>
        <v>50</v>
      </c>
      <c r="C46" s="11" t="s">
        <v>10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>
      <c r="A47" s="4" t="s">
        <v>89</v>
      </c>
      <c r="B47" s="5"/>
      <c r="C47" s="4" t="s">
        <v>4</v>
      </c>
      <c r="D47" s="6">
        <v>43352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9" t="s">
        <v>90</v>
      </c>
      <c r="B48" s="8"/>
      <c r="C48" s="9" t="s">
        <v>5</v>
      </c>
      <c r="D48" s="10" t="s">
        <v>14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ht="13.5" spans="1:16">
      <c r="A49" s="11"/>
      <c r="B49" s="12">
        <f>$B$88-SUM(D49:P49)</f>
        <v>45</v>
      </c>
      <c r="C49" s="11" t="s">
        <v>10</v>
      </c>
      <c r="D49" s="13">
        <v>5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>
      <c r="A50" s="4" t="s">
        <v>36</v>
      </c>
      <c r="B50" s="5"/>
      <c r="C50" s="4" t="s">
        <v>4</v>
      </c>
      <c r="D50" s="6">
        <v>43352</v>
      </c>
      <c r="E50" s="6">
        <v>43352</v>
      </c>
      <c r="F50" s="6">
        <v>43368</v>
      </c>
      <c r="G50" s="6">
        <v>43368</v>
      </c>
      <c r="H50" s="6">
        <v>43368</v>
      </c>
      <c r="I50" s="6"/>
      <c r="J50" s="6"/>
      <c r="K50" s="6"/>
      <c r="L50" s="6"/>
      <c r="M50" s="6"/>
      <c r="N50" s="6"/>
      <c r="O50" s="6"/>
      <c r="P50" s="6"/>
    </row>
    <row r="51" spans="1:16">
      <c r="A51" s="9" t="s">
        <v>91</v>
      </c>
      <c r="B51" s="8"/>
      <c r="C51" s="9" t="s">
        <v>5</v>
      </c>
      <c r="D51" s="10" t="s">
        <v>65</v>
      </c>
      <c r="E51" s="10" t="s">
        <v>92</v>
      </c>
      <c r="F51" s="10" t="s">
        <v>93</v>
      </c>
      <c r="G51" s="10" t="s">
        <v>93</v>
      </c>
      <c r="H51" s="10" t="s">
        <v>78</v>
      </c>
      <c r="I51" s="10"/>
      <c r="J51" s="10"/>
      <c r="K51" s="10"/>
      <c r="L51" s="10"/>
      <c r="M51" s="10"/>
      <c r="N51" s="10"/>
      <c r="O51" s="10"/>
      <c r="P51" s="10"/>
    </row>
    <row r="52" ht="13.5" spans="1:16">
      <c r="A52" s="11"/>
      <c r="B52" s="12">
        <f>$B$88-SUM(D52:P52)</f>
        <v>25</v>
      </c>
      <c r="C52" s="11" t="s">
        <v>10</v>
      </c>
      <c r="D52" s="13">
        <v>5</v>
      </c>
      <c r="E52" s="13">
        <v>5</v>
      </c>
      <c r="F52" s="13">
        <v>5</v>
      </c>
      <c r="G52" s="13">
        <v>5</v>
      </c>
      <c r="H52" s="13">
        <v>5</v>
      </c>
      <c r="I52" s="13"/>
      <c r="J52" s="13"/>
      <c r="K52" s="13"/>
      <c r="L52" s="13"/>
      <c r="M52" s="13"/>
      <c r="N52" s="13"/>
      <c r="O52" s="13"/>
      <c r="P52" s="13"/>
    </row>
    <row r="53" spans="1:16">
      <c r="A53" s="4" t="s">
        <v>37</v>
      </c>
      <c r="B53" s="5"/>
      <c r="C53" s="4" t="s">
        <v>4</v>
      </c>
      <c r="D53" s="6">
        <v>43358</v>
      </c>
      <c r="E53" s="6">
        <v>43358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9" t="s">
        <v>94</v>
      </c>
      <c r="B54" s="8"/>
      <c r="C54" s="9" t="s">
        <v>5</v>
      </c>
      <c r="D54" s="10" t="s">
        <v>9</v>
      </c>
      <c r="E54" s="10" t="s">
        <v>49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3.5" spans="1:16">
      <c r="A55" s="11"/>
      <c r="B55" s="12">
        <f>$B$88-SUM(D55:P55)</f>
        <v>35</v>
      </c>
      <c r="C55" s="11" t="s">
        <v>10</v>
      </c>
      <c r="D55" s="13">
        <v>10</v>
      </c>
      <c r="E55" s="13">
        <v>5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>
      <c r="A56" s="4" t="s">
        <v>39</v>
      </c>
      <c r="B56" s="5"/>
      <c r="C56" s="4" t="s">
        <v>4</v>
      </c>
      <c r="D56" s="6">
        <v>43352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9" t="s">
        <v>95</v>
      </c>
      <c r="B57" s="8"/>
      <c r="C57" s="9" t="s">
        <v>5</v>
      </c>
      <c r="D57" s="10" t="s">
        <v>67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ht="13.5" spans="1:16">
      <c r="A58" s="11"/>
      <c r="B58" s="12">
        <f>$B$88-SUM(D58:P58)</f>
        <v>40</v>
      </c>
      <c r="C58" s="11" t="s">
        <v>10</v>
      </c>
      <c r="D58" s="13">
        <v>10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>
      <c r="A59" s="4" t="s">
        <v>41</v>
      </c>
      <c r="B59" s="5"/>
      <c r="C59" s="4" t="s">
        <v>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9" t="s">
        <v>96</v>
      </c>
      <c r="B60" s="8"/>
      <c r="C60" s="9" t="s">
        <v>5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ht="13.5" spans="1:16">
      <c r="A61" s="11"/>
      <c r="B61" s="12">
        <f>$B$88-SUM(D61:P61)</f>
        <v>50</v>
      </c>
      <c r="C61" s="11" t="s">
        <v>10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>
      <c r="A62" s="4" t="s">
        <v>97</v>
      </c>
      <c r="B62" s="5"/>
      <c r="C62" s="4" t="s">
        <v>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9" t="s">
        <v>88</v>
      </c>
      <c r="B63" s="8"/>
      <c r="C63" s="9" t="s">
        <v>5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ht="13.5" spans="1:16">
      <c r="A64" s="11"/>
      <c r="B64" s="12">
        <f>$B$88-SUM(D64:P64)</f>
        <v>50</v>
      </c>
      <c r="C64" s="11" t="s">
        <v>10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16">
      <c r="A65" s="4" t="s">
        <v>44</v>
      </c>
      <c r="B65" s="5"/>
      <c r="C65" s="4" t="s">
        <v>4</v>
      </c>
      <c r="D65" s="6">
        <v>43352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9" t="s">
        <v>98</v>
      </c>
      <c r="B66" s="8"/>
      <c r="C66" s="9" t="s">
        <v>5</v>
      </c>
      <c r="D66" s="10" t="s">
        <v>16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3.5" spans="1:16">
      <c r="A67" s="11"/>
      <c r="B67" s="12">
        <f>$B$88-SUM(D67:P67)</f>
        <v>45</v>
      </c>
      <c r="C67" s="11" t="s">
        <v>10</v>
      </c>
      <c r="D67" s="13">
        <v>5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1:16">
      <c r="A68" s="4" t="s">
        <v>99</v>
      </c>
      <c r="B68" s="5"/>
      <c r="C68" s="4" t="s">
        <v>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9" t="s">
        <v>18</v>
      </c>
      <c r="B69" s="8"/>
      <c r="C69" s="9" t="s">
        <v>5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3.5" spans="1:16">
      <c r="A70" s="11"/>
      <c r="B70" s="12">
        <f>$B$88-SUM(D70:P70)</f>
        <v>50</v>
      </c>
      <c r="C70" s="11" t="s">
        <v>10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>
      <c r="A71" s="4" t="s">
        <v>45</v>
      </c>
      <c r="B71" s="5"/>
      <c r="C71" s="4" t="s">
        <v>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7" t="s">
        <v>100</v>
      </c>
      <c r="B72" s="8"/>
      <c r="C72" s="9" t="s">
        <v>5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ht="13.5" spans="1:16">
      <c r="A73" s="11"/>
      <c r="B73" s="12">
        <f>$B$88-SUM(D73:P73)</f>
        <v>50</v>
      </c>
      <c r="C73" s="11" t="s">
        <v>10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1:16">
      <c r="A74" s="4" t="s">
        <v>46</v>
      </c>
      <c r="B74" s="5"/>
      <c r="C74" s="4" t="s">
        <v>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9" t="s">
        <v>101</v>
      </c>
      <c r="B75" s="8"/>
      <c r="C75" s="9" t="s">
        <v>5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ht="13.5" spans="1:16">
      <c r="A76" s="11"/>
      <c r="B76" s="12">
        <f>$B$88-SUM(D76:P76)</f>
        <v>50</v>
      </c>
      <c r="C76" s="11" t="s">
        <v>10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>
      <c r="A77" s="4" t="s">
        <v>102</v>
      </c>
      <c r="B77" s="5"/>
      <c r="C77" s="4" t="s">
        <v>4</v>
      </c>
      <c r="D77" s="6">
        <v>43368</v>
      </c>
      <c r="E77" s="6">
        <v>43368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9" t="s">
        <v>55</v>
      </c>
      <c r="B78" s="8"/>
      <c r="C78" s="9" t="s">
        <v>5</v>
      </c>
      <c r="D78" s="10" t="s">
        <v>78</v>
      </c>
      <c r="E78" s="10" t="s">
        <v>78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ht="13.5" spans="1:16">
      <c r="A79" s="11"/>
      <c r="B79" s="12">
        <f>$B$88-SUM(D79:P79)</f>
        <v>40</v>
      </c>
      <c r="C79" s="11" t="s">
        <v>10</v>
      </c>
      <c r="D79" s="13">
        <v>5</v>
      </c>
      <c r="E79" s="13">
        <v>5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>
      <c r="A80" s="4" t="s">
        <v>48</v>
      </c>
      <c r="B80" s="5"/>
      <c r="C80" s="4" t="s">
        <v>4</v>
      </c>
      <c r="D80" s="6">
        <v>43358</v>
      </c>
      <c r="E80" s="6">
        <v>43358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9" t="s">
        <v>103</v>
      </c>
      <c r="B81" s="8"/>
      <c r="C81" s="9" t="s">
        <v>5</v>
      </c>
      <c r="D81" s="10" t="s">
        <v>9</v>
      </c>
      <c r="E81" s="10" t="s">
        <v>49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ht="13.5" spans="1:16">
      <c r="A82" s="11"/>
      <c r="B82" s="12">
        <f>$B$88-SUM(D82:P82)</f>
        <v>35</v>
      </c>
      <c r="C82" s="11" t="s">
        <v>10</v>
      </c>
      <c r="D82" s="13">
        <v>10</v>
      </c>
      <c r="E82" s="13">
        <v>5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>
      <c r="A83" s="9" t="s">
        <v>47</v>
      </c>
      <c r="B83" s="5"/>
      <c r="C83" s="9" t="s">
        <v>4</v>
      </c>
      <c r="D83" s="6">
        <v>43352</v>
      </c>
      <c r="E83" s="6">
        <v>43352</v>
      </c>
      <c r="F83" s="6">
        <v>43358</v>
      </c>
      <c r="G83" s="6">
        <v>43368</v>
      </c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9" t="s">
        <v>104</v>
      </c>
      <c r="B84" s="8"/>
      <c r="C84" s="9" t="s">
        <v>5</v>
      </c>
      <c r="D84" s="10" t="s">
        <v>65</v>
      </c>
      <c r="E84" s="10" t="s">
        <v>105</v>
      </c>
      <c r="F84" s="10" t="s">
        <v>9</v>
      </c>
      <c r="G84" s="10" t="s">
        <v>78</v>
      </c>
      <c r="H84" s="10"/>
      <c r="I84" s="10"/>
      <c r="J84" s="10"/>
      <c r="K84" s="10"/>
      <c r="L84" s="10"/>
      <c r="M84" s="10"/>
      <c r="N84" s="10"/>
      <c r="O84" s="10"/>
      <c r="P84" s="10"/>
    </row>
    <row r="85" ht="13.5" spans="1:16">
      <c r="A85" s="11"/>
      <c r="B85" s="12">
        <f>$B$88-SUM(D85:P85)</f>
        <v>15</v>
      </c>
      <c r="C85" s="11" t="s">
        <v>10</v>
      </c>
      <c r="D85" s="13">
        <v>5</v>
      </c>
      <c r="E85" s="13">
        <v>5</v>
      </c>
      <c r="F85" s="13">
        <v>20</v>
      </c>
      <c r="G85" s="13">
        <v>5</v>
      </c>
      <c r="H85" s="13"/>
      <c r="I85" s="13"/>
      <c r="J85" s="13"/>
      <c r="K85" s="13"/>
      <c r="L85" s="13"/>
      <c r="M85" s="13"/>
      <c r="N85" s="13"/>
      <c r="O85" s="13"/>
      <c r="P85" s="13"/>
    </row>
    <row r="86" ht="13.5"/>
    <row r="87" ht="13.5" spans="1:2">
      <c r="A87" s="28" t="s">
        <v>106</v>
      </c>
      <c r="B87" s="29">
        <f>(ROW()-2-1)/3</f>
        <v>28</v>
      </c>
    </row>
    <row r="88" ht="13.5" spans="1:2">
      <c r="A88" s="28" t="s">
        <v>107</v>
      </c>
      <c r="B88" s="30">
        <v>50</v>
      </c>
    </row>
    <row r="89" ht="13.5" spans="1:2">
      <c r="A89" s="28" t="s">
        <v>108</v>
      </c>
      <c r="B89" s="30">
        <f>B87*B88</f>
        <v>1400</v>
      </c>
    </row>
    <row r="90" ht="13.5" spans="1:2">
      <c r="A90" s="28" t="s">
        <v>1</v>
      </c>
      <c r="B90" s="30">
        <f t="array" ref="B90">SUM(IF(MOD(ROW(B2:B85),3)=1,B2:B85,""))</f>
        <v>1170</v>
      </c>
    </row>
    <row r="91" ht="13.5" spans="1:2">
      <c r="A91" s="28" t="s">
        <v>56</v>
      </c>
      <c r="B91" s="30">
        <f>B89-B90</f>
        <v>230</v>
      </c>
    </row>
    <row r="92" ht="13.5" spans="1:2">
      <c r="A92" s="28" t="s">
        <v>57</v>
      </c>
      <c r="B92" s="30">
        <f>B91/B89*100</f>
        <v>16.4285714285714</v>
      </c>
    </row>
    <row r="93" ht="13.5" spans="1:2">
      <c r="A93" s="28" t="s">
        <v>109</v>
      </c>
      <c r="B93" s="31">
        <f t="array" ref="B93">AVERAGE(IF(MOD(ROW(B2:B85),3)=1,B2:B85,""))</f>
        <v>41.7857142857143</v>
      </c>
    </row>
    <row r="94" ht="13.5" spans="1:2">
      <c r="A94" s="28" t="s">
        <v>59</v>
      </c>
      <c r="B94" s="31">
        <f t="array" ref="B94">MEDIAN(IF(MOD(ROW(B2:B85),3)=1,B2:B85,""))</f>
        <v>45</v>
      </c>
    </row>
  </sheetData>
  <conditionalFormatting sqref="B4">
    <cfRule type="cellIs" dxfId="0" priority="8" operator="lessThanOrEqual">
      <formula>0</formula>
    </cfRule>
    <cfRule type="cellIs" dxfId="0" priority="9" operator="greaterThanOrEqual">
      <formula>15</formula>
    </cfRule>
    <cfRule type="cellIs" dxfId="0" priority="10" operator="between">
      <formula>1</formula>
      <formula>14</formula>
    </cfRule>
  </conditionalFormatting>
  <conditionalFormatting sqref="B7">
    <cfRule type="cellIs" dxfId="0" priority="11" operator="lessThanOrEqual">
      <formula>0</formula>
    </cfRule>
    <cfRule type="cellIs" dxfId="0" priority="12" operator="greaterThanOrEqual">
      <formula>15</formula>
    </cfRule>
    <cfRule type="cellIs" dxfId="0" priority="13" operator="between">
      <formula>1</formula>
      <formula>14</formula>
    </cfRule>
  </conditionalFormatting>
  <conditionalFormatting sqref="B10">
    <cfRule type="cellIs" dxfId="0" priority="14" operator="lessThanOrEqual">
      <formula>0</formula>
    </cfRule>
    <cfRule type="cellIs" dxfId="0" priority="15" operator="greaterThanOrEqual">
      <formula>15</formula>
    </cfRule>
    <cfRule type="cellIs" dxfId="0" priority="16" operator="between">
      <formula>1</formula>
      <formula>14</formula>
    </cfRule>
  </conditionalFormatting>
  <conditionalFormatting sqref="B13">
    <cfRule type="cellIs" dxfId="0" priority="17" operator="lessThanOrEqual">
      <formula>0</formula>
    </cfRule>
    <cfRule type="cellIs" dxfId="0" priority="18" operator="greaterThanOrEqual">
      <formula>15</formula>
    </cfRule>
    <cfRule type="cellIs" dxfId="0" priority="19" operator="between">
      <formula>1</formula>
      <formula>14</formula>
    </cfRule>
  </conditionalFormatting>
  <conditionalFormatting sqref="B16">
    <cfRule type="cellIs" dxfId="0" priority="20" operator="lessThanOrEqual">
      <formula>0</formula>
    </cfRule>
    <cfRule type="cellIs" dxfId="0" priority="21" operator="greaterThanOrEqual">
      <formula>15</formula>
    </cfRule>
    <cfRule type="cellIs" dxfId="0" priority="22" operator="between">
      <formula>1</formula>
      <formula>14</formula>
    </cfRule>
  </conditionalFormatting>
  <conditionalFormatting sqref="B19">
    <cfRule type="cellIs" dxfId="0" priority="23" operator="lessThanOrEqual">
      <formula>0</formula>
    </cfRule>
    <cfRule type="cellIs" dxfId="0" priority="24" operator="greaterThanOrEqual">
      <formula>15</formula>
    </cfRule>
    <cfRule type="cellIs" dxfId="0" priority="25" operator="between">
      <formula>1</formula>
      <formula>14</formula>
    </cfRule>
  </conditionalFormatting>
  <conditionalFormatting sqref="B22">
    <cfRule type="cellIs" dxfId="0" priority="26" operator="lessThanOrEqual">
      <formula>0</formula>
    </cfRule>
    <cfRule type="cellIs" dxfId="0" priority="27" operator="greaterThanOrEqual">
      <formula>15</formula>
    </cfRule>
    <cfRule type="cellIs" dxfId="0" priority="28" operator="between">
      <formula>1</formula>
      <formula>14</formula>
    </cfRule>
  </conditionalFormatting>
  <conditionalFormatting sqref="B25">
    <cfRule type="cellIs" dxfId="0" priority="29" operator="lessThanOrEqual">
      <formula>0</formula>
    </cfRule>
    <cfRule type="cellIs" dxfId="0" priority="30" operator="greaterThanOrEqual">
      <formula>15</formula>
    </cfRule>
    <cfRule type="cellIs" dxfId="0" priority="31" operator="between">
      <formula>1</formula>
      <formula>14</formula>
    </cfRule>
  </conditionalFormatting>
  <conditionalFormatting sqref="B28">
    <cfRule type="cellIs" dxfId="0" priority="32" operator="lessThanOrEqual">
      <formula>0</formula>
    </cfRule>
    <cfRule type="cellIs" dxfId="0" priority="33" operator="greaterThanOrEqual">
      <formula>15</formula>
    </cfRule>
    <cfRule type="cellIs" dxfId="0" priority="34" operator="between">
      <formula>1</formula>
      <formula>14</formula>
    </cfRule>
  </conditionalFormatting>
  <conditionalFormatting sqref="B31">
    <cfRule type="cellIs" dxfId="0" priority="35" operator="lessThanOrEqual">
      <formula>0</formula>
    </cfRule>
    <cfRule type="cellIs" dxfId="0" priority="36" operator="greaterThanOrEqual">
      <formula>15</formula>
    </cfRule>
    <cfRule type="cellIs" dxfId="0" priority="37" operator="between">
      <formula>1</formula>
      <formula>14</formula>
    </cfRule>
  </conditionalFormatting>
  <conditionalFormatting sqref="B34">
    <cfRule type="cellIs" dxfId="0" priority="38" operator="lessThanOrEqual">
      <formula>0</formula>
    </cfRule>
    <cfRule type="cellIs" dxfId="0" priority="39" operator="greaterThanOrEqual">
      <formula>15</formula>
    </cfRule>
    <cfRule type="cellIs" dxfId="0" priority="40" operator="between">
      <formula>1</formula>
      <formula>14</formula>
    </cfRule>
  </conditionalFormatting>
  <conditionalFormatting sqref="B37">
    <cfRule type="cellIs" dxfId="0" priority="41" operator="lessThanOrEqual">
      <formula>0</formula>
    </cfRule>
    <cfRule type="cellIs" dxfId="0" priority="42" operator="greaterThanOrEqual">
      <formula>15</formula>
    </cfRule>
    <cfRule type="cellIs" dxfId="0" priority="43" operator="between">
      <formula>1</formula>
      <formula>14</formula>
    </cfRule>
  </conditionalFormatting>
  <conditionalFormatting sqref="B40">
    <cfRule type="cellIs" dxfId="0" priority="44" operator="lessThanOrEqual">
      <formula>0</formula>
    </cfRule>
    <cfRule type="cellIs" dxfId="0" priority="45" operator="greaterThanOrEqual">
      <formula>15</formula>
    </cfRule>
    <cfRule type="cellIs" dxfId="0" priority="46" operator="between">
      <formula>1</formula>
      <formula>14</formula>
    </cfRule>
  </conditionalFormatting>
  <conditionalFormatting sqref="B43">
    <cfRule type="cellIs" dxfId="0" priority="47" operator="lessThanOrEqual">
      <formula>0</formula>
    </cfRule>
    <cfRule type="cellIs" dxfId="0" priority="48" operator="greaterThanOrEqual">
      <formula>15</formula>
    </cfRule>
    <cfRule type="cellIs" dxfId="0" priority="49" operator="between">
      <formula>1</formula>
      <formula>14</formula>
    </cfRule>
  </conditionalFormatting>
  <conditionalFormatting sqref="B46">
    <cfRule type="cellIs" dxfId="0" priority="50" operator="lessThanOrEqual">
      <formula>0</formula>
    </cfRule>
    <cfRule type="cellIs" dxfId="0" priority="51" operator="greaterThanOrEqual">
      <formula>15</formula>
    </cfRule>
    <cfRule type="cellIs" dxfId="0" priority="52" operator="between">
      <formula>1</formula>
      <formula>14</formula>
    </cfRule>
  </conditionalFormatting>
  <conditionalFormatting sqref="B49">
    <cfRule type="cellIs" dxfId="0" priority="53" operator="lessThanOrEqual">
      <formula>0</formula>
    </cfRule>
    <cfRule type="cellIs" dxfId="0" priority="54" operator="greaterThanOrEqual">
      <formula>15</formula>
    </cfRule>
    <cfRule type="cellIs" dxfId="0" priority="55" operator="between">
      <formula>1</formula>
      <formula>14</formula>
    </cfRule>
  </conditionalFormatting>
  <conditionalFormatting sqref="B52">
    <cfRule type="cellIs" dxfId="0" priority="56" operator="lessThanOrEqual">
      <formula>0</formula>
    </cfRule>
    <cfRule type="cellIs" dxfId="0" priority="57" operator="greaterThanOrEqual">
      <formula>15</formula>
    </cfRule>
    <cfRule type="cellIs" dxfId="0" priority="58" operator="between">
      <formula>1</formula>
      <formula>14</formula>
    </cfRule>
  </conditionalFormatting>
  <conditionalFormatting sqref="B55">
    <cfRule type="cellIs" dxfId="0" priority="59" operator="lessThanOrEqual">
      <formula>0</formula>
    </cfRule>
    <cfRule type="cellIs" dxfId="0" priority="60" operator="greaterThanOrEqual">
      <formula>15</formula>
    </cfRule>
    <cfRule type="cellIs" dxfId="0" priority="61" operator="between">
      <formula>1</formula>
      <formula>14</formula>
    </cfRule>
  </conditionalFormatting>
  <conditionalFormatting sqref="B58">
    <cfRule type="cellIs" dxfId="0" priority="62" operator="lessThanOrEqual">
      <formula>0</formula>
    </cfRule>
    <cfRule type="cellIs" dxfId="0" priority="63" operator="greaterThanOrEqual">
      <formula>15</formula>
    </cfRule>
    <cfRule type="cellIs" dxfId="0" priority="64" operator="between">
      <formula>1</formula>
      <formula>14</formula>
    </cfRule>
  </conditionalFormatting>
  <conditionalFormatting sqref="B61">
    <cfRule type="cellIs" dxfId="0" priority="65" operator="lessThanOrEqual">
      <formula>0</formula>
    </cfRule>
    <cfRule type="cellIs" dxfId="0" priority="66" operator="greaterThanOrEqual">
      <formula>15</formula>
    </cfRule>
    <cfRule type="cellIs" dxfId="0" priority="67" operator="between">
      <formula>1</formula>
      <formula>14</formula>
    </cfRule>
  </conditionalFormatting>
  <conditionalFormatting sqref="B64">
    <cfRule type="cellIs" dxfId="0" priority="68" operator="lessThanOrEqual">
      <formula>0</formula>
    </cfRule>
    <cfRule type="cellIs" dxfId="0" priority="69" operator="greaterThanOrEqual">
      <formula>15</formula>
    </cfRule>
    <cfRule type="cellIs" dxfId="0" priority="70" operator="between">
      <formula>1</formula>
      <formula>14</formula>
    </cfRule>
  </conditionalFormatting>
  <conditionalFormatting sqref="B67">
    <cfRule type="cellIs" dxfId="0" priority="71" operator="lessThanOrEqual">
      <formula>0</formula>
    </cfRule>
    <cfRule type="cellIs" dxfId="0" priority="72" operator="greaterThanOrEqual">
      <formula>15</formula>
    </cfRule>
    <cfRule type="cellIs" dxfId="0" priority="73" operator="between">
      <formula>1</formula>
      <formula>14</formula>
    </cfRule>
  </conditionalFormatting>
  <conditionalFormatting sqref="B70">
    <cfRule type="cellIs" dxfId="0" priority="74" operator="lessThanOrEqual">
      <formula>0</formula>
    </cfRule>
    <cfRule type="cellIs" dxfId="0" priority="75" operator="greaterThanOrEqual">
      <formula>15</formula>
    </cfRule>
    <cfRule type="cellIs" dxfId="0" priority="76" operator="between">
      <formula>1</formula>
      <formula>14</formula>
    </cfRule>
  </conditionalFormatting>
  <conditionalFormatting sqref="B73">
    <cfRule type="cellIs" dxfId="0" priority="77" operator="lessThanOrEqual">
      <formula>0</formula>
    </cfRule>
    <cfRule type="cellIs" dxfId="0" priority="78" operator="greaterThanOrEqual">
      <formula>15</formula>
    </cfRule>
    <cfRule type="cellIs" dxfId="0" priority="79" operator="between">
      <formula>1</formula>
      <formula>14</formula>
    </cfRule>
  </conditionalFormatting>
  <conditionalFormatting sqref="B76">
    <cfRule type="cellIs" dxfId="0" priority="80" operator="lessThanOrEqual">
      <formula>0</formula>
    </cfRule>
    <cfRule type="cellIs" dxfId="0" priority="81" operator="greaterThanOrEqual">
      <formula>15</formula>
    </cfRule>
    <cfRule type="cellIs" dxfId="0" priority="82" operator="between">
      <formula>1</formula>
      <formula>14</formula>
    </cfRule>
  </conditionalFormatting>
  <conditionalFormatting sqref="B79">
    <cfRule type="cellIs" dxfId="0" priority="83" operator="lessThanOrEqual">
      <formula>0</formula>
    </cfRule>
    <cfRule type="cellIs" dxfId="0" priority="84" operator="greaterThanOrEqual">
      <formula>15</formula>
    </cfRule>
    <cfRule type="cellIs" dxfId="0" priority="85" operator="between">
      <formula>1</formula>
      <formula>14</formula>
    </cfRule>
  </conditionalFormatting>
  <conditionalFormatting sqref="B82">
    <cfRule type="cellIs" dxfId="0" priority="86" operator="lessThanOrEqual">
      <formula>0</formula>
    </cfRule>
    <cfRule type="cellIs" dxfId="0" priority="87" operator="greaterThanOrEqual">
      <formula>15</formula>
    </cfRule>
    <cfRule type="cellIs" dxfId="0" priority="88" operator="between">
      <formula>1</formula>
      <formula>14</formula>
    </cfRule>
  </conditionalFormatting>
  <conditionalFormatting sqref="B85">
    <cfRule type="cellIs" dxfId="0" priority="5" operator="lessThanOrEqual">
      <formula>0</formula>
    </cfRule>
    <cfRule type="cellIs" dxfId="0" priority="6" operator="greaterThanOrEqual">
      <formula>15</formula>
    </cfRule>
    <cfRule type="cellIs" dxfId="0" priority="7" operator="between">
      <formula>1</formula>
      <formula>14</formula>
    </cfRule>
  </conditionalFormatting>
  <conditionalFormatting sqref="B4;B7;B10;B13;B16;B19;B22;B25;B28;B31;B34;B37;B40;B43;B46;B49;B52;B55;B58;B61;B64;B67;B70;B73;B76;B79;B82;B85">
    <cfRule type="cellIs" dxfId="1" priority="3" operator="lessThanOrEqual">
      <formula>0</formula>
    </cfRule>
    <cfRule type="cellIs" dxfId="2" priority="2" operator="lessThanOrEqual">
      <formula>15</formula>
    </cfRule>
    <cfRule type="cellIs" dxfId="3" priority="1" operator="greaterThan">
      <formula>15</formula>
    </cfRule>
  </conditionalFormatting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Rückrunde 2018</vt:lpstr>
      <vt:lpstr>Hinrunde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16</cp:revision>
  <dcterms:created xsi:type="dcterms:W3CDTF">2018-04-29T00:20:00Z</dcterms:created>
  <dcterms:modified xsi:type="dcterms:W3CDTF">2018-09-25T14:31:08Z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