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<sst xmlns="http://schemas.openxmlformats.org/spreadsheetml/2006/main" count="444" uniqueCount="110">
  <si>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</si>
  <si>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</si>
  <si>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</si>
  <si>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</si>
  <si>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</si>
  <si>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</si>
  <si>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</si>
  <si>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</si>
  <si>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</si>
  <si>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</si>
  <si>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</si>
  <si>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</si>
  <si>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</si>
  <si>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</si>
  <si>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</si>
  <si>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</si>
  <si>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</si>
  <si>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</si>
  <si>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</si>
  <si>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</si>
  <si>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</si>
  <si>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</si>
  <si>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</si>
  <si>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</si>
  <si>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</si>
  <si>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</si>
  <si>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</si>
  <si>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</si>
  <si>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</si>
  <si>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</si>
  <si>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</si>
  <si>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</si>
  <si>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</si>
  <si>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</si>
  <si>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</si>
  <si>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</si>
  <si>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</si>
  <si>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</si>
  <si>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</si>
  <si>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</si>
  <si>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</si>
  <si>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</si>
  <si>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</si>
  <si>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</si>
  <si>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</si>
  <si>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</si>
  <si>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</si>
  <si>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</si>
  <si>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</si>
  <si>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</si>
  <si>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</si>
  <si>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</si>
  <si>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</si>
  <si>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</si>
  <si>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</si>
  <si>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</si>
  <si>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</si>
  <si>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</si>
  <si>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</si>
  <si>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</si>
  <si>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Benjamin</t>
  </si>
  <si>
    <t>Kurney</t>
  </si>
  <si>
    <t>Daase</t>
  </si>
  <si>
    <t>Sommerputz</t>
  </si>
  <si>
    <t>Bilder</t>
  </si>
  <si>
    <t>Herbstputz</t>
  </si>
  <si>
    <t>Posselt</t>
  </si>
  <si>
    <t>Zielsetzung</t>
  </si>
  <si>
    <t>Bus wegbringen</t>
  </si>
  <si>
    <t>Trainingsplan</t>
  </si>
  <si>
    <t>Camp-Orga</t>
  </si>
  <si>
    <t>Frederick</t>
  </si>
  <si>
    <t>Eger</t>
  </si>
  <si>
    <t>Weihnachtskarten</t>
  </si>
  <si>
    <t>Jakob</t>
  </si>
  <si>
    <t>Schrenk</t>
  </si>
  <si>
    <t>Schwebs</t>
  </si>
  <si>
    <t>ADH Orga</t>
  </si>
  <si>
    <t>Windirsch</t>
  </si>
  <si>
    <t>Abholen Hotel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</si>
  <si>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</si>
  <si>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</si>
  <si>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</si>
  <si>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</si>
  <si>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</si>
  <si>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</si>
  <si>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</si>
  <si>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</si>
  <si>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</si>
  <si>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Sund</t>
  </si>
  <si>
    <t>Anzeigetafel + Ballkinder</t>
  </si>
  <si>
    <t>Anzeigetafel</t>
  </si>
  <si>
    <t>Volmerding</t>
  </si>
  <si>
    <t>Kirchner</t>
  </si>
  <si>
    <t>Borrmann</t>
  </si>
  <si>
    <t>Schramm</t>
  </si>
  <si>
    <t>Niklas</t>
  </si>
  <si>
    <t>Kassenwart</t>
  </si>
  <si>
    <t>Leo-Bericht</t>
  </si>
  <si>
    <t>Kurreck</t>
  </si>
  <si>
    <t>Weihnachtsfeier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</si>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</sst>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#,##0.00\ _€"/>
    <numFmt numFmtId="43" formatCode="_-* #,##0.00_-;\-* #,##0.00_-;_-* &quot;-&quot;??_-;_-@_-"/>
    <numFmt numFmtId="177" formatCode="#,###.00"/>
    <numFmt numFmtId="41" formatCode="_-* #,##0_-;\-* #,##0_-;_-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6" borderId="21" applyNumberFormat="0" applyAlignment="0" applyProtection="0">
      <alignment vertical="center"/>
    </xf>
    <xf numFmtId="44" fontId="2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4" fillId="8" borderId="14" applyNumberFormat="0" applyFont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41" fontId="2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43" fontId="2" fillId="0" borderId="0" applyBorder="0" applyAlignment="0" applyProtection="0"/>
    <xf numFmtId="0" fontId="19" fillId="29" borderId="1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ill="1" applyBorder="1"/>
    <xf numFmtId="0" fontId="0" fillId="3" borderId="3" xfId="0" applyFont="1" applyFill="1" applyBorder="1"/>
    <xf numFmtId="0" fontId="0" fillId="0" borderId="3" xfId="0" applyBorder="1"/>
    <xf numFmtId="58" fontId="0" fillId="0" borderId="3" xfId="0" applyNumberFormat="1" applyBorder="1"/>
    <xf numFmtId="0" fontId="0" fillId="3" borderId="4" xfId="0" applyFill="1" applyBorder="1"/>
    <xf numFmtId="0" fontId="0" fillId="0" borderId="4" xfId="0" applyBorder="1"/>
    <xf numFmtId="0" fontId="0" fillId="0" borderId="4" xfId="0" applyFont="1" applyBorder="1" applyAlignment="1">
      <alignment horizontal="right"/>
    </xf>
    <xf numFmtId="0" fontId="0" fillId="3" borderId="1" xfId="0" applyFill="1" applyBorder="1"/>
    <xf numFmtId="4" fontId="0" fillId="0" borderId="1" xfId="0" applyNumberFormat="1" applyBorder="1"/>
    <xf numFmtId="176" fontId="0" fillId="0" borderId="1" xfId="0" applyNumberFormat="1" applyBorder="1"/>
    <xf numFmtId="0" fontId="0" fillId="3" borderId="4" xfId="0" applyFont="1" applyFill="1" applyBorder="1"/>
    <xf numFmtId="0" fontId="0" fillId="0" borderId="4" xfId="0" applyBorder="1" applyAlignment="1">
      <alignment horizontal="right"/>
    </xf>
    <xf numFmtId="58" fontId="0" fillId="0" borderId="4" xfId="0" applyNumberFormat="1" applyBorder="1"/>
    <xf numFmtId="176" fontId="0" fillId="0" borderId="4" xfId="0" applyNumberFormat="1" applyFont="1" applyBorder="1" applyAlignment="1">
      <alignment horizontal="right"/>
    </xf>
    <xf numFmtId="176" fontId="0" fillId="0" borderId="4" xfId="0" applyNumberFormat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ont="1" applyFill="1" applyBorder="1"/>
    <xf numFmtId="0" fontId="0" fillId="2" borderId="7" xfId="0" applyFill="1" applyBorder="1" applyAlignment="1"/>
    <xf numFmtId="177" fontId="0" fillId="2" borderId="7" xfId="0" applyNumberFormat="1" applyFill="1" applyBorder="1" applyAlignment="1">
      <alignment horizontal="right"/>
    </xf>
    <xf numFmtId="177" fontId="0" fillId="2" borderId="7" xfId="0" applyNumberFormat="1" applyFill="1" applyBorder="1"/>
    <xf numFmtId="0" fontId="0" fillId="2" borderId="7" xfId="0" applyFont="1" applyFill="1" applyBorder="1"/>
    <xf numFmtId="0" fontId="0" fillId="2" borderId="8" xfId="0" applyFont="1" applyFill="1" applyBorder="1"/>
    <xf numFmtId="4" fontId="0" fillId="4" borderId="1" xfId="0" applyNumberFormat="1" applyFill="1" applyBorder="1"/>
    <xf numFmtId="4" fontId="0" fillId="2" borderId="1" xfId="0" applyNumberFormat="1" applyFill="1" applyBorder="1"/>
    <xf numFmtId="4" fontId="0" fillId="5" borderId="4" xfId="0" applyNumberFormat="1" applyFill="1" applyBorder="1"/>
    <xf numFmtId="176" fontId="0" fillId="2" borderId="4" xfId="0" applyNumberFormat="1" applyFill="1" applyBorder="1"/>
    <xf numFmtId="58" fontId="0" fillId="0" borderId="9" xfId="0" applyNumberFormat="1" applyBorder="1"/>
    <xf numFmtId="0" fontId="0" fillId="0" borderId="10" xfId="0" applyFont="1" applyBorder="1" applyAlignment="1">
      <alignment horizontal="right"/>
    </xf>
    <xf numFmtId="176" fontId="0" fillId="0" borderId="11" xfId="0" applyNumberFormat="1" applyBorder="1"/>
    <xf numFmtId="4" fontId="0" fillId="6" borderId="1" xfId="0" applyNumberFormat="1" applyFill="1" applyBorder="1"/>
    <xf numFmtId="0" fontId="0" fillId="0" borderId="1" xfId="0" applyBorder="1"/>
    <xf numFmtId="58" fontId="0" fillId="0" borderId="6" xfId="0" applyNumberFormat="1" applyBorder="1"/>
    <xf numFmtId="0" fontId="0" fillId="0" borderId="12" xfId="0" applyFont="1" applyBorder="1" applyAlignment="1">
      <alignment horizontal="right"/>
    </xf>
    <xf numFmtId="176" fontId="0" fillId="0" borderId="13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176" fontId="0" fillId="2" borderId="7" xfId="0" applyNumberFormat="1" applyFill="1" applyBorder="1" applyAlignment="1">
      <alignment horizontal="right"/>
    </xf>
    <xf numFmtId="176" fontId="0" fillId="2" borderId="7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24" t="s">
        <v>0</v>
      </c>
      <c r="B2" s="24" t="s">
        <v>1</v>
      </c>
      <c r="C2" s="25" t="s">
        <v>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26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5</v>
      </c>
      <c r="D7" s="9" t="s">
        <v>6</v>
      </c>
      <c r="E7" s="9" t="s">
        <v>8</v>
      </c>
      <c r="F7" s="9" t="s">
        <v>12</v>
      </c>
      <c r="G7" s="9" t="s">
        <v>13</v>
      </c>
      <c r="H7" s="9" t="s">
        <v>14</v>
      </c>
      <c r="I7" s="9" t="s">
        <v>13</v>
      </c>
      <c r="J7" s="9"/>
      <c r="K7" s="9"/>
      <c r="L7" s="9"/>
      <c r="M7" s="9"/>
      <c r="N7" s="9"/>
      <c r="O7" s="9"/>
      <c r="P7" s="9"/>
    </row>
    <row r="8" ht="13.5" spans="1:16">
      <c r="A8" s="10"/>
      <c r="B8" s="26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5</v>
      </c>
      <c r="D10" s="9" t="s">
        <v>16</v>
      </c>
      <c r="E10" s="8" t="s">
        <v>6</v>
      </c>
      <c r="F10" s="9" t="s">
        <v>17</v>
      </c>
      <c r="G10" s="9"/>
      <c r="H10" s="9"/>
      <c r="I10" s="9"/>
      <c r="J10" s="9"/>
      <c r="L10" s="14"/>
      <c r="M10" s="14"/>
      <c r="N10" s="14"/>
      <c r="O10" s="9"/>
      <c r="P10" s="9"/>
    </row>
    <row r="11" ht="13.5" spans="1:16">
      <c r="A11" s="10"/>
      <c r="B11" s="27">
        <f>50-SUM(D11:P11)</f>
        <v>15</v>
      </c>
      <c r="C11" s="10" t="s">
        <v>10</v>
      </c>
      <c r="D11" s="12">
        <v>5</v>
      </c>
      <c r="E11" s="34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18</v>
      </c>
      <c r="B12" s="28"/>
      <c r="C12" s="4" t="s">
        <v>4</v>
      </c>
      <c r="D12" s="6">
        <v>43219</v>
      </c>
      <c r="E12" s="15">
        <v>43225</v>
      </c>
      <c r="F12" s="15">
        <v>43225</v>
      </c>
      <c r="G12" s="15">
        <v>43232</v>
      </c>
      <c r="H12" s="15">
        <v>43253</v>
      </c>
      <c r="I12" s="15"/>
      <c r="J12" s="15"/>
      <c r="K12" s="15"/>
      <c r="L12" s="15"/>
      <c r="M12" s="15"/>
      <c r="N12" s="15"/>
      <c r="O12" s="15"/>
      <c r="P12" s="15"/>
    </row>
    <row r="13" spans="1:16">
      <c r="A13" s="7"/>
      <c r="B13" s="28"/>
      <c r="C13" s="7" t="s">
        <v>5</v>
      </c>
      <c r="D13" s="9" t="s">
        <v>13</v>
      </c>
      <c r="E13" s="16" t="s">
        <v>19</v>
      </c>
      <c r="F13" s="16" t="s">
        <v>14</v>
      </c>
      <c r="G13" s="16" t="s">
        <v>14</v>
      </c>
      <c r="H13" s="16" t="s">
        <v>20</v>
      </c>
      <c r="I13" s="17"/>
      <c r="J13" s="17"/>
      <c r="K13" s="17"/>
      <c r="L13" s="17"/>
      <c r="M13" s="17"/>
      <c r="N13" s="17"/>
      <c r="O13" s="17"/>
      <c r="P13" s="17"/>
    </row>
    <row r="14" ht="13.5" spans="1:16">
      <c r="A14" s="7"/>
      <c r="B14" s="29">
        <f>50-SUM(D14:P14)</f>
        <v>20</v>
      </c>
      <c r="C14" s="10" t="s">
        <v>10</v>
      </c>
      <c r="D14" s="12">
        <v>5</v>
      </c>
      <c r="E14" s="17">
        <v>5</v>
      </c>
      <c r="F14" s="17">
        <v>5</v>
      </c>
      <c r="G14" s="17">
        <v>5</v>
      </c>
      <c r="H14" s="17">
        <v>10</v>
      </c>
      <c r="I14" s="17"/>
      <c r="J14" s="17"/>
      <c r="K14" s="17"/>
      <c r="L14" s="17"/>
      <c r="M14" s="17"/>
      <c r="N14" s="17"/>
      <c r="O14" s="17"/>
      <c r="P14" s="17"/>
    </row>
    <row r="15" spans="1:16">
      <c r="A15" s="4" t="s">
        <v>21</v>
      </c>
      <c r="B15" s="5"/>
      <c r="C15" s="4" t="s">
        <v>4</v>
      </c>
      <c r="D15" s="30">
        <v>43191</v>
      </c>
      <c r="E15" s="6">
        <v>43233</v>
      </c>
      <c r="F15" s="35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5</v>
      </c>
      <c r="D16" s="31" t="s">
        <v>6</v>
      </c>
      <c r="E16" s="8" t="s">
        <v>9</v>
      </c>
      <c r="F16" s="36" t="s">
        <v>22</v>
      </c>
      <c r="G16" s="9" t="s">
        <v>23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26">
        <f>50-SUM(D17:P17)</f>
        <v>0</v>
      </c>
      <c r="C17" s="10" t="s">
        <v>10</v>
      </c>
      <c r="D17" s="32">
        <v>30</v>
      </c>
      <c r="E17" s="12">
        <v>10</v>
      </c>
      <c r="F17" s="37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24</v>
      </c>
      <c r="B18" s="5"/>
      <c r="C18" s="4" t="s">
        <v>4</v>
      </c>
      <c r="D18" s="6">
        <v>43226</v>
      </c>
      <c r="E18" s="15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5</v>
      </c>
      <c r="D19" s="9" t="s">
        <v>13</v>
      </c>
      <c r="E19" s="9" t="s">
        <v>25</v>
      </c>
      <c r="F19" s="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26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5</v>
      </c>
      <c r="D22" s="9" t="s">
        <v>6</v>
      </c>
      <c r="E22" s="9" t="s">
        <v>8</v>
      </c>
      <c r="F22" s="9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27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5</v>
      </c>
      <c r="D25" s="9" t="s">
        <v>6</v>
      </c>
      <c r="E25" s="9" t="s">
        <v>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27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29</v>
      </c>
      <c r="B27" s="5"/>
      <c r="C27" s="4" t="s">
        <v>4</v>
      </c>
      <c r="D27" s="15">
        <v>43191</v>
      </c>
      <c r="E27" s="15">
        <v>43220</v>
      </c>
      <c r="F27" s="15">
        <v>43246</v>
      </c>
      <c r="G27" s="15">
        <v>43268</v>
      </c>
      <c r="H27" s="15">
        <v>43281</v>
      </c>
      <c r="I27" s="15"/>
      <c r="J27" s="15"/>
      <c r="K27" s="15"/>
      <c r="L27" s="15"/>
      <c r="M27" s="15"/>
      <c r="N27" s="15"/>
      <c r="O27" s="15"/>
      <c r="P27" s="15"/>
    </row>
    <row r="28" spans="1:16">
      <c r="A28" s="7"/>
      <c r="B28" s="8"/>
      <c r="C28" s="7" t="s">
        <v>5</v>
      </c>
      <c r="D28" s="9" t="s">
        <v>6</v>
      </c>
      <c r="E28" s="16" t="s">
        <v>8</v>
      </c>
      <c r="F28" s="16" t="s">
        <v>13</v>
      </c>
      <c r="G28" s="16" t="s">
        <v>30</v>
      </c>
      <c r="H28" s="16" t="s">
        <v>17</v>
      </c>
      <c r="I28" s="16"/>
      <c r="J28" s="16"/>
      <c r="K28" s="16"/>
      <c r="L28" s="16"/>
      <c r="M28" s="16"/>
      <c r="N28" s="16"/>
      <c r="O28" s="16"/>
      <c r="P28" s="16"/>
    </row>
    <row r="29" ht="13.5" spans="1:16">
      <c r="A29" s="7"/>
      <c r="B29" s="26">
        <f>50-SUM(D29:P29)</f>
        <v>10</v>
      </c>
      <c r="C29" s="10" t="s">
        <v>10</v>
      </c>
      <c r="D29" s="17">
        <v>15</v>
      </c>
      <c r="E29" s="17">
        <v>5</v>
      </c>
      <c r="F29" s="17">
        <v>5</v>
      </c>
      <c r="G29" s="17">
        <v>10</v>
      </c>
      <c r="H29" s="17">
        <v>5</v>
      </c>
      <c r="I29" s="17"/>
      <c r="J29" s="17"/>
      <c r="K29" s="17"/>
      <c r="L29" s="17"/>
      <c r="M29" s="17"/>
      <c r="N29" s="17"/>
      <c r="O29" s="17"/>
      <c r="P29" s="17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27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5</v>
      </c>
      <c r="D34" s="9" t="s">
        <v>6</v>
      </c>
      <c r="E34" s="9" t="s">
        <v>33</v>
      </c>
      <c r="F34" s="9" t="s">
        <v>8</v>
      </c>
      <c r="G34" s="9" t="s">
        <v>14</v>
      </c>
      <c r="H34" s="9" t="s">
        <v>33</v>
      </c>
      <c r="I34" s="9" t="s">
        <v>33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26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5</v>
      </c>
      <c r="D37" s="9" t="s">
        <v>7</v>
      </c>
      <c r="E37" s="9" t="s">
        <v>7</v>
      </c>
      <c r="F37" s="9" t="s">
        <v>35</v>
      </c>
      <c r="G37" s="9" t="s">
        <v>12</v>
      </c>
      <c r="H37" s="9" t="s">
        <v>30</v>
      </c>
      <c r="I37" s="9" t="s">
        <v>20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26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36</v>
      </c>
      <c r="B39" s="5"/>
      <c r="C39" s="4" t="s">
        <v>4</v>
      </c>
      <c r="D39" s="6">
        <v>43197</v>
      </c>
      <c r="E39" s="38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5</v>
      </c>
      <c r="D40" s="9" t="s">
        <v>9</v>
      </c>
      <c r="E40" s="39" t="s">
        <v>9</v>
      </c>
      <c r="F40" s="9" t="s">
        <v>7</v>
      </c>
      <c r="G40" s="9" t="s">
        <v>7</v>
      </c>
      <c r="H40" s="9" t="s">
        <v>13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33">
        <f>50-SUM(D41:P41)</f>
        <v>-2.5</v>
      </c>
      <c r="C41" s="10" t="s">
        <v>10</v>
      </c>
      <c r="D41" s="12">
        <v>10</v>
      </c>
      <c r="E41" s="40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8">
        <v>43198</v>
      </c>
      <c r="G42" s="6">
        <v>43198</v>
      </c>
      <c r="H42" s="6">
        <v>43220</v>
      </c>
      <c r="I42" s="38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5</v>
      </c>
      <c r="D43" s="9" t="s">
        <v>38</v>
      </c>
      <c r="E43" s="9" t="s">
        <v>9</v>
      </c>
      <c r="F43" s="39" t="s">
        <v>9</v>
      </c>
      <c r="G43" s="9" t="s">
        <v>22</v>
      </c>
      <c r="H43" s="9" t="s">
        <v>8</v>
      </c>
      <c r="I43" s="39" t="s">
        <v>38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33">
        <f>50-SUM(D44:P44)</f>
        <v>-10</v>
      </c>
      <c r="C44" s="10" t="s">
        <v>10</v>
      </c>
      <c r="D44" s="12">
        <v>5</v>
      </c>
      <c r="E44" s="12">
        <v>10</v>
      </c>
      <c r="F44" s="40">
        <v>10</v>
      </c>
      <c r="G44" s="12">
        <v>5</v>
      </c>
      <c r="H44" s="12">
        <v>5</v>
      </c>
      <c r="I44" s="40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5</v>
      </c>
      <c r="D46" s="9" t="s">
        <v>6</v>
      </c>
      <c r="E46" s="9" t="s">
        <v>40</v>
      </c>
      <c r="F46" s="9" t="s">
        <v>8</v>
      </c>
      <c r="G46" s="9" t="s">
        <v>33</v>
      </c>
      <c r="H46" s="9" t="s">
        <v>14</v>
      </c>
      <c r="I46" s="9" t="s">
        <v>23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26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5</v>
      </c>
      <c r="D49" s="9" t="s">
        <v>7</v>
      </c>
      <c r="E49" s="9" t="s">
        <v>7</v>
      </c>
      <c r="F49" s="9" t="s">
        <v>14</v>
      </c>
      <c r="G49" s="9" t="s">
        <v>16</v>
      </c>
      <c r="H49" s="9" t="s">
        <v>30</v>
      </c>
      <c r="I49" s="9" t="s">
        <v>20</v>
      </c>
      <c r="J49" s="9" t="s">
        <v>17</v>
      </c>
      <c r="K49" s="9"/>
      <c r="L49" s="9"/>
      <c r="M49" s="9"/>
      <c r="N49" s="9"/>
      <c r="O49" s="9"/>
      <c r="P49" s="9"/>
    </row>
    <row r="50" ht="13.5" spans="1:16">
      <c r="A50" s="10"/>
      <c r="B50" s="26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5</v>
      </c>
      <c r="D52" s="9" t="s">
        <v>43</v>
      </c>
      <c r="E52" s="9" t="s">
        <v>8</v>
      </c>
      <c r="F52" s="9" t="s">
        <v>30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27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5</v>
      </c>
      <c r="D55" s="9" t="s">
        <v>14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27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5</v>
      </c>
      <c r="D58" s="9" t="s">
        <v>6</v>
      </c>
      <c r="E58" s="9" t="s">
        <v>8</v>
      </c>
      <c r="F58" s="9" t="s">
        <v>30</v>
      </c>
      <c r="G58" s="9" t="s">
        <v>20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26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5</v>
      </c>
      <c r="D61" s="9" t="s">
        <v>16</v>
      </c>
      <c r="E61" s="9" t="s">
        <v>25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27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5</v>
      </c>
      <c r="D64" s="9" t="s">
        <v>14</v>
      </c>
      <c r="E64" s="9" t="s">
        <v>20</v>
      </c>
      <c r="F64" s="9" t="s">
        <v>17</v>
      </c>
      <c r="G64" s="9" t="s">
        <v>23</v>
      </c>
      <c r="H64" s="9" t="s">
        <v>23</v>
      </c>
      <c r="I64" s="9" t="s">
        <v>23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33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5</v>
      </c>
      <c r="D67" s="9" t="s">
        <v>8</v>
      </c>
      <c r="E67" s="9" t="s">
        <v>9</v>
      </c>
      <c r="F67" s="9" t="s">
        <v>25</v>
      </c>
      <c r="G67" s="9" t="s">
        <v>49</v>
      </c>
      <c r="H67" s="9" t="s">
        <v>9</v>
      </c>
      <c r="I67" s="9" t="s">
        <v>9</v>
      </c>
      <c r="J67" s="9" t="s">
        <v>50</v>
      </c>
      <c r="K67" s="9"/>
      <c r="L67" s="9"/>
      <c r="M67" s="9"/>
      <c r="N67" s="9"/>
      <c r="O67" s="9"/>
      <c r="P67" s="9"/>
    </row>
    <row r="68" ht="13.5" spans="1:16">
      <c r="A68" s="10"/>
      <c r="B68" s="33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5</v>
      </c>
      <c r="D70" s="9" t="s">
        <v>7</v>
      </c>
      <c r="E70" s="9" t="s">
        <v>7</v>
      </c>
      <c r="F70" s="9" t="s">
        <v>43</v>
      </c>
      <c r="G70" s="9" t="s">
        <v>8</v>
      </c>
      <c r="H70" s="9" t="s">
        <v>43</v>
      </c>
      <c r="I70" s="9" t="s">
        <v>25</v>
      </c>
      <c r="J70" s="9" t="s">
        <v>28</v>
      </c>
      <c r="K70" s="9" t="s">
        <v>23</v>
      </c>
      <c r="L70" s="9"/>
      <c r="M70" s="9"/>
      <c r="N70" s="9"/>
      <c r="O70" s="9"/>
      <c r="P70" s="9"/>
    </row>
    <row r="71" ht="13.5" spans="1:16">
      <c r="A71" s="10"/>
      <c r="B71" s="33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27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53</v>
      </c>
      <c r="B75" s="5"/>
      <c r="C75" s="4" t="s">
        <v>4</v>
      </c>
      <c r="D75" s="38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5</v>
      </c>
      <c r="D76" t="s">
        <v>6</v>
      </c>
      <c r="E76" s="9" t="s">
        <v>7</v>
      </c>
      <c r="F76" s="9" t="s">
        <v>7</v>
      </c>
      <c r="G76" s="9" t="s">
        <v>8</v>
      </c>
      <c r="H76" s="9" t="s">
        <v>9</v>
      </c>
      <c r="I76" s="9" t="s">
        <v>13</v>
      </c>
      <c r="J76" s="9" t="s">
        <v>17</v>
      </c>
      <c r="K76" s="9"/>
      <c r="L76" s="9"/>
      <c r="M76" s="9"/>
      <c r="N76" s="9"/>
      <c r="O76" s="9"/>
      <c r="P76" s="9"/>
    </row>
    <row r="77" ht="13.5" spans="1:16">
      <c r="A77" s="10"/>
      <c r="B77" s="33">
        <f>50-SUM(D77:P77)</f>
        <v>-12.5</v>
      </c>
      <c r="C77" s="10" t="s">
        <v>10</v>
      </c>
      <c r="D77" s="40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5</v>
      </c>
      <c r="D79" s="9" t="s">
        <v>40</v>
      </c>
      <c r="E79" s="9" t="s">
        <v>8</v>
      </c>
      <c r="F79" s="9" t="s">
        <v>14</v>
      </c>
      <c r="G79" s="9" t="s">
        <v>17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27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55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5</v>
      </c>
      <c r="D82" s="9" t="s">
        <v>8</v>
      </c>
      <c r="E82" s="9" t="s">
        <v>16</v>
      </c>
      <c r="F82" s="9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27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20" t="s">
        <v>1</v>
      </c>
      <c r="B85" s="41">
        <f>+B83+B80+B77+B74+B71+B68+B65+B62+B59+B56+B53+B50+B47+B44+B41+B38+B35+B32+B29+B26+B23+B20+B17+B14+B11+B8+B5</f>
        <v>285</v>
      </c>
    </row>
    <row r="86" ht="13.5" spans="1:2">
      <c r="A86" s="20" t="s">
        <v>56</v>
      </c>
      <c r="B86" s="41">
        <f>27*50-B85</f>
        <v>1065</v>
      </c>
    </row>
    <row r="87" ht="13.5" spans="1:2">
      <c r="A87" s="20" t="s">
        <v>57</v>
      </c>
      <c r="B87" s="41">
        <f>+B86/(B86+B85)*100</f>
        <v>78.8888888888889</v>
      </c>
    </row>
    <row r="88" ht="13.5" spans="1:2">
      <c r="A88" s="20" t="s">
        <v>58</v>
      </c>
      <c r="B88" s="42">
        <f>+AVERAGE(B83,B80,B77,B74,B71,B68,B65,B62,B59,B56,B53,B50,B47,B44,B41,B38,B35,B32,B29,B26,B23,B20,B17,B14,B11,B8,B5)</f>
        <v>10.5555555555556</v>
      </c>
    </row>
    <row r="89" ht="13.5" spans="1:2">
      <c r="A89" s="20" t="s">
        <v>59</v>
      </c>
      <c r="B89" s="42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73"/>
  <sheetViews>
    <sheetView tabSelected="1" zoomScale="85" zoomScaleNormal="85" workbookViewId="0">
      <selection activeCell="L42" sqref="L42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18"/>
      <c r="N1" s="18"/>
      <c r="O1" s="18"/>
      <c r="P1" s="19"/>
    </row>
    <row r="2" spans="1:16">
      <c r="A2" s="4" t="s">
        <v>60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>
        <v>43460</v>
      </c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7" t="s">
        <v>5</v>
      </c>
      <c r="D3" s="9" t="s">
        <v>6</v>
      </c>
      <c r="E3" s="9" t="s">
        <v>23</v>
      </c>
      <c r="F3" s="9" t="s">
        <v>23</v>
      </c>
      <c r="G3" s="9" t="s">
        <v>9</v>
      </c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11">
        <f>$B$67-SUM(D4:P4)</f>
        <v>5</v>
      </c>
      <c r="C4" s="10" t="s">
        <v>10</v>
      </c>
      <c r="D4" s="12">
        <v>15</v>
      </c>
      <c r="E4" s="12">
        <v>10</v>
      </c>
      <c r="F4" s="12">
        <v>10</v>
      </c>
      <c r="G4" s="12">
        <v>10</v>
      </c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15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>
        <v>43414</v>
      </c>
      <c r="I5" s="6">
        <v>43414</v>
      </c>
      <c r="J5" s="6"/>
      <c r="K5" s="6"/>
      <c r="L5" s="6"/>
      <c r="M5" s="6"/>
      <c r="N5" s="6"/>
      <c r="O5" s="6"/>
      <c r="P5" s="6"/>
    </row>
    <row r="6" spans="1:16">
      <c r="A6" s="7" t="s">
        <v>62</v>
      </c>
      <c r="B6" s="8"/>
      <c r="C6" s="7" t="s">
        <v>5</v>
      </c>
      <c r="D6" s="9" t="s">
        <v>28</v>
      </c>
      <c r="E6" s="9" t="s">
        <v>63</v>
      </c>
      <c r="F6" s="9" t="s">
        <v>14</v>
      </c>
      <c r="G6" s="9" t="s">
        <v>6</v>
      </c>
      <c r="H6" s="9" t="s">
        <v>64</v>
      </c>
      <c r="I6" s="9" t="s">
        <v>65</v>
      </c>
      <c r="J6" s="9"/>
      <c r="L6" s="14"/>
      <c r="M6" s="14"/>
      <c r="N6" s="14"/>
      <c r="O6" s="9"/>
      <c r="P6" s="9"/>
    </row>
    <row r="7" ht="13.5" spans="1:16">
      <c r="A7" s="10"/>
      <c r="B7" s="11">
        <f>$B$67-SUM(D7:P7)</f>
        <v>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>
        <v>5</v>
      </c>
      <c r="I7" s="12">
        <v>5</v>
      </c>
      <c r="J7" s="12"/>
      <c r="K7" s="12"/>
      <c r="L7" s="12"/>
      <c r="M7" s="12"/>
      <c r="N7" s="12"/>
      <c r="O7" s="12"/>
      <c r="P7" s="12"/>
    </row>
    <row r="8" spans="1:16">
      <c r="A8" s="4" t="s">
        <v>21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>
        <v>43414</v>
      </c>
      <c r="M8" s="6"/>
      <c r="N8" s="6"/>
      <c r="O8" s="6"/>
      <c r="P8" s="6"/>
    </row>
    <row r="9" spans="1:16">
      <c r="A9" s="13" t="s">
        <v>66</v>
      </c>
      <c r="B9" s="8"/>
      <c r="C9" s="7" t="s">
        <v>5</v>
      </c>
      <c r="D9" s="9" t="s">
        <v>28</v>
      </c>
      <c r="E9" s="9" t="s">
        <v>67</v>
      </c>
      <c r="F9" s="9" t="s">
        <v>49</v>
      </c>
      <c r="G9" s="9" t="s">
        <v>9</v>
      </c>
      <c r="H9" s="9" t="s">
        <v>68</v>
      </c>
      <c r="I9" s="9" t="s">
        <v>6</v>
      </c>
      <c r="J9" s="9" t="s">
        <v>69</v>
      </c>
      <c r="K9" s="9" t="s">
        <v>70</v>
      </c>
      <c r="L9" s="9" t="s">
        <v>65</v>
      </c>
      <c r="M9" s="9"/>
      <c r="N9" s="9"/>
      <c r="O9" s="9"/>
      <c r="P9" s="9"/>
    </row>
    <row r="10" ht="13.5" spans="1:16">
      <c r="A10" s="10"/>
      <c r="B10" s="11">
        <f>$B$67-SUM(D10:P10)</f>
        <v>-50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>
        <v>5</v>
      </c>
      <c r="M10" s="12"/>
      <c r="N10" s="12"/>
      <c r="O10" s="12"/>
      <c r="P10" s="12"/>
    </row>
    <row r="11" spans="1:16">
      <c r="A11" s="4" t="s">
        <v>71</v>
      </c>
      <c r="B11" s="5"/>
      <c r="C11" s="4" t="s">
        <v>4</v>
      </c>
      <c r="D11" s="6">
        <v>43401</v>
      </c>
      <c r="E11" s="6">
        <v>43401</v>
      </c>
      <c r="F11" s="6">
        <v>43453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72</v>
      </c>
      <c r="B12" s="8"/>
      <c r="C12" s="7" t="s">
        <v>5</v>
      </c>
      <c r="D12" s="9" t="s">
        <v>23</v>
      </c>
      <c r="E12" s="9" t="s">
        <v>23</v>
      </c>
      <c r="F12" s="9" t="s">
        <v>73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11">
        <f>$B$67-SUM(D13:P13)</f>
        <v>20</v>
      </c>
      <c r="C13" s="10" t="s">
        <v>10</v>
      </c>
      <c r="D13" s="12">
        <v>10</v>
      </c>
      <c r="E13" s="12">
        <v>10</v>
      </c>
      <c r="F13" s="12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74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75</v>
      </c>
      <c r="B15" s="8"/>
      <c r="C15" s="7" t="s">
        <v>5</v>
      </c>
      <c r="D15" s="9" t="s">
        <v>33</v>
      </c>
      <c r="E15" s="9" t="s">
        <v>23</v>
      </c>
      <c r="F15" s="9" t="s">
        <v>23</v>
      </c>
      <c r="G15" s="9" t="s">
        <v>23</v>
      </c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11">
        <f>$B$67-SUM(D16:P16)</f>
        <v>15</v>
      </c>
      <c r="C16" s="10" t="s">
        <v>10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27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I17" s="6">
        <v>43414</v>
      </c>
      <c r="J17" s="15"/>
      <c r="K17" s="15"/>
      <c r="L17" s="15"/>
      <c r="M17" s="15"/>
      <c r="N17" s="15"/>
      <c r="O17" s="15"/>
      <c r="P17" s="15"/>
    </row>
    <row r="18" spans="1:16">
      <c r="A18" s="7" t="s">
        <v>76</v>
      </c>
      <c r="B18" s="8"/>
      <c r="C18" s="7" t="s">
        <v>5</v>
      </c>
      <c r="D18" s="9" t="s">
        <v>28</v>
      </c>
      <c r="E18" s="9" t="s">
        <v>63</v>
      </c>
      <c r="F18" s="9" t="s">
        <v>6</v>
      </c>
      <c r="G18" s="9" t="s">
        <v>77</v>
      </c>
      <c r="H18" s="9" t="s">
        <v>69</v>
      </c>
      <c r="I18" s="9" t="s">
        <v>65</v>
      </c>
      <c r="J18" s="16"/>
      <c r="K18" s="16"/>
      <c r="L18" s="16"/>
      <c r="M18" s="16"/>
      <c r="N18" s="16"/>
      <c r="O18" s="16"/>
      <c r="P18" s="16"/>
    </row>
    <row r="19" ht="13.5" spans="1:16">
      <c r="A19" s="7"/>
      <c r="B19" s="11">
        <f>$B$67-SUM(D19:P19)</f>
        <v>-10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I19" s="12">
        <v>5</v>
      </c>
      <c r="J19" s="17"/>
      <c r="K19" s="17"/>
      <c r="L19" s="17"/>
      <c r="M19" s="17"/>
      <c r="N19" s="17"/>
      <c r="O19" s="17"/>
      <c r="P19" s="17"/>
    </row>
    <row r="20" spans="1:16">
      <c r="A20" s="4" t="s">
        <v>29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>
        <v>43414</v>
      </c>
      <c r="I20" s="6">
        <v>43460</v>
      </c>
      <c r="J20" s="6"/>
      <c r="K20" s="6"/>
      <c r="L20" s="6"/>
      <c r="M20" s="6"/>
      <c r="N20" s="6"/>
      <c r="O20" s="6"/>
      <c r="P20" s="6"/>
    </row>
    <row r="21" spans="1:16">
      <c r="A21" s="7" t="s">
        <v>78</v>
      </c>
      <c r="B21" s="8"/>
      <c r="C21" s="7" t="s">
        <v>5</v>
      </c>
      <c r="D21" s="9" t="s">
        <v>79</v>
      </c>
      <c r="E21" s="9" t="s">
        <v>79</v>
      </c>
      <c r="F21" s="9" t="s">
        <v>6</v>
      </c>
      <c r="G21" s="9" t="s">
        <v>23</v>
      </c>
      <c r="H21" s="9" t="s">
        <v>65</v>
      </c>
      <c r="I21" s="9" t="s">
        <v>9</v>
      </c>
      <c r="J21" s="9"/>
      <c r="K21" s="9"/>
      <c r="L21" s="9"/>
      <c r="M21" s="9"/>
      <c r="N21" s="9"/>
      <c r="O21" s="9"/>
      <c r="P21" s="9"/>
    </row>
    <row r="22" ht="13.5" spans="1:16">
      <c r="A22" s="10"/>
      <c r="B22" s="11">
        <f>$B$67-SUM(D22:P22)</f>
        <v>0</v>
      </c>
      <c r="C22" s="10" t="s">
        <v>10</v>
      </c>
      <c r="D22" s="12">
        <v>5</v>
      </c>
      <c r="E22" s="12">
        <v>5</v>
      </c>
      <c r="F22" s="12">
        <v>15</v>
      </c>
      <c r="G22" s="12">
        <v>10</v>
      </c>
      <c r="H22" s="12">
        <v>5</v>
      </c>
      <c r="I22" s="12">
        <v>10</v>
      </c>
      <c r="J22" s="9"/>
      <c r="K22" s="12"/>
      <c r="L22" s="12"/>
      <c r="M22" s="12"/>
      <c r="N22" s="12"/>
      <c r="O22" s="12"/>
      <c r="P22" s="12"/>
    </row>
    <row r="23" spans="1:16">
      <c r="A23" s="4" t="s">
        <v>80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81</v>
      </c>
      <c r="B24" s="8"/>
      <c r="C24" s="7" t="s">
        <v>5</v>
      </c>
      <c r="D24" s="9" t="s">
        <v>6</v>
      </c>
      <c r="E24" s="9" t="s">
        <v>23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11">
        <f>$B$67-SUM(D25:P25)</f>
        <v>25</v>
      </c>
      <c r="C25" s="10" t="s">
        <v>10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32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82</v>
      </c>
      <c r="B27" s="8"/>
      <c r="C27" s="7" t="s">
        <v>5</v>
      </c>
      <c r="D27" s="9" t="s">
        <v>83</v>
      </c>
      <c r="E27" s="9" t="s">
        <v>67</v>
      </c>
      <c r="F27" s="9" t="s">
        <v>79</v>
      </c>
      <c r="G27" s="9" t="s">
        <v>6</v>
      </c>
      <c r="H27" s="9" t="s">
        <v>23</v>
      </c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11">
        <f>$B$67-SUM(D28:P28)</f>
        <v>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84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85</v>
      </c>
      <c r="B30" s="8"/>
      <c r="C30" s="7" t="s">
        <v>5</v>
      </c>
      <c r="D30" s="9" t="s">
        <v>83</v>
      </c>
      <c r="E30" s="9" t="s">
        <v>63</v>
      </c>
      <c r="F30" s="9" t="s">
        <v>79</v>
      </c>
      <c r="G30" s="9" t="s">
        <v>79</v>
      </c>
      <c r="H30" s="9" t="s">
        <v>86</v>
      </c>
      <c r="I30" s="9" t="s">
        <v>87</v>
      </c>
      <c r="J30" s="9" t="s">
        <v>88</v>
      </c>
      <c r="K30" s="9" t="s">
        <v>23</v>
      </c>
      <c r="L30" s="9" t="s">
        <v>23</v>
      </c>
      <c r="M30" s="9"/>
      <c r="N30" s="9"/>
      <c r="O30" s="9"/>
      <c r="P30" s="9"/>
    </row>
    <row r="31" ht="13.5" spans="1:16">
      <c r="A31" s="10"/>
      <c r="B31" s="11">
        <f>$B$67-SUM(D31:P31)</f>
        <v>-20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36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>
        <v>43460</v>
      </c>
      <c r="L32" s="6"/>
      <c r="M32" s="6"/>
      <c r="N32" s="6"/>
      <c r="O32" s="6"/>
      <c r="P32" s="6"/>
    </row>
    <row r="33" spans="1:16">
      <c r="A33" s="7" t="s">
        <v>89</v>
      </c>
      <c r="B33" s="8"/>
      <c r="C33" s="7" t="s">
        <v>5</v>
      </c>
      <c r="D33" s="9" t="s">
        <v>63</v>
      </c>
      <c r="E33" s="9" t="s">
        <v>90</v>
      </c>
      <c r="F33" s="9" t="s">
        <v>91</v>
      </c>
      <c r="G33" s="9" t="s">
        <v>91</v>
      </c>
      <c r="H33" s="9" t="s">
        <v>79</v>
      </c>
      <c r="I33" s="9" t="s">
        <v>90</v>
      </c>
      <c r="J33" s="9" t="s">
        <v>77</v>
      </c>
      <c r="K33" s="9" t="s">
        <v>9</v>
      </c>
      <c r="L33" s="9"/>
      <c r="M33" s="9"/>
      <c r="N33" s="9"/>
      <c r="O33" s="9"/>
      <c r="P33" s="9"/>
    </row>
    <row r="34" ht="13.5" spans="1:16">
      <c r="A34" s="10"/>
      <c r="B34" s="11">
        <f>$B$67-SUM(D34:P34)</f>
        <v>-5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>
        <v>10</v>
      </c>
      <c r="L34" s="12"/>
      <c r="M34" s="12"/>
      <c r="N34" s="12"/>
      <c r="O34" s="12"/>
      <c r="P34" s="12"/>
    </row>
    <row r="35" spans="1:16">
      <c r="A35" s="4" t="s">
        <v>37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92</v>
      </c>
      <c r="B36" s="8"/>
      <c r="C36" s="7" t="s">
        <v>5</v>
      </c>
      <c r="D36" s="9" t="s">
        <v>9</v>
      </c>
      <c r="E36" s="9" t="s">
        <v>49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11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39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93</v>
      </c>
      <c r="B39" s="8"/>
      <c r="C39" s="7" t="s">
        <v>5</v>
      </c>
      <c r="D39" s="9" t="s">
        <v>67</v>
      </c>
      <c r="E39" s="9" t="s">
        <v>6</v>
      </c>
      <c r="F39" s="9" t="s">
        <v>23</v>
      </c>
      <c r="G39" s="9" t="s">
        <v>23</v>
      </c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11">
        <f>$B$67-SUM(D40:P40)</f>
        <v>5</v>
      </c>
      <c r="C40" s="10" t="s">
        <v>10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41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94</v>
      </c>
      <c r="B42" s="8"/>
      <c r="C42" s="7" t="s">
        <v>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11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44</v>
      </c>
      <c r="B44" s="5"/>
      <c r="C44" s="4" t="s">
        <v>4</v>
      </c>
      <c r="D44" s="6">
        <v>43352</v>
      </c>
      <c r="E44" s="6">
        <v>43383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95</v>
      </c>
      <c r="B45" s="8"/>
      <c r="C45" s="7" t="s">
        <v>5</v>
      </c>
      <c r="D45" s="9" t="s">
        <v>16</v>
      </c>
      <c r="E45" s="9" t="s">
        <v>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11">
        <f>$B$67-SUM(D46:P46)</f>
        <v>40</v>
      </c>
      <c r="C46" s="10" t="s">
        <v>10</v>
      </c>
      <c r="D46" s="12">
        <v>5</v>
      </c>
      <c r="E46" s="12">
        <v>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96</v>
      </c>
      <c r="B47" s="5"/>
      <c r="C47" s="4" t="s">
        <v>4</v>
      </c>
      <c r="D47" s="6">
        <v>43383</v>
      </c>
      <c r="E47" s="6">
        <v>43461</v>
      </c>
      <c r="F47" s="6">
        <v>43461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18</v>
      </c>
      <c r="B48" s="8"/>
      <c r="C48" s="7" t="s">
        <v>5</v>
      </c>
      <c r="D48" s="9" t="s">
        <v>97</v>
      </c>
      <c r="E48" s="9" t="s">
        <v>6</v>
      </c>
      <c r="F48" s="9" t="s">
        <v>98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11">
        <f>$B$67-SUM(D49:P49)</f>
        <v>10</v>
      </c>
      <c r="C49" s="10" t="s">
        <v>10</v>
      </c>
      <c r="D49" s="12">
        <v>15</v>
      </c>
      <c r="E49" s="12">
        <v>15</v>
      </c>
      <c r="F49" s="12">
        <v>10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45</v>
      </c>
      <c r="B50" s="5"/>
      <c r="C50" s="4" t="s">
        <v>4</v>
      </c>
      <c r="D50" s="6">
        <v>43460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3" t="s">
        <v>99</v>
      </c>
      <c r="B51" s="8"/>
      <c r="C51" s="7" t="s">
        <v>5</v>
      </c>
      <c r="D51" s="9" t="s">
        <v>100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11">
        <f>$B$67-SUM(D52:P52)</f>
        <v>35</v>
      </c>
      <c r="C52" s="10" t="s">
        <v>10</v>
      </c>
      <c r="D52" s="12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46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101</v>
      </c>
      <c r="B54" s="8"/>
      <c r="C54" s="7" t="s">
        <v>5</v>
      </c>
      <c r="D54" s="9" t="s">
        <v>23</v>
      </c>
      <c r="E54" s="9" t="s">
        <v>23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11">
        <f>$B$67-SUM(D55:P55)</f>
        <v>30</v>
      </c>
      <c r="C55" s="10" t="s">
        <v>10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102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55</v>
      </c>
      <c r="B57" s="8"/>
      <c r="C57" s="7" t="s">
        <v>5</v>
      </c>
      <c r="D57" s="9" t="s">
        <v>79</v>
      </c>
      <c r="E57" s="9" t="s">
        <v>79</v>
      </c>
      <c r="F57" s="9" t="s">
        <v>23</v>
      </c>
      <c r="G57" s="9" t="s">
        <v>23</v>
      </c>
      <c r="H57" s="9" t="s">
        <v>23</v>
      </c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11">
        <f>$B$67-SUM(D58:P58)</f>
        <v>10</v>
      </c>
      <c r="C58" s="10" t="s">
        <v>10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103</v>
      </c>
      <c r="B60" s="8"/>
      <c r="C60" s="7" t="s">
        <v>5</v>
      </c>
      <c r="D60" s="9" t="s">
        <v>9</v>
      </c>
      <c r="E60" s="9" t="s">
        <v>49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11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47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>
        <v>43414</v>
      </c>
      <c r="I62" s="6">
        <v>43461</v>
      </c>
      <c r="J62" s="6"/>
      <c r="K62" s="6"/>
      <c r="L62" s="6"/>
      <c r="M62" s="6"/>
      <c r="N62" s="6"/>
      <c r="O62" s="6"/>
      <c r="P62" s="6"/>
    </row>
    <row r="63" spans="1:16">
      <c r="A63" s="7" t="s">
        <v>104</v>
      </c>
      <c r="B63" s="8"/>
      <c r="C63" s="7" t="s">
        <v>5</v>
      </c>
      <c r="D63" s="9" t="s">
        <v>63</v>
      </c>
      <c r="E63" s="9" t="s">
        <v>105</v>
      </c>
      <c r="F63" s="9" t="s">
        <v>9</v>
      </c>
      <c r="G63" s="9" t="s">
        <v>79</v>
      </c>
      <c r="H63" s="9" t="s">
        <v>65</v>
      </c>
      <c r="I63" s="9" t="s">
        <v>6</v>
      </c>
      <c r="J63" s="9"/>
      <c r="K63" s="9"/>
      <c r="L63" s="9"/>
      <c r="M63" s="9"/>
      <c r="N63" s="9"/>
      <c r="O63" s="9"/>
      <c r="P63" s="9"/>
    </row>
    <row r="64" ht="13.5" spans="1:16">
      <c r="A64" s="10"/>
      <c r="B64" s="11">
        <f>$B$67-SUM(D64:P64)</f>
        <v>-5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>
        <v>5</v>
      </c>
      <c r="I64" s="12">
        <v>15</v>
      </c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20" t="s">
        <v>106</v>
      </c>
      <c r="B66" s="21">
        <f>(ROW()-2-1)/3</f>
        <v>21</v>
      </c>
    </row>
    <row r="67" ht="13.5" spans="1:2">
      <c r="A67" s="20" t="s">
        <v>107</v>
      </c>
      <c r="B67" s="22">
        <v>50</v>
      </c>
    </row>
    <row r="68" ht="13.5" spans="1:2">
      <c r="A68" s="20" t="s">
        <v>108</v>
      </c>
      <c r="B68" s="22">
        <f>B66*B67</f>
        <v>1050</v>
      </c>
    </row>
    <row r="69" ht="13.5" spans="1:2">
      <c r="A69" s="20" t="s">
        <v>1</v>
      </c>
      <c r="B69" s="22">
        <f t="array" ref="B69">SUM(IF((MOD(ROW(B2:B64),3)=1)*(B2:B64&gt;0),B2:B64,""))</f>
        <v>310</v>
      </c>
    </row>
    <row r="70" ht="13.5" spans="1:2">
      <c r="A70" s="20" t="s">
        <v>56</v>
      </c>
      <c r="B70" s="22">
        <f>B68-B69</f>
        <v>740</v>
      </c>
    </row>
    <row r="71" ht="13.5" spans="1:2">
      <c r="A71" s="20" t="s">
        <v>57</v>
      </c>
      <c r="B71" s="22">
        <f>B70/B68*100</f>
        <v>70.4761904761905</v>
      </c>
    </row>
    <row r="72" ht="13.5" spans="1:2">
      <c r="A72" s="20" t="s">
        <v>109</v>
      </c>
      <c r="B72" s="23">
        <f t="array" ref="B72">AVERAGE(IF(MOD(ROW(B2:B64),3)=1,B2:B64,""))</f>
        <v>10.4761904761905</v>
      </c>
    </row>
    <row r="73" ht="13.5" spans="1:2">
      <c r="A73" s="20" t="s">
        <v>59</v>
      </c>
      <c r="B73" s="23">
        <f t="array" ref="B73">MEDIAN(IF(MOD(ROW(B2:B64),3)=1,B2:B64,""))</f>
        <v>10</v>
      </c>
    </row>
  </sheetData>
  <conditionalFormatting sqref="B4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7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0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3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6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19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22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25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28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31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34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37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40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43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46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49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52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55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58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61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64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16;B13;B10;B7;B4;B22;B19;B25;B28;B31;B64;B61;B58;B55;B52;B49;B46;B43;B40;B37;B34">
    <cfRule type="cellIs" dxfId="1" priority="1" operator="greaterThan">
      <formula>15</formula>
    </cfRule>
    <cfRule type="cellIs" dxfId="2" priority="2" operator="between">
      <formula>0.01</formula>
      <formula>15</formula>
    </cfRule>
    <cfRule type="cellIs" dxfId="3" priority="3" operator="lessThanOrEqual">
      <formula>0</formula>
    </cfRule>
  </conditionalFormatting>
  <pageMargins left="0.789583333333333" right="0.789583333333333" top="1.05" bottom="1.05" header="0.789583333333333" footer="0.789583333333333"/>
  <pageSetup paperSize="9" scale="46" firstPageNumber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2018-04-29T13:20:00Z</dcterms:created>
  <dcterms:modified xsi:type="dcterms:W3CDTF">2018-12-27T12:02:01Z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