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Bjohn\Documents\GitHub\Homework\Excel\"/>
    </mc:Choice>
  </mc:AlternateContent>
  <xr:revisionPtr revIDLastSave="0" documentId="13_ncr:1_{04038860-32DB-4678-958D-ED72C5F94250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Pivot Table Category" sheetId="6" r:id="rId1"/>
    <sheet name="Pivot Table Sub-category " sheetId="7" r:id="rId2"/>
    <sheet name="Pivot Table Chart line" sheetId="13" r:id="rId3"/>
    <sheet name="data" sheetId="1" r:id="rId4"/>
    <sheet name="Bonus" sheetId="15" r:id="rId5"/>
    <sheet name="Bonus Satisitcal Analysis" sheetId="16" r:id="rId6"/>
  </sheets>
  <definedNames>
    <definedName name="_xlnm._FilterDatabase" localSheetId="5" hidden="1">'Bonus Satisitcal Analysis'!$A$1:$B$4115</definedName>
    <definedName name="_xlnm._FilterDatabase" localSheetId="3" hidden="1">data!$F$2:$F$4115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R2" i="16" l="1"/>
  <c r="Q2" i="16"/>
  <c r="P2" i="16"/>
  <c r="O2" i="16"/>
  <c r="N2" i="16"/>
  <c r="M2" i="16"/>
  <c r="K2" i="16"/>
  <c r="L2" i="16"/>
  <c r="J2" i="16"/>
  <c r="I2" i="16"/>
  <c r="H2" i="16"/>
  <c r="G2" i="16"/>
  <c r="W2" i="1"/>
  <c r="B2" i="15"/>
  <c r="D2" i="15"/>
  <c r="D3" i="15"/>
  <c r="C2" i="15"/>
  <c r="D13" i="15"/>
  <c r="D12" i="15"/>
  <c r="D11" i="15"/>
  <c r="D10" i="15"/>
  <c r="D9" i="15"/>
  <c r="D8" i="15"/>
  <c r="D7" i="15"/>
  <c r="D6" i="15"/>
  <c r="D5" i="15"/>
  <c r="D4" i="15"/>
  <c r="C3" i="15"/>
  <c r="C13" i="15"/>
  <c r="C12" i="15"/>
  <c r="C11" i="15"/>
  <c r="C10" i="15"/>
  <c r="C9" i="15"/>
  <c r="C8" i="15"/>
  <c r="C7" i="15"/>
  <c r="C6" i="15"/>
  <c r="C5" i="15"/>
  <c r="C4" i="15"/>
  <c r="B13" i="15"/>
  <c r="B12" i="15"/>
  <c r="B11" i="15"/>
  <c r="B10" i="15"/>
  <c r="B9" i="15"/>
  <c r="B8" i="15"/>
  <c r="B7" i="15"/>
  <c r="B6" i="15"/>
  <c r="B5" i="15"/>
  <c r="B4" i="15"/>
  <c r="B3" i="15"/>
  <c r="L3" i="1"/>
  <c r="U3" i="1" s="1"/>
  <c r="L4" i="1"/>
  <c r="L5" i="1"/>
  <c r="L6" i="1"/>
  <c r="L7" i="1"/>
  <c r="L8" i="1"/>
  <c r="L9" i="1"/>
  <c r="U9" i="1" s="1"/>
  <c r="L10" i="1"/>
  <c r="L11" i="1"/>
  <c r="L12" i="1"/>
  <c r="U12" i="1" s="1"/>
  <c r="L13" i="1"/>
  <c r="U13" i="1" s="1"/>
  <c r="L14" i="1"/>
  <c r="U14" i="1" s="1"/>
  <c r="L15" i="1"/>
  <c r="L16" i="1"/>
  <c r="L17" i="1"/>
  <c r="L18" i="1"/>
  <c r="U18" i="1" s="1"/>
  <c r="L19" i="1"/>
  <c r="L20" i="1"/>
  <c r="U20" i="1" s="1"/>
  <c r="L21" i="1"/>
  <c r="U21" i="1" s="1"/>
  <c r="L22" i="1"/>
  <c r="L23" i="1"/>
  <c r="L24" i="1"/>
  <c r="U24" i="1" s="1"/>
  <c r="L25" i="1"/>
  <c r="U25" i="1" s="1"/>
  <c r="L26" i="1"/>
  <c r="U26" i="1" s="1"/>
  <c r="L27" i="1"/>
  <c r="L28" i="1"/>
  <c r="U28" i="1" s="1"/>
  <c r="L29" i="1"/>
  <c r="U29" i="1" s="1"/>
  <c r="L30" i="1"/>
  <c r="L31" i="1"/>
  <c r="U31" i="1" s="1"/>
  <c r="L32" i="1"/>
  <c r="L33" i="1"/>
  <c r="U33" i="1" s="1"/>
  <c r="L34" i="1"/>
  <c r="U34" i="1" s="1"/>
  <c r="L35" i="1"/>
  <c r="L36" i="1"/>
  <c r="U36" i="1" s="1"/>
  <c r="L37" i="1"/>
  <c r="U37" i="1" s="1"/>
  <c r="L38" i="1"/>
  <c r="L39" i="1"/>
  <c r="U39" i="1" s="1"/>
  <c r="L40" i="1"/>
  <c r="L41" i="1"/>
  <c r="U41" i="1" s="1"/>
  <c r="L42" i="1"/>
  <c r="U42" i="1" s="1"/>
  <c r="L43" i="1"/>
  <c r="L44" i="1"/>
  <c r="U44" i="1" s="1"/>
  <c r="L45" i="1"/>
  <c r="U45" i="1" s="1"/>
  <c r="L46" i="1"/>
  <c r="U46" i="1" s="1"/>
  <c r="L47" i="1"/>
  <c r="U47" i="1" s="1"/>
  <c r="L48" i="1"/>
  <c r="L49" i="1"/>
  <c r="U49" i="1" s="1"/>
  <c r="L50" i="1"/>
  <c r="U50" i="1" s="1"/>
  <c r="L51" i="1"/>
  <c r="L52" i="1"/>
  <c r="U52" i="1" s="1"/>
  <c r="L53" i="1"/>
  <c r="U53" i="1" s="1"/>
  <c r="L54" i="1"/>
  <c r="L55" i="1"/>
  <c r="U55" i="1" s="1"/>
  <c r="L56" i="1"/>
  <c r="U56" i="1" s="1"/>
  <c r="L57" i="1"/>
  <c r="U57" i="1" s="1"/>
  <c r="L58" i="1"/>
  <c r="U58" i="1" s="1"/>
  <c r="L59" i="1"/>
  <c r="L60" i="1"/>
  <c r="U60" i="1" s="1"/>
  <c r="L61" i="1"/>
  <c r="U61" i="1" s="1"/>
  <c r="L62" i="1"/>
  <c r="L63" i="1"/>
  <c r="U63" i="1" s="1"/>
  <c r="L64" i="1"/>
  <c r="L65" i="1"/>
  <c r="U65" i="1" s="1"/>
  <c r="L66" i="1"/>
  <c r="U66" i="1" s="1"/>
  <c r="L67" i="1"/>
  <c r="L68" i="1"/>
  <c r="U68" i="1" s="1"/>
  <c r="L69" i="1"/>
  <c r="U69" i="1" s="1"/>
  <c r="L70" i="1"/>
  <c r="L71" i="1"/>
  <c r="U71" i="1" s="1"/>
  <c r="L72" i="1"/>
  <c r="L73" i="1"/>
  <c r="U73" i="1" s="1"/>
  <c r="L74" i="1"/>
  <c r="U74" i="1" s="1"/>
  <c r="L75" i="1"/>
  <c r="L76" i="1"/>
  <c r="U76" i="1" s="1"/>
  <c r="L77" i="1"/>
  <c r="U77" i="1" s="1"/>
  <c r="L78" i="1"/>
  <c r="U78" i="1" s="1"/>
  <c r="L79" i="1"/>
  <c r="L80" i="1"/>
  <c r="L81" i="1"/>
  <c r="U81" i="1" s="1"/>
  <c r="L82" i="1"/>
  <c r="U82" i="1" s="1"/>
  <c r="L83" i="1"/>
  <c r="L84" i="1"/>
  <c r="U84" i="1" s="1"/>
  <c r="L85" i="1"/>
  <c r="U85" i="1" s="1"/>
  <c r="L86" i="1"/>
  <c r="L87" i="1"/>
  <c r="U87" i="1" s="1"/>
  <c r="L88" i="1"/>
  <c r="U88" i="1" s="1"/>
  <c r="L89" i="1"/>
  <c r="U89" i="1" s="1"/>
  <c r="L90" i="1"/>
  <c r="U90" i="1" s="1"/>
  <c r="L91" i="1"/>
  <c r="L92" i="1"/>
  <c r="U92" i="1" s="1"/>
  <c r="L93" i="1"/>
  <c r="U93" i="1" s="1"/>
  <c r="L94" i="1"/>
  <c r="L95" i="1"/>
  <c r="U95" i="1" s="1"/>
  <c r="L96" i="1"/>
  <c r="L97" i="1"/>
  <c r="U97" i="1" s="1"/>
  <c r="L98" i="1"/>
  <c r="U98" i="1" s="1"/>
  <c r="L99" i="1"/>
  <c r="L100" i="1"/>
  <c r="U100" i="1" s="1"/>
  <c r="L101" i="1"/>
  <c r="U101" i="1" s="1"/>
  <c r="L102" i="1"/>
  <c r="L103" i="1"/>
  <c r="U103" i="1" s="1"/>
  <c r="L104" i="1"/>
  <c r="L105" i="1"/>
  <c r="U105" i="1" s="1"/>
  <c r="L106" i="1"/>
  <c r="U106" i="1" s="1"/>
  <c r="L107" i="1"/>
  <c r="L108" i="1"/>
  <c r="U108" i="1" s="1"/>
  <c r="L109" i="1"/>
  <c r="U109" i="1" s="1"/>
  <c r="L110" i="1"/>
  <c r="U110" i="1" s="1"/>
  <c r="L111" i="1"/>
  <c r="U111" i="1" s="1"/>
  <c r="L112" i="1"/>
  <c r="L113" i="1"/>
  <c r="U113" i="1" s="1"/>
  <c r="L114" i="1"/>
  <c r="U114" i="1" s="1"/>
  <c r="L115" i="1"/>
  <c r="L116" i="1"/>
  <c r="U116" i="1" s="1"/>
  <c r="L117" i="1"/>
  <c r="U117" i="1" s="1"/>
  <c r="L118" i="1"/>
  <c r="L119" i="1"/>
  <c r="L120" i="1"/>
  <c r="U120" i="1" s="1"/>
  <c r="L121" i="1"/>
  <c r="U121" i="1" s="1"/>
  <c r="L122" i="1"/>
  <c r="U122" i="1" s="1"/>
  <c r="L123" i="1"/>
  <c r="L124" i="1"/>
  <c r="U124" i="1" s="1"/>
  <c r="L125" i="1"/>
  <c r="U125" i="1" s="1"/>
  <c r="L126" i="1"/>
  <c r="L127" i="1"/>
  <c r="U127" i="1" s="1"/>
  <c r="L128" i="1"/>
  <c r="L129" i="1"/>
  <c r="U129" i="1" s="1"/>
  <c r="L130" i="1"/>
  <c r="U130" i="1" s="1"/>
  <c r="L131" i="1"/>
  <c r="L132" i="1"/>
  <c r="U132" i="1" s="1"/>
  <c r="L133" i="1"/>
  <c r="U133" i="1" s="1"/>
  <c r="L134" i="1"/>
  <c r="L135" i="1"/>
  <c r="U135" i="1" s="1"/>
  <c r="L136" i="1"/>
  <c r="L137" i="1"/>
  <c r="U137" i="1" s="1"/>
  <c r="L138" i="1"/>
  <c r="U138" i="1" s="1"/>
  <c r="L139" i="1"/>
  <c r="L140" i="1"/>
  <c r="U140" i="1" s="1"/>
  <c r="L141" i="1"/>
  <c r="U141" i="1" s="1"/>
  <c r="L142" i="1"/>
  <c r="U142" i="1" s="1"/>
  <c r="L143" i="1"/>
  <c r="U143" i="1" s="1"/>
  <c r="L144" i="1"/>
  <c r="L145" i="1"/>
  <c r="U145" i="1" s="1"/>
  <c r="L146" i="1"/>
  <c r="U146" i="1" s="1"/>
  <c r="L147" i="1"/>
  <c r="L148" i="1"/>
  <c r="U148" i="1" s="1"/>
  <c r="L149" i="1"/>
  <c r="U149" i="1" s="1"/>
  <c r="L150" i="1"/>
  <c r="L151" i="1"/>
  <c r="U151" i="1" s="1"/>
  <c r="L152" i="1"/>
  <c r="U152" i="1" s="1"/>
  <c r="L153" i="1"/>
  <c r="U153" i="1" s="1"/>
  <c r="L154" i="1"/>
  <c r="U154" i="1" s="1"/>
  <c r="L155" i="1"/>
  <c r="L156" i="1"/>
  <c r="U156" i="1" s="1"/>
  <c r="L157" i="1"/>
  <c r="U157" i="1" s="1"/>
  <c r="L158" i="1"/>
  <c r="L159" i="1"/>
  <c r="U159" i="1" s="1"/>
  <c r="L160" i="1"/>
  <c r="L161" i="1"/>
  <c r="U161" i="1" s="1"/>
  <c r="L162" i="1"/>
  <c r="U162" i="1" s="1"/>
  <c r="L163" i="1"/>
  <c r="L164" i="1"/>
  <c r="U164" i="1" s="1"/>
  <c r="L165" i="1"/>
  <c r="U165" i="1" s="1"/>
  <c r="L166" i="1"/>
  <c r="L167" i="1"/>
  <c r="U167" i="1" s="1"/>
  <c r="L168" i="1"/>
  <c r="L169" i="1"/>
  <c r="U169" i="1" s="1"/>
  <c r="L170" i="1"/>
  <c r="U170" i="1" s="1"/>
  <c r="L171" i="1"/>
  <c r="L172" i="1"/>
  <c r="U172" i="1" s="1"/>
  <c r="L173" i="1"/>
  <c r="U173" i="1" s="1"/>
  <c r="L174" i="1"/>
  <c r="U174" i="1" s="1"/>
  <c r="L175" i="1"/>
  <c r="U175" i="1" s="1"/>
  <c r="L176" i="1"/>
  <c r="L177" i="1"/>
  <c r="L178" i="1"/>
  <c r="U178" i="1" s="1"/>
  <c r="L179" i="1"/>
  <c r="L180" i="1"/>
  <c r="U180" i="1" s="1"/>
  <c r="L181" i="1"/>
  <c r="U181" i="1" s="1"/>
  <c r="L182" i="1"/>
  <c r="L183" i="1"/>
  <c r="L184" i="1"/>
  <c r="U184" i="1" s="1"/>
  <c r="L185" i="1"/>
  <c r="U185" i="1" s="1"/>
  <c r="L186" i="1"/>
  <c r="U186" i="1" s="1"/>
  <c r="L187" i="1"/>
  <c r="L188" i="1"/>
  <c r="U188" i="1" s="1"/>
  <c r="L189" i="1"/>
  <c r="U189" i="1" s="1"/>
  <c r="L190" i="1"/>
  <c r="L191" i="1"/>
  <c r="U191" i="1" s="1"/>
  <c r="L192" i="1"/>
  <c r="L193" i="1"/>
  <c r="U193" i="1" s="1"/>
  <c r="L194" i="1"/>
  <c r="U194" i="1" s="1"/>
  <c r="L195" i="1"/>
  <c r="L196" i="1"/>
  <c r="U196" i="1" s="1"/>
  <c r="L197" i="1"/>
  <c r="U197" i="1" s="1"/>
  <c r="L198" i="1"/>
  <c r="L199" i="1"/>
  <c r="U199" i="1" s="1"/>
  <c r="L200" i="1"/>
  <c r="L201" i="1"/>
  <c r="U201" i="1" s="1"/>
  <c r="L202" i="1"/>
  <c r="U202" i="1" s="1"/>
  <c r="L203" i="1"/>
  <c r="L204" i="1"/>
  <c r="U204" i="1" s="1"/>
  <c r="L205" i="1"/>
  <c r="U205" i="1" s="1"/>
  <c r="L206" i="1"/>
  <c r="U206" i="1" s="1"/>
  <c r="L207" i="1"/>
  <c r="U207" i="1" s="1"/>
  <c r="L208" i="1"/>
  <c r="L209" i="1"/>
  <c r="U209" i="1" s="1"/>
  <c r="L210" i="1"/>
  <c r="U210" i="1" s="1"/>
  <c r="L211" i="1"/>
  <c r="L212" i="1"/>
  <c r="U212" i="1" s="1"/>
  <c r="L213" i="1"/>
  <c r="U213" i="1" s="1"/>
  <c r="L214" i="1"/>
  <c r="L215" i="1"/>
  <c r="U215" i="1" s="1"/>
  <c r="L216" i="1"/>
  <c r="U216" i="1" s="1"/>
  <c r="L217" i="1"/>
  <c r="U217" i="1" s="1"/>
  <c r="L218" i="1"/>
  <c r="U218" i="1" s="1"/>
  <c r="L219" i="1"/>
  <c r="L220" i="1"/>
  <c r="U220" i="1" s="1"/>
  <c r="L221" i="1"/>
  <c r="U221" i="1" s="1"/>
  <c r="L222" i="1"/>
  <c r="L223" i="1"/>
  <c r="U223" i="1" s="1"/>
  <c r="L224" i="1"/>
  <c r="L225" i="1"/>
  <c r="U225" i="1" s="1"/>
  <c r="L226" i="1"/>
  <c r="U226" i="1" s="1"/>
  <c r="L227" i="1"/>
  <c r="L228" i="1"/>
  <c r="U228" i="1" s="1"/>
  <c r="L229" i="1"/>
  <c r="U229" i="1" s="1"/>
  <c r="L230" i="1"/>
  <c r="L231" i="1"/>
  <c r="U231" i="1" s="1"/>
  <c r="L232" i="1"/>
  <c r="L233" i="1"/>
  <c r="U233" i="1" s="1"/>
  <c r="L234" i="1"/>
  <c r="U234" i="1" s="1"/>
  <c r="L235" i="1"/>
  <c r="L236" i="1"/>
  <c r="U236" i="1" s="1"/>
  <c r="L237" i="1"/>
  <c r="U237" i="1" s="1"/>
  <c r="L238" i="1"/>
  <c r="U238" i="1" s="1"/>
  <c r="L239" i="1"/>
  <c r="U239" i="1" s="1"/>
  <c r="L240" i="1"/>
  <c r="L241" i="1"/>
  <c r="U241" i="1" s="1"/>
  <c r="L242" i="1"/>
  <c r="U242" i="1" s="1"/>
  <c r="L243" i="1"/>
  <c r="L244" i="1"/>
  <c r="U244" i="1" s="1"/>
  <c r="L245" i="1"/>
  <c r="U245" i="1" s="1"/>
  <c r="L246" i="1"/>
  <c r="L247" i="1"/>
  <c r="L248" i="1"/>
  <c r="U248" i="1" s="1"/>
  <c r="L249" i="1"/>
  <c r="U249" i="1" s="1"/>
  <c r="L250" i="1"/>
  <c r="U250" i="1" s="1"/>
  <c r="L251" i="1"/>
  <c r="L252" i="1"/>
  <c r="U252" i="1" s="1"/>
  <c r="L253" i="1"/>
  <c r="U253" i="1" s="1"/>
  <c r="L254" i="1"/>
  <c r="L255" i="1"/>
  <c r="L256" i="1"/>
  <c r="L257" i="1"/>
  <c r="U257" i="1" s="1"/>
  <c r="L258" i="1"/>
  <c r="U258" i="1" s="1"/>
  <c r="L259" i="1"/>
  <c r="L260" i="1"/>
  <c r="U260" i="1" s="1"/>
  <c r="L261" i="1"/>
  <c r="U261" i="1" s="1"/>
  <c r="L262" i="1"/>
  <c r="L263" i="1"/>
  <c r="U263" i="1" s="1"/>
  <c r="L264" i="1"/>
  <c r="L265" i="1"/>
  <c r="U265" i="1" s="1"/>
  <c r="L266" i="1"/>
  <c r="U266" i="1" s="1"/>
  <c r="L267" i="1"/>
  <c r="L268" i="1"/>
  <c r="U268" i="1" s="1"/>
  <c r="L269" i="1"/>
  <c r="U269" i="1" s="1"/>
  <c r="L270" i="1"/>
  <c r="U270" i="1" s="1"/>
  <c r="L271" i="1"/>
  <c r="U271" i="1" s="1"/>
  <c r="L272" i="1"/>
  <c r="L273" i="1"/>
  <c r="U273" i="1" s="1"/>
  <c r="L274" i="1"/>
  <c r="U274" i="1" s="1"/>
  <c r="L275" i="1"/>
  <c r="L276" i="1"/>
  <c r="U276" i="1" s="1"/>
  <c r="L277" i="1"/>
  <c r="U277" i="1" s="1"/>
  <c r="L278" i="1"/>
  <c r="L279" i="1"/>
  <c r="U279" i="1" s="1"/>
  <c r="L280" i="1"/>
  <c r="U280" i="1" s="1"/>
  <c r="L281" i="1"/>
  <c r="U281" i="1" s="1"/>
  <c r="L282" i="1"/>
  <c r="U282" i="1" s="1"/>
  <c r="L283" i="1"/>
  <c r="L284" i="1"/>
  <c r="U284" i="1" s="1"/>
  <c r="L285" i="1"/>
  <c r="U285" i="1" s="1"/>
  <c r="L286" i="1"/>
  <c r="L287" i="1"/>
  <c r="L288" i="1"/>
  <c r="L289" i="1"/>
  <c r="U289" i="1" s="1"/>
  <c r="L290" i="1"/>
  <c r="U290" i="1" s="1"/>
  <c r="L291" i="1"/>
  <c r="L292" i="1"/>
  <c r="U292" i="1" s="1"/>
  <c r="L293" i="1"/>
  <c r="U293" i="1" s="1"/>
  <c r="L294" i="1"/>
  <c r="L295" i="1"/>
  <c r="U295" i="1" s="1"/>
  <c r="L296" i="1"/>
  <c r="L297" i="1"/>
  <c r="U297" i="1" s="1"/>
  <c r="L298" i="1"/>
  <c r="U298" i="1" s="1"/>
  <c r="L299" i="1"/>
  <c r="L300" i="1"/>
  <c r="U300" i="1" s="1"/>
  <c r="L301" i="1"/>
  <c r="U301" i="1" s="1"/>
  <c r="L302" i="1"/>
  <c r="U302" i="1" s="1"/>
  <c r="L303" i="1"/>
  <c r="U303" i="1" s="1"/>
  <c r="L304" i="1"/>
  <c r="L305" i="1"/>
  <c r="U305" i="1" s="1"/>
  <c r="L306" i="1"/>
  <c r="U306" i="1" s="1"/>
  <c r="L307" i="1"/>
  <c r="L308" i="1"/>
  <c r="U308" i="1" s="1"/>
  <c r="L309" i="1"/>
  <c r="U309" i="1" s="1"/>
  <c r="L310" i="1"/>
  <c r="L311" i="1"/>
  <c r="U311" i="1" s="1"/>
  <c r="L312" i="1"/>
  <c r="U312" i="1" s="1"/>
  <c r="L313" i="1"/>
  <c r="U313" i="1" s="1"/>
  <c r="L314" i="1"/>
  <c r="U314" i="1" s="1"/>
  <c r="L315" i="1"/>
  <c r="L316" i="1"/>
  <c r="U316" i="1" s="1"/>
  <c r="L317" i="1"/>
  <c r="U317" i="1" s="1"/>
  <c r="L318" i="1"/>
  <c r="L319" i="1"/>
  <c r="U319" i="1" s="1"/>
  <c r="L320" i="1"/>
  <c r="L321" i="1"/>
  <c r="U321" i="1" s="1"/>
  <c r="L322" i="1"/>
  <c r="U322" i="1" s="1"/>
  <c r="L323" i="1"/>
  <c r="L324" i="1"/>
  <c r="U324" i="1" s="1"/>
  <c r="L325" i="1"/>
  <c r="U325" i="1" s="1"/>
  <c r="L326" i="1"/>
  <c r="L327" i="1"/>
  <c r="U327" i="1" s="1"/>
  <c r="L328" i="1"/>
  <c r="L329" i="1"/>
  <c r="U329" i="1" s="1"/>
  <c r="L330" i="1"/>
  <c r="U330" i="1" s="1"/>
  <c r="L331" i="1"/>
  <c r="L332" i="1"/>
  <c r="U332" i="1" s="1"/>
  <c r="L333" i="1"/>
  <c r="U333" i="1" s="1"/>
  <c r="L334" i="1"/>
  <c r="U334" i="1" s="1"/>
  <c r="L335" i="1"/>
  <c r="U335" i="1" s="1"/>
  <c r="L336" i="1"/>
  <c r="L337" i="1"/>
  <c r="U337" i="1" s="1"/>
  <c r="L338" i="1"/>
  <c r="U338" i="1" s="1"/>
  <c r="L339" i="1"/>
  <c r="L340" i="1"/>
  <c r="U340" i="1" s="1"/>
  <c r="L341" i="1"/>
  <c r="U341" i="1" s="1"/>
  <c r="L342" i="1"/>
  <c r="L343" i="1"/>
  <c r="U343" i="1" s="1"/>
  <c r="L344" i="1"/>
  <c r="U344" i="1" s="1"/>
  <c r="L345" i="1"/>
  <c r="U345" i="1" s="1"/>
  <c r="L346" i="1"/>
  <c r="U346" i="1" s="1"/>
  <c r="L347" i="1"/>
  <c r="L348" i="1"/>
  <c r="U348" i="1" s="1"/>
  <c r="L349" i="1"/>
  <c r="U349" i="1" s="1"/>
  <c r="L350" i="1"/>
  <c r="L351" i="1"/>
  <c r="U351" i="1" s="1"/>
  <c r="L352" i="1"/>
  <c r="L353" i="1"/>
  <c r="U353" i="1" s="1"/>
  <c r="L354" i="1"/>
  <c r="U354" i="1" s="1"/>
  <c r="L355" i="1"/>
  <c r="L356" i="1"/>
  <c r="U356" i="1" s="1"/>
  <c r="L357" i="1"/>
  <c r="U357" i="1" s="1"/>
  <c r="L358" i="1"/>
  <c r="L359" i="1"/>
  <c r="U359" i="1" s="1"/>
  <c r="L360" i="1"/>
  <c r="L361" i="1"/>
  <c r="U361" i="1" s="1"/>
  <c r="L362" i="1"/>
  <c r="U362" i="1" s="1"/>
  <c r="L363" i="1"/>
  <c r="L364" i="1"/>
  <c r="U364" i="1" s="1"/>
  <c r="L365" i="1"/>
  <c r="U365" i="1" s="1"/>
  <c r="L366" i="1"/>
  <c r="U366" i="1" s="1"/>
  <c r="L367" i="1"/>
  <c r="U367" i="1" s="1"/>
  <c r="L368" i="1"/>
  <c r="L369" i="1"/>
  <c r="U369" i="1" s="1"/>
  <c r="L370" i="1"/>
  <c r="U370" i="1" s="1"/>
  <c r="L371" i="1"/>
  <c r="L372" i="1"/>
  <c r="U372" i="1" s="1"/>
  <c r="L373" i="1"/>
  <c r="U373" i="1" s="1"/>
  <c r="L374" i="1"/>
  <c r="L375" i="1"/>
  <c r="U375" i="1" s="1"/>
  <c r="L376" i="1"/>
  <c r="U376" i="1" s="1"/>
  <c r="L377" i="1"/>
  <c r="U377" i="1" s="1"/>
  <c r="L378" i="1"/>
  <c r="U378" i="1" s="1"/>
  <c r="L379" i="1"/>
  <c r="L380" i="1"/>
  <c r="U380" i="1" s="1"/>
  <c r="L381" i="1"/>
  <c r="U381" i="1" s="1"/>
  <c r="L382" i="1"/>
  <c r="L383" i="1"/>
  <c r="U383" i="1" s="1"/>
  <c r="L384" i="1"/>
  <c r="L385" i="1"/>
  <c r="U385" i="1" s="1"/>
  <c r="L386" i="1"/>
  <c r="U386" i="1" s="1"/>
  <c r="L387" i="1"/>
  <c r="L388" i="1"/>
  <c r="U388" i="1" s="1"/>
  <c r="L389" i="1"/>
  <c r="U389" i="1" s="1"/>
  <c r="L390" i="1"/>
  <c r="L391" i="1"/>
  <c r="U391" i="1" s="1"/>
  <c r="L392" i="1"/>
  <c r="L393" i="1"/>
  <c r="U393" i="1" s="1"/>
  <c r="L394" i="1"/>
  <c r="U394" i="1" s="1"/>
  <c r="L395" i="1"/>
  <c r="L396" i="1"/>
  <c r="U396" i="1" s="1"/>
  <c r="L397" i="1"/>
  <c r="U397" i="1" s="1"/>
  <c r="L398" i="1"/>
  <c r="U398" i="1" s="1"/>
  <c r="L399" i="1"/>
  <c r="U399" i="1" s="1"/>
  <c r="L400" i="1"/>
  <c r="L401" i="1"/>
  <c r="U401" i="1" s="1"/>
  <c r="L402" i="1"/>
  <c r="U402" i="1" s="1"/>
  <c r="L403" i="1"/>
  <c r="L404" i="1"/>
  <c r="U404" i="1" s="1"/>
  <c r="L405" i="1"/>
  <c r="U405" i="1" s="1"/>
  <c r="L406" i="1"/>
  <c r="L407" i="1"/>
  <c r="U407" i="1" s="1"/>
  <c r="L408" i="1"/>
  <c r="U408" i="1" s="1"/>
  <c r="L409" i="1"/>
  <c r="U409" i="1" s="1"/>
  <c r="L410" i="1"/>
  <c r="U410" i="1" s="1"/>
  <c r="L411" i="1"/>
  <c r="L412" i="1"/>
  <c r="U412" i="1" s="1"/>
  <c r="L413" i="1"/>
  <c r="U413" i="1" s="1"/>
  <c r="L414" i="1"/>
  <c r="L415" i="1"/>
  <c r="U415" i="1" s="1"/>
  <c r="L416" i="1"/>
  <c r="L417" i="1"/>
  <c r="U417" i="1" s="1"/>
  <c r="L418" i="1"/>
  <c r="U418" i="1" s="1"/>
  <c r="L419" i="1"/>
  <c r="L420" i="1"/>
  <c r="U420" i="1" s="1"/>
  <c r="L421" i="1"/>
  <c r="U421" i="1" s="1"/>
  <c r="L422" i="1"/>
  <c r="L423" i="1"/>
  <c r="U423" i="1" s="1"/>
  <c r="L424" i="1"/>
  <c r="L425" i="1"/>
  <c r="U425" i="1" s="1"/>
  <c r="L426" i="1"/>
  <c r="U426" i="1" s="1"/>
  <c r="L427" i="1"/>
  <c r="L428" i="1"/>
  <c r="U428" i="1" s="1"/>
  <c r="L429" i="1"/>
  <c r="U429" i="1" s="1"/>
  <c r="L430" i="1"/>
  <c r="U430" i="1" s="1"/>
  <c r="L431" i="1"/>
  <c r="U431" i="1" s="1"/>
  <c r="L432" i="1"/>
  <c r="L433" i="1"/>
  <c r="U433" i="1" s="1"/>
  <c r="L434" i="1"/>
  <c r="U434" i="1" s="1"/>
  <c r="L435" i="1"/>
  <c r="L436" i="1"/>
  <c r="U436" i="1" s="1"/>
  <c r="L437" i="1"/>
  <c r="U437" i="1" s="1"/>
  <c r="L438" i="1"/>
  <c r="L439" i="1"/>
  <c r="U439" i="1" s="1"/>
  <c r="L440" i="1"/>
  <c r="U440" i="1" s="1"/>
  <c r="L441" i="1"/>
  <c r="U441" i="1" s="1"/>
  <c r="L442" i="1"/>
  <c r="U442" i="1" s="1"/>
  <c r="L443" i="1"/>
  <c r="L444" i="1"/>
  <c r="U444" i="1" s="1"/>
  <c r="L445" i="1"/>
  <c r="U445" i="1" s="1"/>
  <c r="L446" i="1"/>
  <c r="L447" i="1"/>
  <c r="U447" i="1" s="1"/>
  <c r="L448" i="1"/>
  <c r="L449" i="1"/>
  <c r="U449" i="1" s="1"/>
  <c r="L450" i="1"/>
  <c r="U450" i="1" s="1"/>
  <c r="L451" i="1"/>
  <c r="L452" i="1"/>
  <c r="U452" i="1" s="1"/>
  <c r="L453" i="1"/>
  <c r="U453" i="1" s="1"/>
  <c r="L454" i="1"/>
  <c r="L455" i="1"/>
  <c r="U455" i="1" s="1"/>
  <c r="L456" i="1"/>
  <c r="L457" i="1"/>
  <c r="U457" i="1" s="1"/>
  <c r="L458" i="1"/>
  <c r="U458" i="1" s="1"/>
  <c r="L459" i="1"/>
  <c r="L460" i="1"/>
  <c r="U460" i="1" s="1"/>
  <c r="L461" i="1"/>
  <c r="U461" i="1" s="1"/>
  <c r="L462" i="1"/>
  <c r="U462" i="1" s="1"/>
  <c r="L463" i="1"/>
  <c r="U463" i="1" s="1"/>
  <c r="L464" i="1"/>
  <c r="L465" i="1"/>
  <c r="U465" i="1" s="1"/>
  <c r="L466" i="1"/>
  <c r="U466" i="1" s="1"/>
  <c r="L467" i="1"/>
  <c r="L468" i="1"/>
  <c r="U468" i="1" s="1"/>
  <c r="L469" i="1"/>
  <c r="U469" i="1" s="1"/>
  <c r="L470" i="1"/>
  <c r="L471" i="1"/>
  <c r="U471" i="1" s="1"/>
  <c r="L472" i="1"/>
  <c r="U472" i="1" s="1"/>
  <c r="L473" i="1"/>
  <c r="U473" i="1" s="1"/>
  <c r="L474" i="1"/>
  <c r="U474" i="1" s="1"/>
  <c r="L475" i="1"/>
  <c r="L476" i="1"/>
  <c r="U476" i="1" s="1"/>
  <c r="L477" i="1"/>
  <c r="U477" i="1" s="1"/>
  <c r="L478" i="1"/>
  <c r="L479" i="1"/>
  <c r="U479" i="1" s="1"/>
  <c r="L480" i="1"/>
  <c r="L481" i="1"/>
  <c r="U481" i="1" s="1"/>
  <c r="L482" i="1"/>
  <c r="U482" i="1" s="1"/>
  <c r="L483" i="1"/>
  <c r="L484" i="1"/>
  <c r="U484" i="1" s="1"/>
  <c r="L485" i="1"/>
  <c r="U485" i="1" s="1"/>
  <c r="L486" i="1"/>
  <c r="L487" i="1"/>
  <c r="U487" i="1" s="1"/>
  <c r="L488" i="1"/>
  <c r="L489" i="1"/>
  <c r="U489" i="1" s="1"/>
  <c r="L490" i="1"/>
  <c r="U490" i="1" s="1"/>
  <c r="L491" i="1"/>
  <c r="L492" i="1"/>
  <c r="U492" i="1" s="1"/>
  <c r="L493" i="1"/>
  <c r="U493" i="1" s="1"/>
  <c r="L494" i="1"/>
  <c r="U494" i="1" s="1"/>
  <c r="L495" i="1"/>
  <c r="U495" i="1" s="1"/>
  <c r="L496" i="1"/>
  <c r="L497" i="1"/>
  <c r="U497" i="1" s="1"/>
  <c r="L498" i="1"/>
  <c r="U498" i="1" s="1"/>
  <c r="L499" i="1"/>
  <c r="L500" i="1"/>
  <c r="U500" i="1" s="1"/>
  <c r="L501" i="1"/>
  <c r="U501" i="1" s="1"/>
  <c r="L502" i="1"/>
  <c r="L503" i="1"/>
  <c r="U503" i="1" s="1"/>
  <c r="L504" i="1"/>
  <c r="U504" i="1" s="1"/>
  <c r="L505" i="1"/>
  <c r="U505" i="1" s="1"/>
  <c r="L506" i="1"/>
  <c r="U506" i="1" s="1"/>
  <c r="L507" i="1"/>
  <c r="L508" i="1"/>
  <c r="U508" i="1" s="1"/>
  <c r="L509" i="1"/>
  <c r="U509" i="1" s="1"/>
  <c r="L510" i="1"/>
  <c r="L511" i="1"/>
  <c r="U511" i="1" s="1"/>
  <c r="L512" i="1"/>
  <c r="L513" i="1"/>
  <c r="U513" i="1" s="1"/>
  <c r="L514" i="1"/>
  <c r="U514" i="1" s="1"/>
  <c r="L515" i="1"/>
  <c r="L516" i="1"/>
  <c r="U516" i="1" s="1"/>
  <c r="L517" i="1"/>
  <c r="U517" i="1" s="1"/>
  <c r="L518" i="1"/>
  <c r="L519" i="1"/>
  <c r="U519" i="1" s="1"/>
  <c r="L520" i="1"/>
  <c r="L521" i="1"/>
  <c r="U521" i="1" s="1"/>
  <c r="L522" i="1"/>
  <c r="U522" i="1" s="1"/>
  <c r="L523" i="1"/>
  <c r="L524" i="1"/>
  <c r="U524" i="1" s="1"/>
  <c r="L525" i="1"/>
  <c r="U525" i="1" s="1"/>
  <c r="L526" i="1"/>
  <c r="U526" i="1" s="1"/>
  <c r="L527" i="1"/>
  <c r="U527" i="1" s="1"/>
  <c r="L528" i="1"/>
  <c r="L529" i="1"/>
  <c r="U529" i="1" s="1"/>
  <c r="L530" i="1"/>
  <c r="U530" i="1" s="1"/>
  <c r="L531" i="1"/>
  <c r="L532" i="1"/>
  <c r="U532" i="1" s="1"/>
  <c r="L533" i="1"/>
  <c r="U533" i="1" s="1"/>
  <c r="L534" i="1"/>
  <c r="L535" i="1"/>
  <c r="U535" i="1" s="1"/>
  <c r="L536" i="1"/>
  <c r="U536" i="1" s="1"/>
  <c r="L537" i="1"/>
  <c r="U537" i="1" s="1"/>
  <c r="L538" i="1"/>
  <c r="U538" i="1" s="1"/>
  <c r="L539" i="1"/>
  <c r="L540" i="1"/>
  <c r="U540" i="1" s="1"/>
  <c r="L541" i="1"/>
  <c r="U541" i="1" s="1"/>
  <c r="L542" i="1"/>
  <c r="L543" i="1"/>
  <c r="U543" i="1" s="1"/>
  <c r="L544" i="1"/>
  <c r="L545" i="1"/>
  <c r="U545" i="1" s="1"/>
  <c r="L546" i="1"/>
  <c r="U546" i="1" s="1"/>
  <c r="L547" i="1"/>
  <c r="L548" i="1"/>
  <c r="U548" i="1" s="1"/>
  <c r="L549" i="1"/>
  <c r="U549" i="1" s="1"/>
  <c r="L550" i="1"/>
  <c r="L551" i="1"/>
  <c r="U551" i="1" s="1"/>
  <c r="L552" i="1"/>
  <c r="L553" i="1"/>
  <c r="U553" i="1" s="1"/>
  <c r="L554" i="1"/>
  <c r="U554" i="1" s="1"/>
  <c r="L555" i="1"/>
  <c r="L556" i="1"/>
  <c r="U556" i="1" s="1"/>
  <c r="L557" i="1"/>
  <c r="U557" i="1" s="1"/>
  <c r="L558" i="1"/>
  <c r="U558" i="1" s="1"/>
  <c r="L559" i="1"/>
  <c r="U559" i="1" s="1"/>
  <c r="L560" i="1"/>
  <c r="L561" i="1"/>
  <c r="U561" i="1" s="1"/>
  <c r="L562" i="1"/>
  <c r="U562" i="1" s="1"/>
  <c r="L563" i="1"/>
  <c r="L564" i="1"/>
  <c r="U564" i="1" s="1"/>
  <c r="L565" i="1"/>
  <c r="U565" i="1" s="1"/>
  <c r="L566" i="1"/>
  <c r="L567" i="1"/>
  <c r="U567" i="1" s="1"/>
  <c r="L568" i="1"/>
  <c r="U568" i="1" s="1"/>
  <c r="L569" i="1"/>
  <c r="U569" i="1" s="1"/>
  <c r="L570" i="1"/>
  <c r="U570" i="1" s="1"/>
  <c r="L571" i="1"/>
  <c r="L572" i="1"/>
  <c r="U572" i="1" s="1"/>
  <c r="L573" i="1"/>
  <c r="U573" i="1" s="1"/>
  <c r="L574" i="1"/>
  <c r="L575" i="1"/>
  <c r="U575" i="1" s="1"/>
  <c r="L576" i="1"/>
  <c r="L577" i="1"/>
  <c r="U577" i="1" s="1"/>
  <c r="L578" i="1"/>
  <c r="U578" i="1" s="1"/>
  <c r="L579" i="1"/>
  <c r="L580" i="1"/>
  <c r="U580" i="1" s="1"/>
  <c r="L581" i="1"/>
  <c r="U581" i="1" s="1"/>
  <c r="L582" i="1"/>
  <c r="L583" i="1"/>
  <c r="U583" i="1" s="1"/>
  <c r="L584" i="1"/>
  <c r="L585" i="1"/>
  <c r="U585" i="1" s="1"/>
  <c r="L586" i="1"/>
  <c r="U586" i="1" s="1"/>
  <c r="L587" i="1"/>
  <c r="L588" i="1"/>
  <c r="U588" i="1" s="1"/>
  <c r="L589" i="1"/>
  <c r="U589" i="1" s="1"/>
  <c r="L590" i="1"/>
  <c r="U590" i="1" s="1"/>
  <c r="L591" i="1"/>
  <c r="U591" i="1" s="1"/>
  <c r="L592" i="1"/>
  <c r="L593" i="1"/>
  <c r="U593" i="1" s="1"/>
  <c r="L594" i="1"/>
  <c r="U594" i="1" s="1"/>
  <c r="L595" i="1"/>
  <c r="L596" i="1"/>
  <c r="U596" i="1" s="1"/>
  <c r="L597" i="1"/>
  <c r="U597" i="1" s="1"/>
  <c r="L598" i="1"/>
  <c r="L599" i="1"/>
  <c r="U599" i="1" s="1"/>
  <c r="L600" i="1"/>
  <c r="U600" i="1" s="1"/>
  <c r="L601" i="1"/>
  <c r="U601" i="1" s="1"/>
  <c r="L602" i="1"/>
  <c r="U602" i="1" s="1"/>
  <c r="L603" i="1"/>
  <c r="L604" i="1"/>
  <c r="U604" i="1" s="1"/>
  <c r="L605" i="1"/>
  <c r="U605" i="1" s="1"/>
  <c r="L606" i="1"/>
  <c r="L607" i="1"/>
  <c r="U607" i="1" s="1"/>
  <c r="L608" i="1"/>
  <c r="L609" i="1"/>
  <c r="U609" i="1" s="1"/>
  <c r="L610" i="1"/>
  <c r="U610" i="1" s="1"/>
  <c r="L611" i="1"/>
  <c r="L612" i="1"/>
  <c r="U612" i="1" s="1"/>
  <c r="L613" i="1"/>
  <c r="U613" i="1" s="1"/>
  <c r="L614" i="1"/>
  <c r="L615" i="1"/>
  <c r="U615" i="1" s="1"/>
  <c r="L616" i="1"/>
  <c r="L617" i="1"/>
  <c r="U617" i="1" s="1"/>
  <c r="L618" i="1"/>
  <c r="U618" i="1" s="1"/>
  <c r="L619" i="1"/>
  <c r="L620" i="1"/>
  <c r="U620" i="1" s="1"/>
  <c r="L621" i="1"/>
  <c r="U621" i="1" s="1"/>
  <c r="L622" i="1"/>
  <c r="U622" i="1" s="1"/>
  <c r="L623" i="1"/>
  <c r="U623" i="1" s="1"/>
  <c r="L624" i="1"/>
  <c r="L625" i="1"/>
  <c r="U625" i="1" s="1"/>
  <c r="L626" i="1"/>
  <c r="U626" i="1" s="1"/>
  <c r="L627" i="1"/>
  <c r="L628" i="1"/>
  <c r="U628" i="1" s="1"/>
  <c r="L629" i="1"/>
  <c r="U629" i="1" s="1"/>
  <c r="L630" i="1"/>
  <c r="L631" i="1"/>
  <c r="U631" i="1" s="1"/>
  <c r="L632" i="1"/>
  <c r="U632" i="1" s="1"/>
  <c r="L633" i="1"/>
  <c r="U633" i="1" s="1"/>
  <c r="L634" i="1"/>
  <c r="U634" i="1" s="1"/>
  <c r="L635" i="1"/>
  <c r="L636" i="1"/>
  <c r="U636" i="1" s="1"/>
  <c r="L637" i="1"/>
  <c r="U637" i="1" s="1"/>
  <c r="L638" i="1"/>
  <c r="L639" i="1"/>
  <c r="U639" i="1" s="1"/>
  <c r="L640" i="1"/>
  <c r="L641" i="1"/>
  <c r="U641" i="1" s="1"/>
  <c r="L642" i="1"/>
  <c r="U642" i="1" s="1"/>
  <c r="L643" i="1"/>
  <c r="L644" i="1"/>
  <c r="U644" i="1" s="1"/>
  <c r="L645" i="1"/>
  <c r="U645" i="1" s="1"/>
  <c r="L646" i="1"/>
  <c r="L647" i="1"/>
  <c r="U647" i="1" s="1"/>
  <c r="L648" i="1"/>
  <c r="L649" i="1"/>
  <c r="U649" i="1" s="1"/>
  <c r="L650" i="1"/>
  <c r="U650" i="1" s="1"/>
  <c r="L651" i="1"/>
  <c r="L652" i="1"/>
  <c r="U652" i="1" s="1"/>
  <c r="L653" i="1"/>
  <c r="U653" i="1" s="1"/>
  <c r="L654" i="1"/>
  <c r="U654" i="1" s="1"/>
  <c r="L655" i="1"/>
  <c r="U655" i="1" s="1"/>
  <c r="L656" i="1"/>
  <c r="L657" i="1"/>
  <c r="U657" i="1" s="1"/>
  <c r="L658" i="1"/>
  <c r="U658" i="1" s="1"/>
  <c r="L659" i="1"/>
  <c r="L660" i="1"/>
  <c r="U660" i="1" s="1"/>
  <c r="L661" i="1"/>
  <c r="U661" i="1" s="1"/>
  <c r="L662" i="1"/>
  <c r="L663" i="1"/>
  <c r="U663" i="1" s="1"/>
  <c r="L664" i="1"/>
  <c r="U664" i="1" s="1"/>
  <c r="L665" i="1"/>
  <c r="U665" i="1" s="1"/>
  <c r="L666" i="1"/>
  <c r="U666" i="1" s="1"/>
  <c r="L667" i="1"/>
  <c r="L668" i="1"/>
  <c r="U668" i="1" s="1"/>
  <c r="L669" i="1"/>
  <c r="U669" i="1" s="1"/>
  <c r="L670" i="1"/>
  <c r="L671" i="1"/>
  <c r="U671" i="1" s="1"/>
  <c r="L672" i="1"/>
  <c r="L673" i="1"/>
  <c r="U673" i="1" s="1"/>
  <c r="L674" i="1"/>
  <c r="U674" i="1" s="1"/>
  <c r="L675" i="1"/>
  <c r="L676" i="1"/>
  <c r="U676" i="1" s="1"/>
  <c r="L677" i="1"/>
  <c r="U677" i="1" s="1"/>
  <c r="L678" i="1"/>
  <c r="L679" i="1"/>
  <c r="U679" i="1" s="1"/>
  <c r="L680" i="1"/>
  <c r="L681" i="1"/>
  <c r="U681" i="1" s="1"/>
  <c r="L682" i="1"/>
  <c r="U682" i="1" s="1"/>
  <c r="L683" i="1"/>
  <c r="L684" i="1"/>
  <c r="U684" i="1" s="1"/>
  <c r="L685" i="1"/>
  <c r="U685" i="1" s="1"/>
  <c r="L686" i="1"/>
  <c r="U686" i="1" s="1"/>
  <c r="L687" i="1"/>
  <c r="U687" i="1" s="1"/>
  <c r="L688" i="1"/>
  <c r="L689" i="1"/>
  <c r="U689" i="1" s="1"/>
  <c r="L690" i="1"/>
  <c r="U690" i="1" s="1"/>
  <c r="L691" i="1"/>
  <c r="L692" i="1"/>
  <c r="U692" i="1" s="1"/>
  <c r="L693" i="1"/>
  <c r="U693" i="1" s="1"/>
  <c r="L694" i="1"/>
  <c r="L695" i="1"/>
  <c r="U695" i="1" s="1"/>
  <c r="L696" i="1"/>
  <c r="U696" i="1" s="1"/>
  <c r="L697" i="1"/>
  <c r="U697" i="1" s="1"/>
  <c r="L698" i="1"/>
  <c r="U698" i="1" s="1"/>
  <c r="L699" i="1"/>
  <c r="L700" i="1"/>
  <c r="U700" i="1" s="1"/>
  <c r="L701" i="1"/>
  <c r="U701" i="1" s="1"/>
  <c r="L702" i="1"/>
  <c r="L703" i="1"/>
  <c r="U703" i="1" s="1"/>
  <c r="L704" i="1"/>
  <c r="L705" i="1"/>
  <c r="U705" i="1" s="1"/>
  <c r="L706" i="1"/>
  <c r="U706" i="1" s="1"/>
  <c r="L707" i="1"/>
  <c r="L708" i="1"/>
  <c r="U708" i="1" s="1"/>
  <c r="L709" i="1"/>
  <c r="U709" i="1" s="1"/>
  <c r="L710" i="1"/>
  <c r="L711" i="1"/>
  <c r="U711" i="1" s="1"/>
  <c r="L712" i="1"/>
  <c r="L713" i="1"/>
  <c r="U713" i="1" s="1"/>
  <c r="L714" i="1"/>
  <c r="U714" i="1" s="1"/>
  <c r="L715" i="1"/>
  <c r="L716" i="1"/>
  <c r="U716" i="1" s="1"/>
  <c r="L717" i="1"/>
  <c r="U717" i="1" s="1"/>
  <c r="L718" i="1"/>
  <c r="U718" i="1" s="1"/>
  <c r="L719" i="1"/>
  <c r="U719" i="1" s="1"/>
  <c r="L720" i="1"/>
  <c r="L721" i="1"/>
  <c r="U721" i="1" s="1"/>
  <c r="L722" i="1"/>
  <c r="U722" i="1" s="1"/>
  <c r="L723" i="1"/>
  <c r="L724" i="1"/>
  <c r="U724" i="1" s="1"/>
  <c r="L725" i="1"/>
  <c r="U725" i="1" s="1"/>
  <c r="L726" i="1"/>
  <c r="L727" i="1"/>
  <c r="U727" i="1" s="1"/>
  <c r="L728" i="1"/>
  <c r="U728" i="1" s="1"/>
  <c r="L729" i="1"/>
  <c r="U729" i="1" s="1"/>
  <c r="L730" i="1"/>
  <c r="U730" i="1" s="1"/>
  <c r="L731" i="1"/>
  <c r="L732" i="1"/>
  <c r="U732" i="1" s="1"/>
  <c r="L733" i="1"/>
  <c r="U733" i="1" s="1"/>
  <c r="L734" i="1"/>
  <c r="L735" i="1"/>
  <c r="U735" i="1" s="1"/>
  <c r="L736" i="1"/>
  <c r="L737" i="1"/>
  <c r="U737" i="1" s="1"/>
  <c r="L738" i="1"/>
  <c r="U738" i="1" s="1"/>
  <c r="L739" i="1"/>
  <c r="L740" i="1"/>
  <c r="U740" i="1" s="1"/>
  <c r="L741" i="1"/>
  <c r="U741" i="1" s="1"/>
  <c r="L742" i="1"/>
  <c r="L743" i="1"/>
  <c r="U743" i="1" s="1"/>
  <c r="L744" i="1"/>
  <c r="L745" i="1"/>
  <c r="U745" i="1" s="1"/>
  <c r="L746" i="1"/>
  <c r="U746" i="1" s="1"/>
  <c r="L747" i="1"/>
  <c r="L748" i="1"/>
  <c r="U748" i="1" s="1"/>
  <c r="L749" i="1"/>
  <c r="U749" i="1" s="1"/>
  <c r="L750" i="1"/>
  <c r="U750" i="1" s="1"/>
  <c r="L751" i="1"/>
  <c r="U751" i="1" s="1"/>
  <c r="L752" i="1"/>
  <c r="L753" i="1"/>
  <c r="U753" i="1" s="1"/>
  <c r="L754" i="1"/>
  <c r="U754" i="1" s="1"/>
  <c r="L755" i="1"/>
  <c r="L756" i="1"/>
  <c r="U756" i="1" s="1"/>
  <c r="L757" i="1"/>
  <c r="L758" i="1"/>
  <c r="L759" i="1"/>
  <c r="U759" i="1" s="1"/>
  <c r="L760" i="1"/>
  <c r="L761" i="1"/>
  <c r="U761" i="1" s="1"/>
  <c r="L762" i="1"/>
  <c r="U762" i="1" s="1"/>
  <c r="L763" i="1"/>
  <c r="L764" i="1"/>
  <c r="U764" i="1" s="1"/>
  <c r="L765" i="1"/>
  <c r="U765" i="1" s="1"/>
  <c r="L766" i="1"/>
  <c r="L767" i="1"/>
  <c r="U767" i="1" s="1"/>
  <c r="L768" i="1"/>
  <c r="L769" i="1"/>
  <c r="U769" i="1" s="1"/>
  <c r="L770" i="1"/>
  <c r="U770" i="1" s="1"/>
  <c r="L771" i="1"/>
  <c r="L772" i="1"/>
  <c r="U772" i="1" s="1"/>
  <c r="L773" i="1"/>
  <c r="U773" i="1" s="1"/>
  <c r="L774" i="1"/>
  <c r="L775" i="1"/>
  <c r="U775" i="1" s="1"/>
  <c r="L776" i="1"/>
  <c r="L777" i="1"/>
  <c r="U777" i="1" s="1"/>
  <c r="L778" i="1"/>
  <c r="U778" i="1" s="1"/>
  <c r="L779" i="1"/>
  <c r="L780" i="1"/>
  <c r="U780" i="1" s="1"/>
  <c r="L781" i="1"/>
  <c r="U781" i="1" s="1"/>
  <c r="L782" i="1"/>
  <c r="L783" i="1"/>
  <c r="U783" i="1" s="1"/>
  <c r="L784" i="1"/>
  <c r="L785" i="1"/>
  <c r="U785" i="1" s="1"/>
  <c r="L786" i="1"/>
  <c r="U786" i="1" s="1"/>
  <c r="L787" i="1"/>
  <c r="L788" i="1"/>
  <c r="U788" i="1" s="1"/>
  <c r="L789" i="1"/>
  <c r="U789" i="1" s="1"/>
  <c r="L790" i="1"/>
  <c r="L791" i="1"/>
  <c r="U791" i="1" s="1"/>
  <c r="L792" i="1"/>
  <c r="L793" i="1"/>
  <c r="U793" i="1" s="1"/>
  <c r="L794" i="1"/>
  <c r="U794" i="1" s="1"/>
  <c r="L795" i="1"/>
  <c r="L796" i="1"/>
  <c r="U796" i="1" s="1"/>
  <c r="L797" i="1"/>
  <c r="U797" i="1" s="1"/>
  <c r="L798" i="1"/>
  <c r="L799" i="1"/>
  <c r="U799" i="1" s="1"/>
  <c r="L800" i="1"/>
  <c r="L801" i="1"/>
  <c r="U801" i="1" s="1"/>
  <c r="L802" i="1"/>
  <c r="U802" i="1" s="1"/>
  <c r="L803" i="1"/>
  <c r="L804" i="1"/>
  <c r="U804" i="1" s="1"/>
  <c r="L805" i="1"/>
  <c r="U805" i="1" s="1"/>
  <c r="L806" i="1"/>
  <c r="L807" i="1"/>
  <c r="U807" i="1" s="1"/>
  <c r="L808" i="1"/>
  <c r="L809" i="1"/>
  <c r="U809" i="1" s="1"/>
  <c r="L810" i="1"/>
  <c r="U810" i="1" s="1"/>
  <c r="L811" i="1"/>
  <c r="L812" i="1"/>
  <c r="U812" i="1" s="1"/>
  <c r="L813" i="1"/>
  <c r="U813" i="1" s="1"/>
  <c r="L814" i="1"/>
  <c r="L815" i="1"/>
  <c r="U815" i="1" s="1"/>
  <c r="L816" i="1"/>
  <c r="L817" i="1"/>
  <c r="U817" i="1" s="1"/>
  <c r="L818" i="1"/>
  <c r="U818" i="1" s="1"/>
  <c r="L819" i="1"/>
  <c r="L820" i="1"/>
  <c r="U820" i="1" s="1"/>
  <c r="L821" i="1"/>
  <c r="U821" i="1" s="1"/>
  <c r="L822" i="1"/>
  <c r="L823" i="1"/>
  <c r="U823" i="1" s="1"/>
  <c r="L824" i="1"/>
  <c r="L825" i="1"/>
  <c r="U825" i="1" s="1"/>
  <c r="L826" i="1"/>
  <c r="U826" i="1" s="1"/>
  <c r="L827" i="1"/>
  <c r="L828" i="1"/>
  <c r="U828" i="1" s="1"/>
  <c r="L829" i="1"/>
  <c r="U829" i="1" s="1"/>
  <c r="L830" i="1"/>
  <c r="L831" i="1"/>
  <c r="U831" i="1" s="1"/>
  <c r="L832" i="1"/>
  <c r="L833" i="1"/>
  <c r="U833" i="1" s="1"/>
  <c r="L834" i="1"/>
  <c r="U834" i="1" s="1"/>
  <c r="L835" i="1"/>
  <c r="L836" i="1"/>
  <c r="U836" i="1" s="1"/>
  <c r="L837" i="1"/>
  <c r="U837" i="1" s="1"/>
  <c r="L838" i="1"/>
  <c r="L839" i="1"/>
  <c r="U839" i="1" s="1"/>
  <c r="L840" i="1"/>
  <c r="L841" i="1"/>
  <c r="U841" i="1" s="1"/>
  <c r="L842" i="1"/>
  <c r="U842" i="1" s="1"/>
  <c r="L843" i="1"/>
  <c r="L844" i="1"/>
  <c r="U844" i="1" s="1"/>
  <c r="L845" i="1"/>
  <c r="U845" i="1" s="1"/>
  <c r="L846" i="1"/>
  <c r="L847" i="1"/>
  <c r="U847" i="1" s="1"/>
  <c r="L848" i="1"/>
  <c r="L849" i="1"/>
  <c r="U849" i="1" s="1"/>
  <c r="L850" i="1"/>
  <c r="U850" i="1" s="1"/>
  <c r="L851" i="1"/>
  <c r="L852" i="1"/>
  <c r="U852" i="1" s="1"/>
  <c r="L853" i="1"/>
  <c r="U853" i="1" s="1"/>
  <c r="L854" i="1"/>
  <c r="L855" i="1"/>
  <c r="U855" i="1" s="1"/>
  <c r="L856" i="1"/>
  <c r="L857" i="1"/>
  <c r="U857" i="1" s="1"/>
  <c r="L858" i="1"/>
  <c r="U858" i="1" s="1"/>
  <c r="L859" i="1"/>
  <c r="L860" i="1"/>
  <c r="U860" i="1" s="1"/>
  <c r="L861" i="1"/>
  <c r="U861" i="1" s="1"/>
  <c r="L862" i="1"/>
  <c r="L863" i="1"/>
  <c r="U863" i="1" s="1"/>
  <c r="L864" i="1"/>
  <c r="L865" i="1"/>
  <c r="U865" i="1" s="1"/>
  <c r="L866" i="1"/>
  <c r="U866" i="1" s="1"/>
  <c r="L867" i="1"/>
  <c r="L868" i="1"/>
  <c r="U868" i="1" s="1"/>
  <c r="L869" i="1"/>
  <c r="U869" i="1" s="1"/>
  <c r="L870" i="1"/>
  <c r="L871" i="1"/>
  <c r="U871" i="1" s="1"/>
  <c r="L872" i="1"/>
  <c r="L873" i="1"/>
  <c r="U873" i="1" s="1"/>
  <c r="L874" i="1"/>
  <c r="U874" i="1" s="1"/>
  <c r="L875" i="1"/>
  <c r="L876" i="1"/>
  <c r="U876" i="1" s="1"/>
  <c r="L877" i="1"/>
  <c r="U877" i="1" s="1"/>
  <c r="L878" i="1"/>
  <c r="L879" i="1"/>
  <c r="U879" i="1" s="1"/>
  <c r="L880" i="1"/>
  <c r="L881" i="1"/>
  <c r="U881" i="1" s="1"/>
  <c r="L882" i="1"/>
  <c r="U882" i="1" s="1"/>
  <c r="L883" i="1"/>
  <c r="L884" i="1"/>
  <c r="U884" i="1" s="1"/>
  <c r="L885" i="1"/>
  <c r="L886" i="1"/>
  <c r="U886" i="1" s="1"/>
  <c r="L887" i="1"/>
  <c r="U887" i="1" s="1"/>
  <c r="L888" i="1"/>
  <c r="L889" i="1"/>
  <c r="U889" i="1" s="1"/>
  <c r="L890" i="1"/>
  <c r="U890" i="1" s="1"/>
  <c r="L891" i="1"/>
  <c r="L892" i="1"/>
  <c r="U892" i="1" s="1"/>
  <c r="L893" i="1"/>
  <c r="U893" i="1" s="1"/>
  <c r="L894" i="1"/>
  <c r="L895" i="1"/>
  <c r="U895" i="1" s="1"/>
  <c r="L896" i="1"/>
  <c r="U896" i="1" s="1"/>
  <c r="L897" i="1"/>
  <c r="U897" i="1" s="1"/>
  <c r="L898" i="1"/>
  <c r="U898" i="1" s="1"/>
  <c r="L899" i="1"/>
  <c r="L900" i="1"/>
  <c r="U900" i="1" s="1"/>
  <c r="L901" i="1"/>
  <c r="U901" i="1" s="1"/>
  <c r="L902" i="1"/>
  <c r="L903" i="1"/>
  <c r="U903" i="1" s="1"/>
  <c r="L904" i="1"/>
  <c r="L905" i="1"/>
  <c r="U905" i="1" s="1"/>
  <c r="L906" i="1"/>
  <c r="U906" i="1" s="1"/>
  <c r="L907" i="1"/>
  <c r="L908" i="1"/>
  <c r="U908" i="1" s="1"/>
  <c r="L909" i="1"/>
  <c r="U909" i="1" s="1"/>
  <c r="L910" i="1"/>
  <c r="L911" i="1"/>
  <c r="U911" i="1" s="1"/>
  <c r="L912" i="1"/>
  <c r="L913" i="1"/>
  <c r="U913" i="1" s="1"/>
  <c r="L914" i="1"/>
  <c r="U914" i="1" s="1"/>
  <c r="L915" i="1"/>
  <c r="L916" i="1"/>
  <c r="U916" i="1" s="1"/>
  <c r="L917" i="1"/>
  <c r="U917" i="1" s="1"/>
  <c r="L918" i="1"/>
  <c r="U918" i="1" s="1"/>
  <c r="L919" i="1"/>
  <c r="L920" i="1"/>
  <c r="L921" i="1"/>
  <c r="U921" i="1" s="1"/>
  <c r="L922" i="1"/>
  <c r="U922" i="1" s="1"/>
  <c r="L923" i="1"/>
  <c r="L924" i="1"/>
  <c r="U924" i="1" s="1"/>
  <c r="L925" i="1"/>
  <c r="U925" i="1" s="1"/>
  <c r="L926" i="1"/>
  <c r="L927" i="1"/>
  <c r="U927" i="1" s="1"/>
  <c r="L928" i="1"/>
  <c r="U928" i="1" s="1"/>
  <c r="L929" i="1"/>
  <c r="U929" i="1" s="1"/>
  <c r="L930" i="1"/>
  <c r="U930" i="1" s="1"/>
  <c r="L931" i="1"/>
  <c r="L932" i="1"/>
  <c r="U932" i="1" s="1"/>
  <c r="L933" i="1"/>
  <c r="U933" i="1" s="1"/>
  <c r="L934" i="1"/>
  <c r="L935" i="1"/>
  <c r="U935" i="1" s="1"/>
  <c r="L936" i="1"/>
  <c r="L937" i="1"/>
  <c r="U937" i="1" s="1"/>
  <c r="L938" i="1"/>
  <c r="U938" i="1" s="1"/>
  <c r="L939" i="1"/>
  <c r="L940" i="1"/>
  <c r="U940" i="1" s="1"/>
  <c r="L941" i="1"/>
  <c r="U941" i="1" s="1"/>
  <c r="L942" i="1"/>
  <c r="L943" i="1"/>
  <c r="U943" i="1" s="1"/>
  <c r="L944" i="1"/>
  <c r="L945" i="1"/>
  <c r="U945" i="1" s="1"/>
  <c r="L946" i="1"/>
  <c r="U946" i="1" s="1"/>
  <c r="L947" i="1"/>
  <c r="L948" i="1"/>
  <c r="U948" i="1" s="1"/>
  <c r="L949" i="1"/>
  <c r="U949" i="1" s="1"/>
  <c r="L950" i="1"/>
  <c r="U950" i="1" s="1"/>
  <c r="L951" i="1"/>
  <c r="U951" i="1" s="1"/>
  <c r="L952" i="1"/>
  <c r="L953" i="1"/>
  <c r="U953" i="1" s="1"/>
  <c r="L954" i="1"/>
  <c r="U954" i="1" s="1"/>
  <c r="L955" i="1"/>
  <c r="L956" i="1"/>
  <c r="U956" i="1" s="1"/>
  <c r="L957" i="1"/>
  <c r="U957" i="1" s="1"/>
  <c r="L958" i="1"/>
  <c r="L959" i="1"/>
  <c r="U959" i="1" s="1"/>
  <c r="L960" i="1"/>
  <c r="U960" i="1" s="1"/>
  <c r="L961" i="1"/>
  <c r="U961" i="1" s="1"/>
  <c r="L962" i="1"/>
  <c r="U962" i="1" s="1"/>
  <c r="L963" i="1"/>
  <c r="L964" i="1"/>
  <c r="U964" i="1" s="1"/>
  <c r="L965" i="1"/>
  <c r="U965" i="1" s="1"/>
  <c r="L966" i="1"/>
  <c r="L967" i="1"/>
  <c r="L968" i="1"/>
  <c r="L969" i="1"/>
  <c r="U969" i="1" s="1"/>
  <c r="L970" i="1"/>
  <c r="U970" i="1" s="1"/>
  <c r="L971" i="1"/>
  <c r="L972" i="1"/>
  <c r="U972" i="1" s="1"/>
  <c r="L973" i="1"/>
  <c r="U973" i="1" s="1"/>
  <c r="L974" i="1"/>
  <c r="L975" i="1"/>
  <c r="L976" i="1"/>
  <c r="L977" i="1"/>
  <c r="U977" i="1" s="1"/>
  <c r="L978" i="1"/>
  <c r="U978" i="1" s="1"/>
  <c r="L979" i="1"/>
  <c r="L980" i="1"/>
  <c r="U980" i="1" s="1"/>
  <c r="L981" i="1"/>
  <c r="U981" i="1" s="1"/>
  <c r="L982" i="1"/>
  <c r="U982" i="1" s="1"/>
  <c r="L983" i="1"/>
  <c r="U983" i="1" s="1"/>
  <c r="L984" i="1"/>
  <c r="L985" i="1"/>
  <c r="U985" i="1" s="1"/>
  <c r="L986" i="1"/>
  <c r="U986" i="1" s="1"/>
  <c r="L987" i="1"/>
  <c r="L988" i="1"/>
  <c r="U988" i="1" s="1"/>
  <c r="L989" i="1"/>
  <c r="U989" i="1" s="1"/>
  <c r="L990" i="1"/>
  <c r="L991" i="1"/>
  <c r="U991" i="1" s="1"/>
  <c r="L992" i="1"/>
  <c r="U992" i="1" s="1"/>
  <c r="L993" i="1"/>
  <c r="U993" i="1" s="1"/>
  <c r="L994" i="1"/>
  <c r="U994" i="1" s="1"/>
  <c r="L995" i="1"/>
  <c r="L996" i="1"/>
  <c r="U996" i="1" s="1"/>
  <c r="L997" i="1"/>
  <c r="U997" i="1" s="1"/>
  <c r="L998" i="1"/>
  <c r="L999" i="1"/>
  <c r="U999" i="1" s="1"/>
  <c r="L1000" i="1"/>
  <c r="L1001" i="1"/>
  <c r="U1001" i="1" s="1"/>
  <c r="L1002" i="1"/>
  <c r="U1002" i="1" s="1"/>
  <c r="L1003" i="1"/>
  <c r="L1004" i="1"/>
  <c r="U1004" i="1" s="1"/>
  <c r="L1005" i="1"/>
  <c r="U1005" i="1" s="1"/>
  <c r="L1006" i="1"/>
  <c r="L1007" i="1"/>
  <c r="U1007" i="1" s="1"/>
  <c r="L1008" i="1"/>
  <c r="L1009" i="1"/>
  <c r="U1009" i="1" s="1"/>
  <c r="L1010" i="1"/>
  <c r="U1010" i="1" s="1"/>
  <c r="L1011" i="1"/>
  <c r="L1012" i="1"/>
  <c r="U1012" i="1" s="1"/>
  <c r="L1013" i="1"/>
  <c r="U1013" i="1" s="1"/>
  <c r="L1014" i="1"/>
  <c r="L1015" i="1"/>
  <c r="U1015" i="1" s="1"/>
  <c r="L1016" i="1"/>
  <c r="L1017" i="1"/>
  <c r="U1017" i="1" s="1"/>
  <c r="L1018" i="1"/>
  <c r="U1018" i="1" s="1"/>
  <c r="L1019" i="1"/>
  <c r="L1020" i="1"/>
  <c r="U1020" i="1" s="1"/>
  <c r="L1021" i="1"/>
  <c r="U1021" i="1" s="1"/>
  <c r="L1022" i="1"/>
  <c r="L1023" i="1"/>
  <c r="U1023" i="1" s="1"/>
  <c r="L1024" i="1"/>
  <c r="L1025" i="1"/>
  <c r="U1025" i="1" s="1"/>
  <c r="L1026" i="1"/>
  <c r="U1026" i="1" s="1"/>
  <c r="L1027" i="1"/>
  <c r="L1028" i="1"/>
  <c r="U1028" i="1" s="1"/>
  <c r="L1029" i="1"/>
  <c r="U1029" i="1" s="1"/>
  <c r="L1030" i="1"/>
  <c r="L1031" i="1"/>
  <c r="U1031" i="1" s="1"/>
  <c r="L1032" i="1"/>
  <c r="L1033" i="1"/>
  <c r="U1033" i="1" s="1"/>
  <c r="L1034" i="1"/>
  <c r="U1034" i="1" s="1"/>
  <c r="L1035" i="1"/>
  <c r="L1036" i="1"/>
  <c r="U1036" i="1" s="1"/>
  <c r="L1037" i="1"/>
  <c r="U1037" i="1" s="1"/>
  <c r="L1038" i="1"/>
  <c r="L1039" i="1"/>
  <c r="U1039" i="1" s="1"/>
  <c r="L1040" i="1"/>
  <c r="L1041" i="1"/>
  <c r="U1041" i="1" s="1"/>
  <c r="L1042" i="1"/>
  <c r="U1042" i="1" s="1"/>
  <c r="L1043" i="1"/>
  <c r="L1044" i="1"/>
  <c r="U1044" i="1" s="1"/>
  <c r="L1045" i="1"/>
  <c r="U1045" i="1" s="1"/>
  <c r="L1046" i="1"/>
  <c r="L1047" i="1"/>
  <c r="U1047" i="1" s="1"/>
  <c r="L1048" i="1"/>
  <c r="L1049" i="1"/>
  <c r="U1049" i="1" s="1"/>
  <c r="L1050" i="1"/>
  <c r="U1050" i="1" s="1"/>
  <c r="L1051" i="1"/>
  <c r="L1052" i="1"/>
  <c r="U1052" i="1" s="1"/>
  <c r="L1053" i="1"/>
  <c r="U1053" i="1" s="1"/>
  <c r="L1054" i="1"/>
  <c r="L1055" i="1"/>
  <c r="U1055" i="1" s="1"/>
  <c r="L1056" i="1"/>
  <c r="L1057" i="1"/>
  <c r="U1057" i="1" s="1"/>
  <c r="L1058" i="1"/>
  <c r="U1058" i="1" s="1"/>
  <c r="L1059" i="1"/>
  <c r="L1060" i="1"/>
  <c r="U1060" i="1" s="1"/>
  <c r="L1061" i="1"/>
  <c r="U1061" i="1" s="1"/>
  <c r="L1062" i="1"/>
  <c r="L1063" i="1"/>
  <c r="U1063" i="1" s="1"/>
  <c r="L1064" i="1"/>
  <c r="L1065" i="1"/>
  <c r="U1065" i="1" s="1"/>
  <c r="L1066" i="1"/>
  <c r="U1066" i="1" s="1"/>
  <c r="L1067" i="1"/>
  <c r="L1068" i="1"/>
  <c r="U1068" i="1" s="1"/>
  <c r="L1069" i="1"/>
  <c r="U1069" i="1" s="1"/>
  <c r="L1070" i="1"/>
  <c r="L1071" i="1"/>
  <c r="U1071" i="1" s="1"/>
  <c r="L1072" i="1"/>
  <c r="L1073" i="1"/>
  <c r="U1073" i="1" s="1"/>
  <c r="L1074" i="1"/>
  <c r="U1074" i="1" s="1"/>
  <c r="L1075" i="1"/>
  <c r="L1076" i="1"/>
  <c r="U1076" i="1" s="1"/>
  <c r="L1077" i="1"/>
  <c r="U1077" i="1" s="1"/>
  <c r="L1078" i="1"/>
  <c r="L1079" i="1"/>
  <c r="U1079" i="1" s="1"/>
  <c r="L1080" i="1"/>
  <c r="L1081" i="1"/>
  <c r="U1081" i="1" s="1"/>
  <c r="L1082" i="1"/>
  <c r="U1082" i="1" s="1"/>
  <c r="L1083" i="1"/>
  <c r="L1084" i="1"/>
  <c r="U1084" i="1" s="1"/>
  <c r="L1085" i="1"/>
  <c r="U1085" i="1" s="1"/>
  <c r="L1086" i="1"/>
  <c r="L1087" i="1"/>
  <c r="U1087" i="1" s="1"/>
  <c r="L1088" i="1"/>
  <c r="L1089" i="1"/>
  <c r="U1089" i="1" s="1"/>
  <c r="L1090" i="1"/>
  <c r="U1090" i="1" s="1"/>
  <c r="L1091" i="1"/>
  <c r="L1092" i="1"/>
  <c r="U1092" i="1" s="1"/>
  <c r="L1093" i="1"/>
  <c r="U1093" i="1" s="1"/>
  <c r="L1094" i="1"/>
  <c r="L1095" i="1"/>
  <c r="U1095" i="1" s="1"/>
  <c r="L1096" i="1"/>
  <c r="L1097" i="1"/>
  <c r="U1097" i="1" s="1"/>
  <c r="L1098" i="1"/>
  <c r="U1098" i="1" s="1"/>
  <c r="L1099" i="1"/>
  <c r="L1100" i="1"/>
  <c r="U1100" i="1" s="1"/>
  <c r="L1101" i="1"/>
  <c r="U1101" i="1" s="1"/>
  <c r="L1102" i="1"/>
  <c r="L1103" i="1"/>
  <c r="U1103" i="1" s="1"/>
  <c r="L1104" i="1"/>
  <c r="L1105" i="1"/>
  <c r="U1105" i="1" s="1"/>
  <c r="L1106" i="1"/>
  <c r="U1106" i="1" s="1"/>
  <c r="L1107" i="1"/>
  <c r="L1108" i="1"/>
  <c r="U1108" i="1" s="1"/>
  <c r="L1109" i="1"/>
  <c r="U1109" i="1" s="1"/>
  <c r="L1110" i="1"/>
  <c r="L1111" i="1"/>
  <c r="U1111" i="1" s="1"/>
  <c r="L1112" i="1"/>
  <c r="L1113" i="1"/>
  <c r="U1113" i="1" s="1"/>
  <c r="L1114" i="1"/>
  <c r="U1114" i="1" s="1"/>
  <c r="L1115" i="1"/>
  <c r="L1116" i="1"/>
  <c r="U1116" i="1" s="1"/>
  <c r="L1117" i="1"/>
  <c r="U1117" i="1" s="1"/>
  <c r="L1118" i="1"/>
  <c r="L1119" i="1"/>
  <c r="U1119" i="1" s="1"/>
  <c r="L1120" i="1"/>
  <c r="L1121" i="1"/>
  <c r="U1121" i="1" s="1"/>
  <c r="L1122" i="1"/>
  <c r="U1122" i="1" s="1"/>
  <c r="L1123" i="1"/>
  <c r="L1124" i="1"/>
  <c r="U1124" i="1" s="1"/>
  <c r="L1125" i="1"/>
  <c r="U1125" i="1" s="1"/>
  <c r="L1126" i="1"/>
  <c r="L1127" i="1"/>
  <c r="U1127" i="1" s="1"/>
  <c r="L1128" i="1"/>
  <c r="L1129" i="1"/>
  <c r="U1129" i="1" s="1"/>
  <c r="L1130" i="1"/>
  <c r="U1130" i="1" s="1"/>
  <c r="L1131" i="1"/>
  <c r="L1132" i="1"/>
  <c r="U1132" i="1" s="1"/>
  <c r="L1133" i="1"/>
  <c r="U1133" i="1" s="1"/>
  <c r="L1134" i="1"/>
  <c r="L1135" i="1"/>
  <c r="U1135" i="1" s="1"/>
  <c r="L1136" i="1"/>
  <c r="L1137" i="1"/>
  <c r="U1137" i="1" s="1"/>
  <c r="L1138" i="1"/>
  <c r="U1138" i="1" s="1"/>
  <c r="L1139" i="1"/>
  <c r="L1140" i="1"/>
  <c r="U1140" i="1" s="1"/>
  <c r="L1141" i="1"/>
  <c r="L1142" i="1"/>
  <c r="L1143" i="1"/>
  <c r="U1143" i="1" s="1"/>
  <c r="L1144" i="1"/>
  <c r="L1145" i="1"/>
  <c r="U1145" i="1" s="1"/>
  <c r="L1146" i="1"/>
  <c r="U1146" i="1" s="1"/>
  <c r="L1147" i="1"/>
  <c r="L1148" i="1"/>
  <c r="U1148" i="1" s="1"/>
  <c r="L1149" i="1"/>
  <c r="U1149" i="1" s="1"/>
  <c r="L1150" i="1"/>
  <c r="U1150" i="1" s="1"/>
  <c r="L1151" i="1"/>
  <c r="U1151" i="1" s="1"/>
  <c r="L1152" i="1"/>
  <c r="L1153" i="1"/>
  <c r="U1153" i="1" s="1"/>
  <c r="L1154" i="1"/>
  <c r="U1154" i="1" s="1"/>
  <c r="L1155" i="1"/>
  <c r="L1156" i="1"/>
  <c r="U1156" i="1" s="1"/>
  <c r="L1157" i="1"/>
  <c r="U1157" i="1" s="1"/>
  <c r="L1158" i="1"/>
  <c r="L1159" i="1"/>
  <c r="U1159" i="1" s="1"/>
  <c r="L1160" i="1"/>
  <c r="U1160" i="1" s="1"/>
  <c r="L1161" i="1"/>
  <c r="U1161" i="1" s="1"/>
  <c r="L1162" i="1"/>
  <c r="U1162" i="1" s="1"/>
  <c r="L1163" i="1"/>
  <c r="L1164" i="1"/>
  <c r="U1164" i="1" s="1"/>
  <c r="L1165" i="1"/>
  <c r="U1165" i="1" s="1"/>
  <c r="L1166" i="1"/>
  <c r="L1167" i="1"/>
  <c r="U1167" i="1" s="1"/>
  <c r="L1168" i="1"/>
  <c r="L1169" i="1"/>
  <c r="U1169" i="1" s="1"/>
  <c r="L1170" i="1"/>
  <c r="U1170" i="1" s="1"/>
  <c r="L1171" i="1"/>
  <c r="L1172" i="1"/>
  <c r="U1172" i="1" s="1"/>
  <c r="L1173" i="1"/>
  <c r="U1173" i="1" s="1"/>
  <c r="L1174" i="1"/>
  <c r="L1175" i="1"/>
  <c r="U1175" i="1" s="1"/>
  <c r="L1176" i="1"/>
  <c r="L1177" i="1"/>
  <c r="U1177" i="1" s="1"/>
  <c r="L1178" i="1"/>
  <c r="U1178" i="1" s="1"/>
  <c r="L1179" i="1"/>
  <c r="L1180" i="1"/>
  <c r="U1180" i="1" s="1"/>
  <c r="L1181" i="1"/>
  <c r="U1181" i="1" s="1"/>
  <c r="L1182" i="1"/>
  <c r="U1182" i="1" s="1"/>
  <c r="L1183" i="1"/>
  <c r="U1183" i="1" s="1"/>
  <c r="L1184" i="1"/>
  <c r="L1185" i="1"/>
  <c r="U1185" i="1" s="1"/>
  <c r="L1186" i="1"/>
  <c r="U1186" i="1" s="1"/>
  <c r="L1187" i="1"/>
  <c r="L1188" i="1"/>
  <c r="U1188" i="1" s="1"/>
  <c r="L1189" i="1"/>
  <c r="U1189" i="1" s="1"/>
  <c r="L1190" i="1"/>
  <c r="L1191" i="1"/>
  <c r="U1191" i="1" s="1"/>
  <c r="L1192" i="1"/>
  <c r="U1192" i="1" s="1"/>
  <c r="L1193" i="1"/>
  <c r="U1193" i="1" s="1"/>
  <c r="L1194" i="1"/>
  <c r="U1194" i="1" s="1"/>
  <c r="L1195" i="1"/>
  <c r="L1196" i="1"/>
  <c r="U1196" i="1" s="1"/>
  <c r="L1197" i="1"/>
  <c r="U1197" i="1" s="1"/>
  <c r="L1198" i="1"/>
  <c r="L1199" i="1"/>
  <c r="U1199" i="1" s="1"/>
  <c r="L1200" i="1"/>
  <c r="L1201" i="1"/>
  <c r="U1201" i="1" s="1"/>
  <c r="L1202" i="1"/>
  <c r="U1202" i="1" s="1"/>
  <c r="L1203" i="1"/>
  <c r="L1204" i="1"/>
  <c r="U1204" i="1" s="1"/>
  <c r="L1205" i="1"/>
  <c r="U1205" i="1" s="1"/>
  <c r="L1206" i="1"/>
  <c r="L1207" i="1"/>
  <c r="U1207" i="1" s="1"/>
  <c r="L1208" i="1"/>
  <c r="L1209" i="1"/>
  <c r="U1209" i="1" s="1"/>
  <c r="L1210" i="1"/>
  <c r="U1210" i="1" s="1"/>
  <c r="L1211" i="1"/>
  <c r="L1212" i="1"/>
  <c r="U1212" i="1" s="1"/>
  <c r="L1213" i="1"/>
  <c r="U1213" i="1" s="1"/>
  <c r="L1214" i="1"/>
  <c r="U1214" i="1" s="1"/>
  <c r="L1215" i="1"/>
  <c r="U1215" i="1" s="1"/>
  <c r="L1216" i="1"/>
  <c r="L1217" i="1"/>
  <c r="U1217" i="1" s="1"/>
  <c r="L1218" i="1"/>
  <c r="U1218" i="1" s="1"/>
  <c r="L1219" i="1"/>
  <c r="L1220" i="1"/>
  <c r="U1220" i="1" s="1"/>
  <c r="L1221" i="1"/>
  <c r="U1221" i="1" s="1"/>
  <c r="L1222" i="1"/>
  <c r="L1223" i="1"/>
  <c r="U1223" i="1" s="1"/>
  <c r="L1224" i="1"/>
  <c r="L1225" i="1"/>
  <c r="U1225" i="1" s="1"/>
  <c r="L1226" i="1"/>
  <c r="U1226" i="1" s="1"/>
  <c r="L1227" i="1"/>
  <c r="L1228" i="1"/>
  <c r="U1228" i="1" s="1"/>
  <c r="L1229" i="1"/>
  <c r="U1229" i="1" s="1"/>
  <c r="L1230" i="1"/>
  <c r="L1231" i="1"/>
  <c r="U1231" i="1" s="1"/>
  <c r="L1232" i="1"/>
  <c r="L1233" i="1"/>
  <c r="U1233" i="1" s="1"/>
  <c r="L1234" i="1"/>
  <c r="U1234" i="1" s="1"/>
  <c r="L1235" i="1"/>
  <c r="L1236" i="1"/>
  <c r="U1236" i="1" s="1"/>
  <c r="L1237" i="1"/>
  <c r="U1237" i="1" s="1"/>
  <c r="L1238" i="1"/>
  <c r="L1239" i="1"/>
  <c r="U1239" i="1" s="1"/>
  <c r="L1240" i="1"/>
  <c r="L1241" i="1"/>
  <c r="U1241" i="1" s="1"/>
  <c r="L1242" i="1"/>
  <c r="U1242" i="1" s="1"/>
  <c r="L1243" i="1"/>
  <c r="L1244" i="1"/>
  <c r="U1244" i="1" s="1"/>
  <c r="L1245" i="1"/>
  <c r="U1245" i="1" s="1"/>
  <c r="L1246" i="1"/>
  <c r="L1247" i="1"/>
  <c r="U1247" i="1" s="1"/>
  <c r="L1248" i="1"/>
  <c r="L1249" i="1"/>
  <c r="U1249" i="1" s="1"/>
  <c r="L1250" i="1"/>
  <c r="U1250" i="1" s="1"/>
  <c r="L1251" i="1"/>
  <c r="L1252" i="1"/>
  <c r="U1252" i="1" s="1"/>
  <c r="L1253" i="1"/>
  <c r="U1253" i="1" s="1"/>
  <c r="L1254" i="1"/>
  <c r="L1255" i="1"/>
  <c r="U1255" i="1" s="1"/>
  <c r="L1256" i="1"/>
  <c r="L1257" i="1"/>
  <c r="U1257" i="1" s="1"/>
  <c r="L1258" i="1"/>
  <c r="U1258" i="1" s="1"/>
  <c r="L1259" i="1"/>
  <c r="L1260" i="1"/>
  <c r="U1260" i="1" s="1"/>
  <c r="L1261" i="1"/>
  <c r="U1261" i="1" s="1"/>
  <c r="L1262" i="1"/>
  <c r="L1263" i="1"/>
  <c r="U1263" i="1" s="1"/>
  <c r="L1264" i="1"/>
  <c r="L1265" i="1"/>
  <c r="U1265" i="1" s="1"/>
  <c r="L1266" i="1"/>
  <c r="U1266" i="1" s="1"/>
  <c r="L1267" i="1"/>
  <c r="L1268" i="1"/>
  <c r="U1268" i="1" s="1"/>
  <c r="L1269" i="1"/>
  <c r="L1270" i="1"/>
  <c r="L1271" i="1"/>
  <c r="U1271" i="1" s="1"/>
  <c r="L1272" i="1"/>
  <c r="L1273" i="1"/>
  <c r="U1273" i="1" s="1"/>
  <c r="L1274" i="1"/>
  <c r="U1274" i="1" s="1"/>
  <c r="L1275" i="1"/>
  <c r="L1276" i="1"/>
  <c r="U1276" i="1" s="1"/>
  <c r="L1277" i="1"/>
  <c r="U1277" i="1" s="1"/>
  <c r="L1278" i="1"/>
  <c r="L1279" i="1"/>
  <c r="U1279" i="1" s="1"/>
  <c r="L1280" i="1"/>
  <c r="L1281" i="1"/>
  <c r="U1281" i="1" s="1"/>
  <c r="L1282" i="1"/>
  <c r="U1282" i="1" s="1"/>
  <c r="L1283" i="1"/>
  <c r="L1284" i="1"/>
  <c r="U1284" i="1" s="1"/>
  <c r="L1285" i="1"/>
  <c r="U1285" i="1" s="1"/>
  <c r="L1286" i="1"/>
  <c r="L1287" i="1"/>
  <c r="U1287" i="1" s="1"/>
  <c r="L1288" i="1"/>
  <c r="L1289" i="1"/>
  <c r="U1289" i="1" s="1"/>
  <c r="L1290" i="1"/>
  <c r="U1290" i="1" s="1"/>
  <c r="L1291" i="1"/>
  <c r="L1292" i="1"/>
  <c r="U1292" i="1" s="1"/>
  <c r="L1293" i="1"/>
  <c r="U1293" i="1" s="1"/>
  <c r="L1294" i="1"/>
  <c r="L1295" i="1"/>
  <c r="U1295" i="1" s="1"/>
  <c r="L1296" i="1"/>
  <c r="L1297" i="1"/>
  <c r="U1297" i="1" s="1"/>
  <c r="L1298" i="1"/>
  <c r="U1298" i="1" s="1"/>
  <c r="L1299" i="1"/>
  <c r="L1300" i="1"/>
  <c r="U1300" i="1" s="1"/>
  <c r="L1301" i="1"/>
  <c r="U1301" i="1" s="1"/>
  <c r="L1302" i="1"/>
  <c r="L1303" i="1"/>
  <c r="U1303" i="1" s="1"/>
  <c r="L1304" i="1"/>
  <c r="L1305" i="1"/>
  <c r="U1305" i="1" s="1"/>
  <c r="L1306" i="1"/>
  <c r="U1306" i="1" s="1"/>
  <c r="L1307" i="1"/>
  <c r="L1308" i="1"/>
  <c r="U1308" i="1" s="1"/>
  <c r="L1309" i="1"/>
  <c r="U1309" i="1" s="1"/>
  <c r="L1310" i="1"/>
  <c r="L1311" i="1"/>
  <c r="U1311" i="1" s="1"/>
  <c r="L1312" i="1"/>
  <c r="L1313" i="1"/>
  <c r="U1313" i="1" s="1"/>
  <c r="L1314" i="1"/>
  <c r="U1314" i="1" s="1"/>
  <c r="L1315" i="1"/>
  <c r="L1316" i="1"/>
  <c r="U1316" i="1" s="1"/>
  <c r="L1317" i="1"/>
  <c r="U1317" i="1" s="1"/>
  <c r="L1318" i="1"/>
  <c r="L1319" i="1"/>
  <c r="U1319" i="1" s="1"/>
  <c r="L1320" i="1"/>
  <c r="L1321" i="1"/>
  <c r="U1321" i="1" s="1"/>
  <c r="L1322" i="1"/>
  <c r="U1322" i="1" s="1"/>
  <c r="L1323" i="1"/>
  <c r="L1324" i="1"/>
  <c r="U1324" i="1" s="1"/>
  <c r="L1325" i="1"/>
  <c r="U1325" i="1" s="1"/>
  <c r="L1326" i="1"/>
  <c r="L1327" i="1"/>
  <c r="U1327" i="1" s="1"/>
  <c r="L1328" i="1"/>
  <c r="L1329" i="1"/>
  <c r="U1329" i="1" s="1"/>
  <c r="L1330" i="1"/>
  <c r="U1330" i="1" s="1"/>
  <c r="L1331" i="1"/>
  <c r="L1332" i="1"/>
  <c r="U1332" i="1" s="1"/>
  <c r="L1333" i="1"/>
  <c r="U1333" i="1" s="1"/>
  <c r="L1334" i="1"/>
  <c r="L1335" i="1"/>
  <c r="U1335" i="1" s="1"/>
  <c r="L1336" i="1"/>
  <c r="L1337" i="1"/>
  <c r="U1337" i="1" s="1"/>
  <c r="L1338" i="1"/>
  <c r="U1338" i="1" s="1"/>
  <c r="L1339" i="1"/>
  <c r="L1340" i="1"/>
  <c r="U1340" i="1" s="1"/>
  <c r="L1341" i="1"/>
  <c r="U1341" i="1" s="1"/>
  <c r="L1342" i="1"/>
  <c r="L1343" i="1"/>
  <c r="U1343" i="1" s="1"/>
  <c r="L1344" i="1"/>
  <c r="L1345" i="1"/>
  <c r="U1345" i="1" s="1"/>
  <c r="L1346" i="1"/>
  <c r="U1346" i="1" s="1"/>
  <c r="L1347" i="1"/>
  <c r="L1348" i="1"/>
  <c r="U1348" i="1" s="1"/>
  <c r="L1349" i="1"/>
  <c r="U1349" i="1" s="1"/>
  <c r="L1350" i="1"/>
  <c r="L1351" i="1"/>
  <c r="U1351" i="1" s="1"/>
  <c r="L1352" i="1"/>
  <c r="L1353" i="1"/>
  <c r="U1353" i="1" s="1"/>
  <c r="L1354" i="1"/>
  <c r="U1354" i="1" s="1"/>
  <c r="L1355" i="1"/>
  <c r="L1356" i="1"/>
  <c r="U1356" i="1" s="1"/>
  <c r="L1357" i="1"/>
  <c r="U1357" i="1" s="1"/>
  <c r="L1358" i="1"/>
  <c r="L1359" i="1"/>
  <c r="U1359" i="1" s="1"/>
  <c r="L1360" i="1"/>
  <c r="L1361" i="1"/>
  <c r="U1361" i="1" s="1"/>
  <c r="L1362" i="1"/>
  <c r="U1362" i="1" s="1"/>
  <c r="L1363" i="1"/>
  <c r="L1364" i="1"/>
  <c r="U1364" i="1" s="1"/>
  <c r="L1365" i="1"/>
  <c r="U1365" i="1" s="1"/>
  <c r="L1366" i="1"/>
  <c r="L1367" i="1"/>
  <c r="U1367" i="1" s="1"/>
  <c r="L1368" i="1"/>
  <c r="L1369" i="1"/>
  <c r="U1369" i="1" s="1"/>
  <c r="L1370" i="1"/>
  <c r="U1370" i="1" s="1"/>
  <c r="L1371" i="1"/>
  <c r="L1372" i="1"/>
  <c r="U1372" i="1" s="1"/>
  <c r="L1373" i="1"/>
  <c r="U1373" i="1" s="1"/>
  <c r="L1374" i="1"/>
  <c r="L1375" i="1"/>
  <c r="U1375" i="1" s="1"/>
  <c r="L1376" i="1"/>
  <c r="L1377" i="1"/>
  <c r="U1377" i="1" s="1"/>
  <c r="L1378" i="1"/>
  <c r="U1378" i="1" s="1"/>
  <c r="L1379" i="1"/>
  <c r="L1380" i="1"/>
  <c r="U1380" i="1" s="1"/>
  <c r="L1381" i="1"/>
  <c r="U1381" i="1" s="1"/>
  <c r="L1382" i="1"/>
  <c r="L1383" i="1"/>
  <c r="U1383" i="1" s="1"/>
  <c r="L1384" i="1"/>
  <c r="L1385" i="1"/>
  <c r="U1385" i="1" s="1"/>
  <c r="L1386" i="1"/>
  <c r="U1386" i="1" s="1"/>
  <c r="L1387" i="1"/>
  <c r="L1388" i="1"/>
  <c r="U1388" i="1" s="1"/>
  <c r="L1389" i="1"/>
  <c r="U1389" i="1" s="1"/>
  <c r="L1390" i="1"/>
  <c r="L1391" i="1"/>
  <c r="U1391" i="1" s="1"/>
  <c r="L1392" i="1"/>
  <c r="L1393" i="1"/>
  <c r="U1393" i="1" s="1"/>
  <c r="L1394" i="1"/>
  <c r="U1394" i="1" s="1"/>
  <c r="L1395" i="1"/>
  <c r="L1396" i="1"/>
  <c r="U1396" i="1" s="1"/>
  <c r="L1397" i="1"/>
  <c r="U1397" i="1" s="1"/>
  <c r="L1398" i="1"/>
  <c r="L1399" i="1"/>
  <c r="U1399" i="1" s="1"/>
  <c r="L1400" i="1"/>
  <c r="L1401" i="1"/>
  <c r="U1401" i="1" s="1"/>
  <c r="L1402" i="1"/>
  <c r="U1402" i="1" s="1"/>
  <c r="L1403" i="1"/>
  <c r="L1404" i="1"/>
  <c r="U1404" i="1" s="1"/>
  <c r="L1405" i="1"/>
  <c r="U1405" i="1" s="1"/>
  <c r="L1406" i="1"/>
  <c r="L1407" i="1"/>
  <c r="U1407" i="1" s="1"/>
  <c r="L1408" i="1"/>
  <c r="L1409" i="1"/>
  <c r="U1409" i="1" s="1"/>
  <c r="L1410" i="1"/>
  <c r="U1410" i="1" s="1"/>
  <c r="L1411" i="1"/>
  <c r="L1412" i="1"/>
  <c r="U1412" i="1" s="1"/>
  <c r="L1413" i="1"/>
  <c r="U1413" i="1" s="1"/>
  <c r="L1414" i="1"/>
  <c r="L1415" i="1"/>
  <c r="U1415" i="1" s="1"/>
  <c r="L1416" i="1"/>
  <c r="L1417" i="1"/>
  <c r="U1417" i="1" s="1"/>
  <c r="L1418" i="1"/>
  <c r="U1418" i="1" s="1"/>
  <c r="L1419" i="1"/>
  <c r="L1420" i="1"/>
  <c r="U1420" i="1" s="1"/>
  <c r="L1421" i="1"/>
  <c r="U1421" i="1" s="1"/>
  <c r="L1422" i="1"/>
  <c r="L1423" i="1"/>
  <c r="U1423" i="1" s="1"/>
  <c r="L1424" i="1"/>
  <c r="L1425" i="1"/>
  <c r="U1425" i="1" s="1"/>
  <c r="L1426" i="1"/>
  <c r="U1426" i="1" s="1"/>
  <c r="L1427" i="1"/>
  <c r="L1428" i="1"/>
  <c r="U1428" i="1" s="1"/>
  <c r="L1429" i="1"/>
  <c r="U1429" i="1" s="1"/>
  <c r="L1430" i="1"/>
  <c r="L1431" i="1"/>
  <c r="U1431" i="1" s="1"/>
  <c r="L1432" i="1"/>
  <c r="L1433" i="1"/>
  <c r="U1433" i="1" s="1"/>
  <c r="L1434" i="1"/>
  <c r="U1434" i="1" s="1"/>
  <c r="L1435" i="1"/>
  <c r="L1436" i="1"/>
  <c r="U1436" i="1" s="1"/>
  <c r="L1437" i="1"/>
  <c r="U1437" i="1" s="1"/>
  <c r="L1438" i="1"/>
  <c r="L1439" i="1"/>
  <c r="U1439" i="1" s="1"/>
  <c r="L1440" i="1"/>
  <c r="L1441" i="1"/>
  <c r="U1441" i="1" s="1"/>
  <c r="L1442" i="1"/>
  <c r="U1442" i="1" s="1"/>
  <c r="L1443" i="1"/>
  <c r="L1444" i="1"/>
  <c r="U1444" i="1" s="1"/>
  <c r="L1445" i="1"/>
  <c r="U1445" i="1" s="1"/>
  <c r="L1446" i="1"/>
  <c r="L1447" i="1"/>
  <c r="U1447" i="1" s="1"/>
  <c r="L1448" i="1"/>
  <c r="L1449" i="1"/>
  <c r="U1449" i="1" s="1"/>
  <c r="L1450" i="1"/>
  <c r="U1450" i="1" s="1"/>
  <c r="L1451" i="1"/>
  <c r="L1452" i="1"/>
  <c r="U1452" i="1" s="1"/>
  <c r="L1453" i="1"/>
  <c r="U1453" i="1" s="1"/>
  <c r="L1454" i="1"/>
  <c r="L1455" i="1"/>
  <c r="U1455" i="1" s="1"/>
  <c r="L1456" i="1"/>
  <c r="L1457" i="1"/>
  <c r="U1457" i="1" s="1"/>
  <c r="L1458" i="1"/>
  <c r="U1458" i="1" s="1"/>
  <c r="L1459" i="1"/>
  <c r="L1460" i="1"/>
  <c r="U1460" i="1" s="1"/>
  <c r="L1461" i="1"/>
  <c r="U1461" i="1" s="1"/>
  <c r="L1462" i="1"/>
  <c r="L1463" i="1"/>
  <c r="U1463" i="1" s="1"/>
  <c r="L1464" i="1"/>
  <c r="L1465" i="1"/>
  <c r="U1465" i="1" s="1"/>
  <c r="L1466" i="1"/>
  <c r="U1466" i="1" s="1"/>
  <c r="L1467" i="1"/>
  <c r="L1468" i="1"/>
  <c r="U1468" i="1" s="1"/>
  <c r="L1469" i="1"/>
  <c r="U1469" i="1" s="1"/>
  <c r="L1470" i="1"/>
  <c r="L1471" i="1"/>
  <c r="U1471" i="1" s="1"/>
  <c r="L1472" i="1"/>
  <c r="L1473" i="1"/>
  <c r="U1473" i="1" s="1"/>
  <c r="L1474" i="1"/>
  <c r="U1474" i="1" s="1"/>
  <c r="L1475" i="1"/>
  <c r="L1476" i="1"/>
  <c r="U1476" i="1" s="1"/>
  <c r="L1477" i="1"/>
  <c r="U1477" i="1" s="1"/>
  <c r="L1478" i="1"/>
  <c r="L1479" i="1"/>
  <c r="U1479" i="1" s="1"/>
  <c r="L1480" i="1"/>
  <c r="L1481" i="1"/>
  <c r="U1481" i="1" s="1"/>
  <c r="L1482" i="1"/>
  <c r="U1482" i="1" s="1"/>
  <c r="L1483" i="1"/>
  <c r="L1484" i="1"/>
  <c r="U1484" i="1" s="1"/>
  <c r="L1485" i="1"/>
  <c r="U1485" i="1" s="1"/>
  <c r="L1486" i="1"/>
  <c r="L1487" i="1"/>
  <c r="U1487" i="1" s="1"/>
  <c r="L1488" i="1"/>
  <c r="L1489" i="1"/>
  <c r="U1489" i="1" s="1"/>
  <c r="L1490" i="1"/>
  <c r="U1490" i="1" s="1"/>
  <c r="L1491" i="1"/>
  <c r="L1492" i="1"/>
  <c r="U1492" i="1" s="1"/>
  <c r="L1493" i="1"/>
  <c r="U1493" i="1" s="1"/>
  <c r="L1494" i="1"/>
  <c r="L1495" i="1"/>
  <c r="U1495" i="1" s="1"/>
  <c r="L1496" i="1"/>
  <c r="L1497" i="1"/>
  <c r="U1497" i="1" s="1"/>
  <c r="L1498" i="1"/>
  <c r="U1498" i="1" s="1"/>
  <c r="L1499" i="1"/>
  <c r="L1500" i="1"/>
  <c r="U1500" i="1" s="1"/>
  <c r="L1501" i="1"/>
  <c r="U1501" i="1" s="1"/>
  <c r="L1502" i="1"/>
  <c r="L1503" i="1"/>
  <c r="U1503" i="1" s="1"/>
  <c r="L1504" i="1"/>
  <c r="L1505" i="1"/>
  <c r="U1505" i="1" s="1"/>
  <c r="L1506" i="1"/>
  <c r="U1506" i="1" s="1"/>
  <c r="L1507" i="1"/>
  <c r="L1508" i="1"/>
  <c r="U1508" i="1" s="1"/>
  <c r="L1509" i="1"/>
  <c r="U1509" i="1" s="1"/>
  <c r="L1510" i="1"/>
  <c r="L1511" i="1"/>
  <c r="U1511" i="1" s="1"/>
  <c r="L1512" i="1"/>
  <c r="L1513" i="1"/>
  <c r="U1513" i="1" s="1"/>
  <c r="L1514" i="1"/>
  <c r="U1514" i="1" s="1"/>
  <c r="L1515" i="1"/>
  <c r="L1516" i="1"/>
  <c r="U1516" i="1" s="1"/>
  <c r="L1517" i="1"/>
  <c r="U1517" i="1" s="1"/>
  <c r="L1518" i="1"/>
  <c r="L1519" i="1"/>
  <c r="U1519" i="1" s="1"/>
  <c r="L1520" i="1"/>
  <c r="L1521" i="1"/>
  <c r="U1521" i="1" s="1"/>
  <c r="L1522" i="1"/>
  <c r="U1522" i="1" s="1"/>
  <c r="L1523" i="1"/>
  <c r="L1524" i="1"/>
  <c r="U1524" i="1" s="1"/>
  <c r="L1525" i="1"/>
  <c r="U1525" i="1" s="1"/>
  <c r="L1526" i="1"/>
  <c r="L1527" i="1"/>
  <c r="U1527" i="1" s="1"/>
  <c r="L1528" i="1"/>
  <c r="L1529" i="1"/>
  <c r="U1529" i="1" s="1"/>
  <c r="L1530" i="1"/>
  <c r="U1530" i="1" s="1"/>
  <c r="L1531" i="1"/>
  <c r="L1532" i="1"/>
  <c r="U1532" i="1" s="1"/>
  <c r="L1533" i="1"/>
  <c r="U1533" i="1" s="1"/>
  <c r="L1534" i="1"/>
  <c r="L1535" i="1"/>
  <c r="U1535" i="1" s="1"/>
  <c r="L1536" i="1"/>
  <c r="L1537" i="1"/>
  <c r="U1537" i="1" s="1"/>
  <c r="L1538" i="1"/>
  <c r="U1538" i="1" s="1"/>
  <c r="L1539" i="1"/>
  <c r="L1540" i="1"/>
  <c r="U1540" i="1" s="1"/>
  <c r="L1541" i="1"/>
  <c r="U1541" i="1" s="1"/>
  <c r="L1542" i="1"/>
  <c r="L1543" i="1"/>
  <c r="U1543" i="1" s="1"/>
  <c r="L1544" i="1"/>
  <c r="L1545" i="1"/>
  <c r="U1545" i="1" s="1"/>
  <c r="L1546" i="1"/>
  <c r="U1546" i="1" s="1"/>
  <c r="L1547" i="1"/>
  <c r="L1548" i="1"/>
  <c r="U1548" i="1" s="1"/>
  <c r="L1549" i="1"/>
  <c r="U1549" i="1" s="1"/>
  <c r="L1550" i="1"/>
  <c r="L1551" i="1"/>
  <c r="U1551" i="1" s="1"/>
  <c r="L1552" i="1"/>
  <c r="L1553" i="1"/>
  <c r="U1553" i="1" s="1"/>
  <c r="L1554" i="1"/>
  <c r="U1554" i="1" s="1"/>
  <c r="L1555" i="1"/>
  <c r="L1556" i="1"/>
  <c r="U1556" i="1" s="1"/>
  <c r="L1557" i="1"/>
  <c r="U1557" i="1" s="1"/>
  <c r="L1558" i="1"/>
  <c r="L1559" i="1"/>
  <c r="U1559" i="1" s="1"/>
  <c r="L1560" i="1"/>
  <c r="L1561" i="1"/>
  <c r="U1561" i="1" s="1"/>
  <c r="L1562" i="1"/>
  <c r="U1562" i="1" s="1"/>
  <c r="L1563" i="1"/>
  <c r="L1564" i="1"/>
  <c r="U1564" i="1" s="1"/>
  <c r="L1565" i="1"/>
  <c r="U1565" i="1" s="1"/>
  <c r="L1566" i="1"/>
  <c r="L1567" i="1"/>
  <c r="U1567" i="1" s="1"/>
  <c r="L1568" i="1"/>
  <c r="L1569" i="1"/>
  <c r="U1569" i="1" s="1"/>
  <c r="L1570" i="1"/>
  <c r="U1570" i="1" s="1"/>
  <c r="L1571" i="1"/>
  <c r="L1572" i="1"/>
  <c r="U1572" i="1" s="1"/>
  <c r="L1573" i="1"/>
  <c r="U1573" i="1" s="1"/>
  <c r="L1574" i="1"/>
  <c r="L1575" i="1"/>
  <c r="U1575" i="1" s="1"/>
  <c r="L1576" i="1"/>
  <c r="L1577" i="1"/>
  <c r="U1577" i="1" s="1"/>
  <c r="L1578" i="1"/>
  <c r="U1578" i="1" s="1"/>
  <c r="L1579" i="1"/>
  <c r="L1580" i="1"/>
  <c r="U1580" i="1" s="1"/>
  <c r="L1581" i="1"/>
  <c r="U1581" i="1" s="1"/>
  <c r="L1582" i="1"/>
  <c r="L1583" i="1"/>
  <c r="U1583" i="1" s="1"/>
  <c r="L1584" i="1"/>
  <c r="L1585" i="1"/>
  <c r="U1585" i="1" s="1"/>
  <c r="L1586" i="1"/>
  <c r="U1586" i="1" s="1"/>
  <c r="L1587" i="1"/>
  <c r="L1588" i="1"/>
  <c r="U1588" i="1" s="1"/>
  <c r="L1589" i="1"/>
  <c r="U1589" i="1" s="1"/>
  <c r="L1590" i="1"/>
  <c r="L1591" i="1"/>
  <c r="U1591" i="1" s="1"/>
  <c r="L1592" i="1"/>
  <c r="L1593" i="1"/>
  <c r="U1593" i="1" s="1"/>
  <c r="L1594" i="1"/>
  <c r="U1594" i="1" s="1"/>
  <c r="L1595" i="1"/>
  <c r="L1596" i="1"/>
  <c r="U1596" i="1" s="1"/>
  <c r="L1597" i="1"/>
  <c r="U1597" i="1" s="1"/>
  <c r="L1598" i="1"/>
  <c r="L1599" i="1"/>
  <c r="U1599" i="1" s="1"/>
  <c r="L1600" i="1"/>
  <c r="L1601" i="1"/>
  <c r="U1601" i="1" s="1"/>
  <c r="L1602" i="1"/>
  <c r="U1602" i="1" s="1"/>
  <c r="L1603" i="1"/>
  <c r="L1604" i="1"/>
  <c r="U1604" i="1" s="1"/>
  <c r="L1605" i="1"/>
  <c r="U1605" i="1" s="1"/>
  <c r="L1606" i="1"/>
  <c r="L1607" i="1"/>
  <c r="U1607" i="1" s="1"/>
  <c r="L1608" i="1"/>
  <c r="L1609" i="1"/>
  <c r="U1609" i="1" s="1"/>
  <c r="L1610" i="1"/>
  <c r="U1610" i="1" s="1"/>
  <c r="L1611" i="1"/>
  <c r="L1612" i="1"/>
  <c r="U1612" i="1" s="1"/>
  <c r="L1613" i="1"/>
  <c r="U1613" i="1" s="1"/>
  <c r="L1614" i="1"/>
  <c r="L1615" i="1"/>
  <c r="U1615" i="1" s="1"/>
  <c r="L1616" i="1"/>
  <c r="L1617" i="1"/>
  <c r="U1617" i="1" s="1"/>
  <c r="L1618" i="1"/>
  <c r="U1618" i="1" s="1"/>
  <c r="L1619" i="1"/>
  <c r="L1620" i="1"/>
  <c r="U1620" i="1" s="1"/>
  <c r="L1621" i="1"/>
  <c r="U1621" i="1" s="1"/>
  <c r="L1622" i="1"/>
  <c r="L1623" i="1"/>
  <c r="U1623" i="1" s="1"/>
  <c r="L1624" i="1"/>
  <c r="L1625" i="1"/>
  <c r="U1625" i="1" s="1"/>
  <c r="L1626" i="1"/>
  <c r="U1626" i="1" s="1"/>
  <c r="L1627" i="1"/>
  <c r="L1628" i="1"/>
  <c r="U1628" i="1" s="1"/>
  <c r="L1629" i="1"/>
  <c r="U1629" i="1" s="1"/>
  <c r="L1630" i="1"/>
  <c r="L1631" i="1"/>
  <c r="U1631" i="1" s="1"/>
  <c r="L1632" i="1"/>
  <c r="L1633" i="1"/>
  <c r="U1633" i="1" s="1"/>
  <c r="L1634" i="1"/>
  <c r="U1634" i="1" s="1"/>
  <c r="L1635" i="1"/>
  <c r="L1636" i="1"/>
  <c r="U1636" i="1" s="1"/>
  <c r="L1637" i="1"/>
  <c r="U1637" i="1" s="1"/>
  <c r="L1638" i="1"/>
  <c r="L1639" i="1"/>
  <c r="U1639" i="1" s="1"/>
  <c r="L1640" i="1"/>
  <c r="L1641" i="1"/>
  <c r="U1641" i="1" s="1"/>
  <c r="L1642" i="1"/>
  <c r="U1642" i="1" s="1"/>
  <c r="L1643" i="1"/>
  <c r="L1644" i="1"/>
  <c r="U1644" i="1" s="1"/>
  <c r="L1645" i="1"/>
  <c r="U1645" i="1" s="1"/>
  <c r="L1646" i="1"/>
  <c r="L1647" i="1"/>
  <c r="U1647" i="1" s="1"/>
  <c r="L1648" i="1"/>
  <c r="L1649" i="1"/>
  <c r="U1649" i="1" s="1"/>
  <c r="L1650" i="1"/>
  <c r="U1650" i="1" s="1"/>
  <c r="L1651" i="1"/>
  <c r="L1652" i="1"/>
  <c r="U1652" i="1" s="1"/>
  <c r="L1653" i="1"/>
  <c r="U1653" i="1" s="1"/>
  <c r="L1654" i="1"/>
  <c r="L1655" i="1"/>
  <c r="U1655" i="1" s="1"/>
  <c r="L1656" i="1"/>
  <c r="L1657" i="1"/>
  <c r="U1657" i="1" s="1"/>
  <c r="L1658" i="1"/>
  <c r="U1658" i="1" s="1"/>
  <c r="L1659" i="1"/>
  <c r="L1660" i="1"/>
  <c r="U1660" i="1" s="1"/>
  <c r="L1661" i="1"/>
  <c r="U1661" i="1" s="1"/>
  <c r="L1662" i="1"/>
  <c r="L1663" i="1"/>
  <c r="U1663" i="1" s="1"/>
  <c r="L1664" i="1"/>
  <c r="L1665" i="1"/>
  <c r="U1665" i="1" s="1"/>
  <c r="L1666" i="1"/>
  <c r="U1666" i="1" s="1"/>
  <c r="L1667" i="1"/>
  <c r="L1668" i="1"/>
  <c r="U1668" i="1" s="1"/>
  <c r="L1669" i="1"/>
  <c r="U1669" i="1" s="1"/>
  <c r="L1670" i="1"/>
  <c r="L1671" i="1"/>
  <c r="U1671" i="1" s="1"/>
  <c r="L1672" i="1"/>
  <c r="L1673" i="1"/>
  <c r="U1673" i="1" s="1"/>
  <c r="L1674" i="1"/>
  <c r="U1674" i="1" s="1"/>
  <c r="L1675" i="1"/>
  <c r="L1676" i="1"/>
  <c r="U1676" i="1" s="1"/>
  <c r="L1677" i="1"/>
  <c r="U1677" i="1" s="1"/>
  <c r="L1678" i="1"/>
  <c r="L1679" i="1"/>
  <c r="U1679" i="1" s="1"/>
  <c r="L1680" i="1"/>
  <c r="L1681" i="1"/>
  <c r="U1681" i="1" s="1"/>
  <c r="L1682" i="1"/>
  <c r="U1682" i="1" s="1"/>
  <c r="L1683" i="1"/>
  <c r="L1684" i="1"/>
  <c r="U1684" i="1" s="1"/>
  <c r="L1685" i="1"/>
  <c r="U1685" i="1" s="1"/>
  <c r="L1686" i="1"/>
  <c r="L1687" i="1"/>
  <c r="U1687" i="1" s="1"/>
  <c r="L1688" i="1"/>
  <c r="L1689" i="1"/>
  <c r="U1689" i="1" s="1"/>
  <c r="L1690" i="1"/>
  <c r="U1690" i="1" s="1"/>
  <c r="L1691" i="1"/>
  <c r="L1692" i="1"/>
  <c r="U1692" i="1" s="1"/>
  <c r="L1693" i="1"/>
  <c r="U1693" i="1" s="1"/>
  <c r="L1694" i="1"/>
  <c r="L1695" i="1"/>
  <c r="U1695" i="1" s="1"/>
  <c r="L1696" i="1"/>
  <c r="L1697" i="1"/>
  <c r="U1697" i="1" s="1"/>
  <c r="L1698" i="1"/>
  <c r="U1698" i="1" s="1"/>
  <c r="L1699" i="1"/>
  <c r="L1700" i="1"/>
  <c r="U1700" i="1" s="1"/>
  <c r="L1701" i="1"/>
  <c r="U1701" i="1" s="1"/>
  <c r="L1702" i="1"/>
  <c r="L1703" i="1"/>
  <c r="U1703" i="1" s="1"/>
  <c r="L1704" i="1"/>
  <c r="L1705" i="1"/>
  <c r="U1705" i="1" s="1"/>
  <c r="L1706" i="1"/>
  <c r="U1706" i="1" s="1"/>
  <c r="L1707" i="1"/>
  <c r="L1708" i="1"/>
  <c r="U1708" i="1" s="1"/>
  <c r="L1709" i="1"/>
  <c r="U1709" i="1" s="1"/>
  <c r="L1710" i="1"/>
  <c r="L1711" i="1"/>
  <c r="U1711" i="1" s="1"/>
  <c r="L1712" i="1"/>
  <c r="L1713" i="1"/>
  <c r="U1713" i="1" s="1"/>
  <c r="L1714" i="1"/>
  <c r="U1714" i="1" s="1"/>
  <c r="L1715" i="1"/>
  <c r="L1716" i="1"/>
  <c r="U1716" i="1" s="1"/>
  <c r="L1717" i="1"/>
  <c r="U1717" i="1" s="1"/>
  <c r="L1718" i="1"/>
  <c r="L1719" i="1"/>
  <c r="U1719" i="1" s="1"/>
  <c r="L1720" i="1"/>
  <c r="L1721" i="1"/>
  <c r="U1721" i="1" s="1"/>
  <c r="L1722" i="1"/>
  <c r="U1722" i="1" s="1"/>
  <c r="L1723" i="1"/>
  <c r="L1724" i="1"/>
  <c r="U1724" i="1" s="1"/>
  <c r="L1725" i="1"/>
  <c r="U1725" i="1" s="1"/>
  <c r="L1726" i="1"/>
  <c r="L1727" i="1"/>
  <c r="U1727" i="1" s="1"/>
  <c r="L1728" i="1"/>
  <c r="L1729" i="1"/>
  <c r="U1729" i="1" s="1"/>
  <c r="L1730" i="1"/>
  <c r="U1730" i="1" s="1"/>
  <c r="L1731" i="1"/>
  <c r="L1732" i="1"/>
  <c r="U1732" i="1" s="1"/>
  <c r="L1733" i="1"/>
  <c r="U1733" i="1" s="1"/>
  <c r="L1734" i="1"/>
  <c r="L1735" i="1"/>
  <c r="U1735" i="1" s="1"/>
  <c r="L1736" i="1"/>
  <c r="L1737" i="1"/>
  <c r="U1737" i="1" s="1"/>
  <c r="L1738" i="1"/>
  <c r="U1738" i="1" s="1"/>
  <c r="L1739" i="1"/>
  <c r="L1740" i="1"/>
  <c r="U1740" i="1" s="1"/>
  <c r="L1741" i="1"/>
  <c r="U1741" i="1" s="1"/>
  <c r="L1742" i="1"/>
  <c r="L1743" i="1"/>
  <c r="U1743" i="1" s="1"/>
  <c r="L1744" i="1"/>
  <c r="L1745" i="1"/>
  <c r="U1745" i="1" s="1"/>
  <c r="L1746" i="1"/>
  <c r="U1746" i="1" s="1"/>
  <c r="L1747" i="1"/>
  <c r="L1748" i="1"/>
  <c r="U1748" i="1" s="1"/>
  <c r="L1749" i="1"/>
  <c r="U1749" i="1" s="1"/>
  <c r="L1750" i="1"/>
  <c r="L1751" i="1"/>
  <c r="U1751" i="1" s="1"/>
  <c r="L1752" i="1"/>
  <c r="L1753" i="1"/>
  <c r="U1753" i="1" s="1"/>
  <c r="L1754" i="1"/>
  <c r="U1754" i="1" s="1"/>
  <c r="L1755" i="1"/>
  <c r="L1756" i="1"/>
  <c r="U1756" i="1" s="1"/>
  <c r="L1757" i="1"/>
  <c r="U1757" i="1" s="1"/>
  <c r="L1758" i="1"/>
  <c r="L1759" i="1"/>
  <c r="U1759" i="1" s="1"/>
  <c r="L1760" i="1"/>
  <c r="L1761" i="1"/>
  <c r="U1761" i="1" s="1"/>
  <c r="L1762" i="1"/>
  <c r="U1762" i="1" s="1"/>
  <c r="L1763" i="1"/>
  <c r="L1764" i="1"/>
  <c r="U1764" i="1" s="1"/>
  <c r="L1765" i="1"/>
  <c r="U1765" i="1" s="1"/>
  <c r="L1766" i="1"/>
  <c r="L1767" i="1"/>
  <c r="U1767" i="1" s="1"/>
  <c r="L1768" i="1"/>
  <c r="L1769" i="1"/>
  <c r="U1769" i="1" s="1"/>
  <c r="L1770" i="1"/>
  <c r="U1770" i="1" s="1"/>
  <c r="L1771" i="1"/>
  <c r="L1772" i="1"/>
  <c r="U1772" i="1" s="1"/>
  <c r="L1773" i="1"/>
  <c r="U1773" i="1" s="1"/>
  <c r="L1774" i="1"/>
  <c r="L1775" i="1"/>
  <c r="U1775" i="1" s="1"/>
  <c r="L1776" i="1"/>
  <c r="L1777" i="1"/>
  <c r="U1777" i="1" s="1"/>
  <c r="L1778" i="1"/>
  <c r="U1778" i="1" s="1"/>
  <c r="L1779" i="1"/>
  <c r="L1780" i="1"/>
  <c r="U1780" i="1" s="1"/>
  <c r="L1781" i="1"/>
  <c r="U1781" i="1" s="1"/>
  <c r="L1782" i="1"/>
  <c r="L1783" i="1"/>
  <c r="U1783" i="1" s="1"/>
  <c r="L1784" i="1"/>
  <c r="L1785" i="1"/>
  <c r="U1785" i="1" s="1"/>
  <c r="L1786" i="1"/>
  <c r="U1786" i="1" s="1"/>
  <c r="L1787" i="1"/>
  <c r="L1788" i="1"/>
  <c r="U1788" i="1" s="1"/>
  <c r="L1789" i="1"/>
  <c r="U1789" i="1" s="1"/>
  <c r="L1790" i="1"/>
  <c r="L1791" i="1"/>
  <c r="U1791" i="1" s="1"/>
  <c r="L1792" i="1"/>
  <c r="L1793" i="1"/>
  <c r="U1793" i="1" s="1"/>
  <c r="L1794" i="1"/>
  <c r="U1794" i="1" s="1"/>
  <c r="L1795" i="1"/>
  <c r="L1796" i="1"/>
  <c r="U1796" i="1" s="1"/>
  <c r="L1797" i="1"/>
  <c r="U1797" i="1" s="1"/>
  <c r="L1798" i="1"/>
  <c r="L1799" i="1"/>
  <c r="U1799" i="1" s="1"/>
  <c r="L1800" i="1"/>
  <c r="L1801" i="1"/>
  <c r="U1801" i="1" s="1"/>
  <c r="L1802" i="1"/>
  <c r="U1802" i="1" s="1"/>
  <c r="L1803" i="1"/>
  <c r="L1804" i="1"/>
  <c r="U1804" i="1" s="1"/>
  <c r="L1805" i="1"/>
  <c r="U1805" i="1" s="1"/>
  <c r="L1806" i="1"/>
  <c r="L1807" i="1"/>
  <c r="U1807" i="1" s="1"/>
  <c r="L1808" i="1"/>
  <c r="L1809" i="1"/>
  <c r="U1809" i="1" s="1"/>
  <c r="L1810" i="1"/>
  <c r="U1810" i="1" s="1"/>
  <c r="L1811" i="1"/>
  <c r="L1812" i="1"/>
  <c r="U1812" i="1" s="1"/>
  <c r="L1813" i="1"/>
  <c r="U1813" i="1" s="1"/>
  <c r="L1814" i="1"/>
  <c r="L1815" i="1"/>
  <c r="U1815" i="1" s="1"/>
  <c r="L1816" i="1"/>
  <c r="L1817" i="1"/>
  <c r="U1817" i="1" s="1"/>
  <c r="L1818" i="1"/>
  <c r="U1818" i="1" s="1"/>
  <c r="L1819" i="1"/>
  <c r="L1820" i="1"/>
  <c r="U1820" i="1" s="1"/>
  <c r="L1821" i="1"/>
  <c r="U1821" i="1" s="1"/>
  <c r="L1822" i="1"/>
  <c r="L1823" i="1"/>
  <c r="U1823" i="1" s="1"/>
  <c r="L1824" i="1"/>
  <c r="L1825" i="1"/>
  <c r="U1825" i="1" s="1"/>
  <c r="L1826" i="1"/>
  <c r="U1826" i="1" s="1"/>
  <c r="L1827" i="1"/>
  <c r="L1828" i="1"/>
  <c r="U1828" i="1" s="1"/>
  <c r="L1829" i="1"/>
  <c r="U1829" i="1" s="1"/>
  <c r="L1830" i="1"/>
  <c r="L1831" i="1"/>
  <c r="U1831" i="1" s="1"/>
  <c r="L1832" i="1"/>
  <c r="L1833" i="1"/>
  <c r="U1833" i="1" s="1"/>
  <c r="L1834" i="1"/>
  <c r="U1834" i="1" s="1"/>
  <c r="L1835" i="1"/>
  <c r="L1836" i="1"/>
  <c r="U1836" i="1" s="1"/>
  <c r="L1837" i="1"/>
  <c r="U1837" i="1" s="1"/>
  <c r="L1838" i="1"/>
  <c r="L1839" i="1"/>
  <c r="U1839" i="1" s="1"/>
  <c r="L1840" i="1"/>
  <c r="L1841" i="1"/>
  <c r="U1841" i="1" s="1"/>
  <c r="L1842" i="1"/>
  <c r="U1842" i="1" s="1"/>
  <c r="L1843" i="1"/>
  <c r="L1844" i="1"/>
  <c r="U1844" i="1" s="1"/>
  <c r="L1845" i="1"/>
  <c r="U1845" i="1" s="1"/>
  <c r="L1846" i="1"/>
  <c r="L1847" i="1"/>
  <c r="U1847" i="1" s="1"/>
  <c r="L1848" i="1"/>
  <c r="L1849" i="1"/>
  <c r="U1849" i="1" s="1"/>
  <c r="L1850" i="1"/>
  <c r="U1850" i="1" s="1"/>
  <c r="L1851" i="1"/>
  <c r="L1852" i="1"/>
  <c r="U1852" i="1" s="1"/>
  <c r="L1853" i="1"/>
  <c r="U1853" i="1" s="1"/>
  <c r="L1854" i="1"/>
  <c r="L1855" i="1"/>
  <c r="U1855" i="1" s="1"/>
  <c r="L1856" i="1"/>
  <c r="L1857" i="1"/>
  <c r="U1857" i="1" s="1"/>
  <c r="L1858" i="1"/>
  <c r="U1858" i="1" s="1"/>
  <c r="L1859" i="1"/>
  <c r="L1860" i="1"/>
  <c r="U1860" i="1" s="1"/>
  <c r="L1861" i="1"/>
  <c r="U1861" i="1" s="1"/>
  <c r="L1862" i="1"/>
  <c r="L1863" i="1"/>
  <c r="U1863" i="1" s="1"/>
  <c r="L1864" i="1"/>
  <c r="L1865" i="1"/>
  <c r="U1865" i="1" s="1"/>
  <c r="L1866" i="1"/>
  <c r="U1866" i="1" s="1"/>
  <c r="L1867" i="1"/>
  <c r="L1868" i="1"/>
  <c r="U1868" i="1" s="1"/>
  <c r="L1869" i="1"/>
  <c r="U1869" i="1" s="1"/>
  <c r="L1870" i="1"/>
  <c r="L1871" i="1"/>
  <c r="U1871" i="1" s="1"/>
  <c r="L1872" i="1"/>
  <c r="L1873" i="1"/>
  <c r="U1873" i="1" s="1"/>
  <c r="L1874" i="1"/>
  <c r="U1874" i="1" s="1"/>
  <c r="L1875" i="1"/>
  <c r="L1876" i="1"/>
  <c r="U1876" i="1" s="1"/>
  <c r="L1877" i="1"/>
  <c r="U1877" i="1" s="1"/>
  <c r="L1878" i="1"/>
  <c r="L1879" i="1"/>
  <c r="U1879" i="1" s="1"/>
  <c r="L1880" i="1"/>
  <c r="L1881" i="1"/>
  <c r="U1881" i="1" s="1"/>
  <c r="L1882" i="1"/>
  <c r="U1882" i="1" s="1"/>
  <c r="L1883" i="1"/>
  <c r="L1884" i="1"/>
  <c r="U1884" i="1" s="1"/>
  <c r="L1885" i="1"/>
  <c r="U1885" i="1" s="1"/>
  <c r="L1886" i="1"/>
  <c r="L1887" i="1"/>
  <c r="U1887" i="1" s="1"/>
  <c r="L1888" i="1"/>
  <c r="L1889" i="1"/>
  <c r="U1889" i="1" s="1"/>
  <c r="L1890" i="1"/>
  <c r="U1890" i="1" s="1"/>
  <c r="L1891" i="1"/>
  <c r="L1892" i="1"/>
  <c r="U1892" i="1" s="1"/>
  <c r="L1893" i="1"/>
  <c r="U1893" i="1" s="1"/>
  <c r="L1894" i="1"/>
  <c r="L1895" i="1"/>
  <c r="U1895" i="1" s="1"/>
  <c r="L1896" i="1"/>
  <c r="L1897" i="1"/>
  <c r="U1897" i="1" s="1"/>
  <c r="L1898" i="1"/>
  <c r="U1898" i="1" s="1"/>
  <c r="L1899" i="1"/>
  <c r="L1900" i="1"/>
  <c r="U1900" i="1" s="1"/>
  <c r="L1901" i="1"/>
  <c r="U1901" i="1" s="1"/>
  <c r="L1902" i="1"/>
  <c r="L1903" i="1"/>
  <c r="U1903" i="1" s="1"/>
  <c r="L1904" i="1"/>
  <c r="L1905" i="1"/>
  <c r="U1905" i="1" s="1"/>
  <c r="L1906" i="1"/>
  <c r="U1906" i="1" s="1"/>
  <c r="L1907" i="1"/>
  <c r="L1908" i="1"/>
  <c r="U1908" i="1" s="1"/>
  <c r="L1909" i="1"/>
  <c r="U1909" i="1" s="1"/>
  <c r="L1910" i="1"/>
  <c r="L1911" i="1"/>
  <c r="U1911" i="1" s="1"/>
  <c r="L1912" i="1"/>
  <c r="L1913" i="1"/>
  <c r="U1913" i="1" s="1"/>
  <c r="L1914" i="1"/>
  <c r="U1914" i="1" s="1"/>
  <c r="L1915" i="1"/>
  <c r="L1916" i="1"/>
  <c r="U1916" i="1" s="1"/>
  <c r="L1917" i="1"/>
  <c r="U1917" i="1" s="1"/>
  <c r="L1918" i="1"/>
  <c r="L1919" i="1"/>
  <c r="U1919" i="1" s="1"/>
  <c r="L1920" i="1"/>
  <c r="L1921" i="1"/>
  <c r="U1921" i="1" s="1"/>
  <c r="L1922" i="1"/>
  <c r="L1923" i="1"/>
  <c r="L1924" i="1"/>
  <c r="U1924" i="1" s="1"/>
  <c r="L1925" i="1"/>
  <c r="U1925" i="1" s="1"/>
  <c r="L1926" i="1"/>
  <c r="L1927" i="1"/>
  <c r="U1927" i="1" s="1"/>
  <c r="L1928" i="1"/>
  <c r="L1929" i="1"/>
  <c r="U1929" i="1" s="1"/>
  <c r="L1930" i="1"/>
  <c r="U1930" i="1" s="1"/>
  <c r="L1931" i="1"/>
  <c r="L1932" i="1"/>
  <c r="U1932" i="1" s="1"/>
  <c r="L1933" i="1"/>
  <c r="U1933" i="1" s="1"/>
  <c r="L1934" i="1"/>
  <c r="L1935" i="1"/>
  <c r="U1935" i="1" s="1"/>
  <c r="L1936" i="1"/>
  <c r="L1937" i="1"/>
  <c r="U1937" i="1" s="1"/>
  <c r="L1938" i="1"/>
  <c r="U1938" i="1" s="1"/>
  <c r="L1939" i="1"/>
  <c r="L1940" i="1"/>
  <c r="U1940" i="1" s="1"/>
  <c r="L1941" i="1"/>
  <c r="U1941" i="1" s="1"/>
  <c r="L1942" i="1"/>
  <c r="L1943" i="1"/>
  <c r="U1943" i="1" s="1"/>
  <c r="L1944" i="1"/>
  <c r="L1945" i="1"/>
  <c r="U1945" i="1" s="1"/>
  <c r="L1946" i="1"/>
  <c r="L1947" i="1"/>
  <c r="L1948" i="1"/>
  <c r="U1948" i="1" s="1"/>
  <c r="L1949" i="1"/>
  <c r="U1949" i="1" s="1"/>
  <c r="L1950" i="1"/>
  <c r="L1951" i="1"/>
  <c r="U1951" i="1" s="1"/>
  <c r="L1952" i="1"/>
  <c r="L1953" i="1"/>
  <c r="U1953" i="1" s="1"/>
  <c r="L1954" i="1"/>
  <c r="U1954" i="1" s="1"/>
  <c r="L1955" i="1"/>
  <c r="L1956" i="1"/>
  <c r="U1956" i="1" s="1"/>
  <c r="L1957" i="1"/>
  <c r="U1957" i="1" s="1"/>
  <c r="L1958" i="1"/>
  <c r="L1959" i="1"/>
  <c r="U1959" i="1" s="1"/>
  <c r="L1960" i="1"/>
  <c r="L1961" i="1"/>
  <c r="U1961" i="1" s="1"/>
  <c r="L1962" i="1"/>
  <c r="U1962" i="1" s="1"/>
  <c r="L1963" i="1"/>
  <c r="L1964" i="1"/>
  <c r="U1964" i="1" s="1"/>
  <c r="L1965" i="1"/>
  <c r="U1965" i="1" s="1"/>
  <c r="L1966" i="1"/>
  <c r="L1967" i="1"/>
  <c r="U1967" i="1" s="1"/>
  <c r="L1968" i="1"/>
  <c r="L1969" i="1"/>
  <c r="U1969" i="1" s="1"/>
  <c r="L1970" i="1"/>
  <c r="U1970" i="1" s="1"/>
  <c r="L1971" i="1"/>
  <c r="L1972" i="1"/>
  <c r="U1972" i="1" s="1"/>
  <c r="L1973" i="1"/>
  <c r="U1973" i="1" s="1"/>
  <c r="L1974" i="1"/>
  <c r="L1975" i="1"/>
  <c r="U1975" i="1" s="1"/>
  <c r="L1976" i="1"/>
  <c r="L1977" i="1"/>
  <c r="U1977" i="1" s="1"/>
  <c r="L1978" i="1"/>
  <c r="U1978" i="1" s="1"/>
  <c r="L1979" i="1"/>
  <c r="L1980" i="1"/>
  <c r="U1980" i="1" s="1"/>
  <c r="L1981" i="1"/>
  <c r="U1981" i="1" s="1"/>
  <c r="L1982" i="1"/>
  <c r="L1983" i="1"/>
  <c r="U1983" i="1" s="1"/>
  <c r="L1984" i="1"/>
  <c r="L1985" i="1"/>
  <c r="U1985" i="1" s="1"/>
  <c r="L1986" i="1"/>
  <c r="U1986" i="1" s="1"/>
  <c r="L1987" i="1"/>
  <c r="L1988" i="1"/>
  <c r="U1988" i="1" s="1"/>
  <c r="L1989" i="1"/>
  <c r="U1989" i="1" s="1"/>
  <c r="L1990" i="1"/>
  <c r="L1991" i="1"/>
  <c r="U1991" i="1" s="1"/>
  <c r="L1992" i="1"/>
  <c r="L1993" i="1"/>
  <c r="U1993" i="1" s="1"/>
  <c r="L1994" i="1"/>
  <c r="U1994" i="1" s="1"/>
  <c r="L1995" i="1"/>
  <c r="L1996" i="1"/>
  <c r="U1996" i="1" s="1"/>
  <c r="L1997" i="1"/>
  <c r="U1997" i="1" s="1"/>
  <c r="L1998" i="1"/>
  <c r="L1999" i="1"/>
  <c r="U1999" i="1" s="1"/>
  <c r="L2000" i="1"/>
  <c r="L2001" i="1"/>
  <c r="U2001" i="1" s="1"/>
  <c r="L2002" i="1"/>
  <c r="U2002" i="1" s="1"/>
  <c r="L2003" i="1"/>
  <c r="L2004" i="1"/>
  <c r="U2004" i="1" s="1"/>
  <c r="L2005" i="1"/>
  <c r="U2005" i="1" s="1"/>
  <c r="L2006" i="1"/>
  <c r="L2007" i="1"/>
  <c r="U2007" i="1" s="1"/>
  <c r="L2008" i="1"/>
  <c r="L2009" i="1"/>
  <c r="U2009" i="1" s="1"/>
  <c r="L2010" i="1"/>
  <c r="U2010" i="1" s="1"/>
  <c r="L2011" i="1"/>
  <c r="L2012" i="1"/>
  <c r="U2012" i="1" s="1"/>
  <c r="L2013" i="1"/>
  <c r="U2013" i="1" s="1"/>
  <c r="L2014" i="1"/>
  <c r="L2015" i="1"/>
  <c r="U2015" i="1" s="1"/>
  <c r="L2016" i="1"/>
  <c r="L2017" i="1"/>
  <c r="U2017" i="1" s="1"/>
  <c r="L2018" i="1"/>
  <c r="U2018" i="1" s="1"/>
  <c r="L2019" i="1"/>
  <c r="L2020" i="1"/>
  <c r="U2020" i="1" s="1"/>
  <c r="L2021" i="1"/>
  <c r="U2021" i="1" s="1"/>
  <c r="L2022" i="1"/>
  <c r="L2023" i="1"/>
  <c r="U2023" i="1" s="1"/>
  <c r="L2024" i="1"/>
  <c r="L2025" i="1"/>
  <c r="U2025" i="1" s="1"/>
  <c r="L2026" i="1"/>
  <c r="U2026" i="1" s="1"/>
  <c r="L2027" i="1"/>
  <c r="L2028" i="1"/>
  <c r="U2028" i="1" s="1"/>
  <c r="L2029" i="1"/>
  <c r="U2029" i="1" s="1"/>
  <c r="L2030" i="1"/>
  <c r="L2031" i="1"/>
  <c r="U2031" i="1" s="1"/>
  <c r="L2032" i="1"/>
  <c r="L2033" i="1"/>
  <c r="U2033" i="1" s="1"/>
  <c r="L2034" i="1"/>
  <c r="U2034" i="1" s="1"/>
  <c r="L2035" i="1"/>
  <c r="L2036" i="1"/>
  <c r="U2036" i="1" s="1"/>
  <c r="L2037" i="1"/>
  <c r="U2037" i="1" s="1"/>
  <c r="L2038" i="1"/>
  <c r="L2039" i="1"/>
  <c r="U2039" i="1" s="1"/>
  <c r="L2040" i="1"/>
  <c r="L2041" i="1"/>
  <c r="U2041" i="1" s="1"/>
  <c r="L2042" i="1"/>
  <c r="U2042" i="1" s="1"/>
  <c r="L2043" i="1"/>
  <c r="L2044" i="1"/>
  <c r="U2044" i="1" s="1"/>
  <c r="L2045" i="1"/>
  <c r="U2045" i="1" s="1"/>
  <c r="L2046" i="1"/>
  <c r="L2047" i="1"/>
  <c r="U2047" i="1" s="1"/>
  <c r="L2048" i="1"/>
  <c r="L2049" i="1"/>
  <c r="U2049" i="1" s="1"/>
  <c r="L2050" i="1"/>
  <c r="U2050" i="1" s="1"/>
  <c r="L2051" i="1"/>
  <c r="L2052" i="1"/>
  <c r="U2052" i="1" s="1"/>
  <c r="L2053" i="1"/>
  <c r="U2053" i="1" s="1"/>
  <c r="L2054" i="1"/>
  <c r="L2055" i="1"/>
  <c r="U2055" i="1" s="1"/>
  <c r="L2056" i="1"/>
  <c r="L2057" i="1"/>
  <c r="U2057" i="1" s="1"/>
  <c r="L2058" i="1"/>
  <c r="U2058" i="1" s="1"/>
  <c r="L2059" i="1"/>
  <c r="L2060" i="1"/>
  <c r="U2060" i="1" s="1"/>
  <c r="L2061" i="1"/>
  <c r="U2061" i="1" s="1"/>
  <c r="L2062" i="1"/>
  <c r="L2063" i="1"/>
  <c r="U2063" i="1" s="1"/>
  <c r="L2064" i="1"/>
  <c r="L2065" i="1"/>
  <c r="U2065" i="1" s="1"/>
  <c r="L2066" i="1"/>
  <c r="U2066" i="1" s="1"/>
  <c r="L2067" i="1"/>
  <c r="L2068" i="1"/>
  <c r="U2068" i="1" s="1"/>
  <c r="L2069" i="1"/>
  <c r="U2069" i="1" s="1"/>
  <c r="L2070" i="1"/>
  <c r="L2071" i="1"/>
  <c r="U2071" i="1" s="1"/>
  <c r="L2072" i="1"/>
  <c r="L2073" i="1"/>
  <c r="U2073" i="1" s="1"/>
  <c r="L2074" i="1"/>
  <c r="U2074" i="1" s="1"/>
  <c r="L2075" i="1"/>
  <c r="L2076" i="1"/>
  <c r="U2076" i="1" s="1"/>
  <c r="L2077" i="1"/>
  <c r="U2077" i="1" s="1"/>
  <c r="L2078" i="1"/>
  <c r="L2079" i="1"/>
  <c r="U2079" i="1" s="1"/>
  <c r="L2080" i="1"/>
  <c r="L2081" i="1"/>
  <c r="U2081" i="1" s="1"/>
  <c r="L2082" i="1"/>
  <c r="U2082" i="1" s="1"/>
  <c r="L2083" i="1"/>
  <c r="L2084" i="1"/>
  <c r="U2084" i="1" s="1"/>
  <c r="L2085" i="1"/>
  <c r="U2085" i="1" s="1"/>
  <c r="L2086" i="1"/>
  <c r="L2087" i="1"/>
  <c r="U2087" i="1" s="1"/>
  <c r="L2088" i="1"/>
  <c r="L2089" i="1"/>
  <c r="U2089" i="1" s="1"/>
  <c r="L2090" i="1"/>
  <c r="U2090" i="1" s="1"/>
  <c r="L2091" i="1"/>
  <c r="L2092" i="1"/>
  <c r="U2092" i="1" s="1"/>
  <c r="L2093" i="1"/>
  <c r="U2093" i="1" s="1"/>
  <c r="L2094" i="1"/>
  <c r="L2095" i="1"/>
  <c r="U2095" i="1" s="1"/>
  <c r="L2096" i="1"/>
  <c r="L2097" i="1"/>
  <c r="U2097" i="1" s="1"/>
  <c r="L2098" i="1"/>
  <c r="U2098" i="1" s="1"/>
  <c r="L2099" i="1"/>
  <c r="L2100" i="1"/>
  <c r="U2100" i="1" s="1"/>
  <c r="L2101" i="1"/>
  <c r="U2101" i="1" s="1"/>
  <c r="L2102" i="1"/>
  <c r="L2103" i="1"/>
  <c r="U2103" i="1" s="1"/>
  <c r="L2104" i="1"/>
  <c r="L2105" i="1"/>
  <c r="U2105" i="1" s="1"/>
  <c r="L2106" i="1"/>
  <c r="U2106" i="1" s="1"/>
  <c r="L2107" i="1"/>
  <c r="L2108" i="1"/>
  <c r="U2108" i="1" s="1"/>
  <c r="L2109" i="1"/>
  <c r="U2109" i="1" s="1"/>
  <c r="L2110" i="1"/>
  <c r="L2111" i="1"/>
  <c r="U2111" i="1" s="1"/>
  <c r="L2112" i="1"/>
  <c r="L2113" i="1"/>
  <c r="U2113" i="1" s="1"/>
  <c r="L2114" i="1"/>
  <c r="U2114" i="1" s="1"/>
  <c r="L2115" i="1"/>
  <c r="L2116" i="1"/>
  <c r="U2116" i="1" s="1"/>
  <c r="L2117" i="1"/>
  <c r="U2117" i="1" s="1"/>
  <c r="L2118" i="1"/>
  <c r="L2119" i="1"/>
  <c r="U2119" i="1" s="1"/>
  <c r="L2120" i="1"/>
  <c r="L2121" i="1"/>
  <c r="U2121" i="1" s="1"/>
  <c r="L2122" i="1"/>
  <c r="U2122" i="1" s="1"/>
  <c r="L2123" i="1"/>
  <c r="L2124" i="1"/>
  <c r="U2124" i="1" s="1"/>
  <c r="L2125" i="1"/>
  <c r="U2125" i="1" s="1"/>
  <c r="L2126" i="1"/>
  <c r="L2127" i="1"/>
  <c r="U2127" i="1" s="1"/>
  <c r="L2128" i="1"/>
  <c r="L2129" i="1"/>
  <c r="U2129" i="1" s="1"/>
  <c r="L2130" i="1"/>
  <c r="U2130" i="1" s="1"/>
  <c r="L2131" i="1"/>
  <c r="L2132" i="1"/>
  <c r="U2132" i="1" s="1"/>
  <c r="L2133" i="1"/>
  <c r="U2133" i="1" s="1"/>
  <c r="L2134" i="1"/>
  <c r="L2135" i="1"/>
  <c r="U2135" i="1" s="1"/>
  <c r="L2136" i="1"/>
  <c r="L2137" i="1"/>
  <c r="U2137" i="1" s="1"/>
  <c r="L2138" i="1"/>
  <c r="U2138" i="1" s="1"/>
  <c r="L2139" i="1"/>
  <c r="L2140" i="1"/>
  <c r="U2140" i="1" s="1"/>
  <c r="L2141" i="1"/>
  <c r="U2141" i="1" s="1"/>
  <c r="L2142" i="1"/>
  <c r="L2143" i="1"/>
  <c r="U2143" i="1" s="1"/>
  <c r="L2144" i="1"/>
  <c r="L2145" i="1"/>
  <c r="U2145" i="1" s="1"/>
  <c r="L2146" i="1"/>
  <c r="U2146" i="1" s="1"/>
  <c r="L2147" i="1"/>
  <c r="L2148" i="1"/>
  <c r="U2148" i="1" s="1"/>
  <c r="L2149" i="1"/>
  <c r="U2149" i="1" s="1"/>
  <c r="L2150" i="1"/>
  <c r="L2151" i="1"/>
  <c r="U2151" i="1" s="1"/>
  <c r="L2152" i="1"/>
  <c r="L2153" i="1"/>
  <c r="U2153" i="1" s="1"/>
  <c r="L2154" i="1"/>
  <c r="U2154" i="1" s="1"/>
  <c r="L2155" i="1"/>
  <c r="L2156" i="1"/>
  <c r="U2156" i="1" s="1"/>
  <c r="L2157" i="1"/>
  <c r="U2157" i="1" s="1"/>
  <c r="L2158" i="1"/>
  <c r="L2159" i="1"/>
  <c r="U2159" i="1" s="1"/>
  <c r="L2160" i="1"/>
  <c r="L2161" i="1"/>
  <c r="U2161" i="1" s="1"/>
  <c r="L2162" i="1"/>
  <c r="U2162" i="1" s="1"/>
  <c r="L2163" i="1"/>
  <c r="L2164" i="1"/>
  <c r="U2164" i="1" s="1"/>
  <c r="L2165" i="1"/>
  <c r="U2165" i="1" s="1"/>
  <c r="L2166" i="1"/>
  <c r="L2167" i="1"/>
  <c r="U2167" i="1" s="1"/>
  <c r="L2168" i="1"/>
  <c r="L2169" i="1"/>
  <c r="U2169" i="1" s="1"/>
  <c r="L2170" i="1"/>
  <c r="U2170" i="1" s="1"/>
  <c r="L2171" i="1"/>
  <c r="L2172" i="1"/>
  <c r="U2172" i="1" s="1"/>
  <c r="L2173" i="1"/>
  <c r="U2173" i="1" s="1"/>
  <c r="L2174" i="1"/>
  <c r="L2175" i="1"/>
  <c r="U2175" i="1" s="1"/>
  <c r="L2176" i="1"/>
  <c r="L2177" i="1"/>
  <c r="U2177" i="1" s="1"/>
  <c r="L2178" i="1"/>
  <c r="U2178" i="1" s="1"/>
  <c r="L2179" i="1"/>
  <c r="L2180" i="1"/>
  <c r="U2180" i="1" s="1"/>
  <c r="L2181" i="1"/>
  <c r="U2181" i="1" s="1"/>
  <c r="L2182" i="1"/>
  <c r="L2183" i="1"/>
  <c r="U2183" i="1" s="1"/>
  <c r="L2184" i="1"/>
  <c r="L2185" i="1"/>
  <c r="U2185" i="1" s="1"/>
  <c r="L2186" i="1"/>
  <c r="U2186" i="1" s="1"/>
  <c r="L2187" i="1"/>
  <c r="L2188" i="1"/>
  <c r="U2188" i="1" s="1"/>
  <c r="L2189" i="1"/>
  <c r="U2189" i="1" s="1"/>
  <c r="L2190" i="1"/>
  <c r="L2191" i="1"/>
  <c r="U2191" i="1" s="1"/>
  <c r="L2192" i="1"/>
  <c r="L2193" i="1"/>
  <c r="U2193" i="1" s="1"/>
  <c r="L2194" i="1"/>
  <c r="U2194" i="1" s="1"/>
  <c r="L2195" i="1"/>
  <c r="L2196" i="1"/>
  <c r="U2196" i="1" s="1"/>
  <c r="L2197" i="1"/>
  <c r="U2197" i="1" s="1"/>
  <c r="L2198" i="1"/>
  <c r="L2199" i="1"/>
  <c r="U2199" i="1" s="1"/>
  <c r="L2200" i="1"/>
  <c r="L2201" i="1"/>
  <c r="U2201" i="1" s="1"/>
  <c r="L2202" i="1"/>
  <c r="U2202" i="1" s="1"/>
  <c r="L2203" i="1"/>
  <c r="L2204" i="1"/>
  <c r="U2204" i="1" s="1"/>
  <c r="L2205" i="1"/>
  <c r="U2205" i="1" s="1"/>
  <c r="L2206" i="1"/>
  <c r="L2207" i="1"/>
  <c r="U2207" i="1" s="1"/>
  <c r="L2208" i="1"/>
  <c r="L2209" i="1"/>
  <c r="U2209" i="1" s="1"/>
  <c r="L2210" i="1"/>
  <c r="U2210" i="1" s="1"/>
  <c r="L2211" i="1"/>
  <c r="L2212" i="1"/>
  <c r="U2212" i="1" s="1"/>
  <c r="L2213" i="1"/>
  <c r="U2213" i="1" s="1"/>
  <c r="L2214" i="1"/>
  <c r="L2215" i="1"/>
  <c r="U2215" i="1" s="1"/>
  <c r="L2216" i="1"/>
  <c r="L2217" i="1"/>
  <c r="U2217" i="1" s="1"/>
  <c r="L2218" i="1"/>
  <c r="U2218" i="1" s="1"/>
  <c r="L2219" i="1"/>
  <c r="L2220" i="1"/>
  <c r="U2220" i="1" s="1"/>
  <c r="L2221" i="1"/>
  <c r="U2221" i="1" s="1"/>
  <c r="L2222" i="1"/>
  <c r="L2223" i="1"/>
  <c r="U2223" i="1" s="1"/>
  <c r="L2224" i="1"/>
  <c r="L2225" i="1"/>
  <c r="U2225" i="1" s="1"/>
  <c r="L2226" i="1"/>
  <c r="U2226" i="1" s="1"/>
  <c r="L2227" i="1"/>
  <c r="L2228" i="1"/>
  <c r="U2228" i="1" s="1"/>
  <c r="L2229" i="1"/>
  <c r="U2229" i="1" s="1"/>
  <c r="L2230" i="1"/>
  <c r="L2231" i="1"/>
  <c r="U2231" i="1" s="1"/>
  <c r="L2232" i="1"/>
  <c r="L2233" i="1"/>
  <c r="U2233" i="1" s="1"/>
  <c r="L2234" i="1"/>
  <c r="U2234" i="1" s="1"/>
  <c r="L2235" i="1"/>
  <c r="L2236" i="1"/>
  <c r="U2236" i="1" s="1"/>
  <c r="L2237" i="1"/>
  <c r="U2237" i="1" s="1"/>
  <c r="L2238" i="1"/>
  <c r="L2239" i="1"/>
  <c r="U2239" i="1" s="1"/>
  <c r="L2240" i="1"/>
  <c r="L2241" i="1"/>
  <c r="U2241" i="1" s="1"/>
  <c r="L2242" i="1"/>
  <c r="U2242" i="1" s="1"/>
  <c r="L2243" i="1"/>
  <c r="L2244" i="1"/>
  <c r="U2244" i="1" s="1"/>
  <c r="L2245" i="1"/>
  <c r="U2245" i="1" s="1"/>
  <c r="L2246" i="1"/>
  <c r="L2247" i="1"/>
  <c r="U2247" i="1" s="1"/>
  <c r="L2248" i="1"/>
  <c r="L2249" i="1"/>
  <c r="U2249" i="1" s="1"/>
  <c r="L2250" i="1"/>
  <c r="U2250" i="1" s="1"/>
  <c r="L2251" i="1"/>
  <c r="L2252" i="1"/>
  <c r="U2252" i="1" s="1"/>
  <c r="L2253" i="1"/>
  <c r="U2253" i="1" s="1"/>
  <c r="L2254" i="1"/>
  <c r="L2255" i="1"/>
  <c r="U2255" i="1" s="1"/>
  <c r="L2256" i="1"/>
  <c r="L2257" i="1"/>
  <c r="U2257" i="1" s="1"/>
  <c r="L2258" i="1"/>
  <c r="U2258" i="1" s="1"/>
  <c r="L2259" i="1"/>
  <c r="L2260" i="1"/>
  <c r="U2260" i="1" s="1"/>
  <c r="L2261" i="1"/>
  <c r="U2261" i="1" s="1"/>
  <c r="L2262" i="1"/>
  <c r="L2263" i="1"/>
  <c r="U2263" i="1" s="1"/>
  <c r="L2264" i="1"/>
  <c r="L2265" i="1"/>
  <c r="U2265" i="1" s="1"/>
  <c r="L2266" i="1"/>
  <c r="U2266" i="1" s="1"/>
  <c r="L2267" i="1"/>
  <c r="L2268" i="1"/>
  <c r="U2268" i="1" s="1"/>
  <c r="L2269" i="1"/>
  <c r="U2269" i="1" s="1"/>
  <c r="L2270" i="1"/>
  <c r="L2271" i="1"/>
  <c r="U2271" i="1" s="1"/>
  <c r="L2272" i="1"/>
  <c r="L2273" i="1"/>
  <c r="U2273" i="1" s="1"/>
  <c r="L2274" i="1"/>
  <c r="U2274" i="1" s="1"/>
  <c r="L2275" i="1"/>
  <c r="L2276" i="1"/>
  <c r="U2276" i="1" s="1"/>
  <c r="L2277" i="1"/>
  <c r="U2277" i="1" s="1"/>
  <c r="L2278" i="1"/>
  <c r="L2279" i="1"/>
  <c r="U2279" i="1" s="1"/>
  <c r="L2280" i="1"/>
  <c r="L2281" i="1"/>
  <c r="U2281" i="1" s="1"/>
  <c r="L2282" i="1"/>
  <c r="U2282" i="1" s="1"/>
  <c r="L2283" i="1"/>
  <c r="L2284" i="1"/>
  <c r="U2284" i="1" s="1"/>
  <c r="L2285" i="1"/>
  <c r="U2285" i="1" s="1"/>
  <c r="L2286" i="1"/>
  <c r="L2287" i="1"/>
  <c r="U2287" i="1" s="1"/>
  <c r="L2288" i="1"/>
  <c r="L2289" i="1"/>
  <c r="U2289" i="1" s="1"/>
  <c r="L2290" i="1"/>
  <c r="U2290" i="1" s="1"/>
  <c r="L2291" i="1"/>
  <c r="L2292" i="1"/>
  <c r="U2292" i="1" s="1"/>
  <c r="L2293" i="1"/>
  <c r="U2293" i="1" s="1"/>
  <c r="L2294" i="1"/>
  <c r="U2294" i="1" s="1"/>
  <c r="L2295" i="1"/>
  <c r="U2295" i="1" s="1"/>
  <c r="L2296" i="1"/>
  <c r="L2297" i="1"/>
  <c r="U2297" i="1" s="1"/>
  <c r="L2298" i="1"/>
  <c r="U2298" i="1" s="1"/>
  <c r="L2299" i="1"/>
  <c r="L2300" i="1"/>
  <c r="U2300" i="1" s="1"/>
  <c r="L2301" i="1"/>
  <c r="U2301" i="1" s="1"/>
  <c r="L2302" i="1"/>
  <c r="L2303" i="1"/>
  <c r="U2303" i="1" s="1"/>
  <c r="L2304" i="1"/>
  <c r="L2305" i="1"/>
  <c r="U2305" i="1" s="1"/>
  <c r="L2306" i="1"/>
  <c r="U2306" i="1" s="1"/>
  <c r="L2307" i="1"/>
  <c r="L2308" i="1"/>
  <c r="U2308" i="1" s="1"/>
  <c r="L2309" i="1"/>
  <c r="U2309" i="1" s="1"/>
  <c r="L2310" i="1"/>
  <c r="L2311" i="1"/>
  <c r="U2311" i="1" s="1"/>
  <c r="L2312" i="1"/>
  <c r="L2313" i="1"/>
  <c r="U2313" i="1" s="1"/>
  <c r="L2314" i="1"/>
  <c r="U2314" i="1" s="1"/>
  <c r="L2315" i="1"/>
  <c r="L2316" i="1"/>
  <c r="U2316" i="1" s="1"/>
  <c r="L2317" i="1"/>
  <c r="U2317" i="1" s="1"/>
  <c r="L2318" i="1"/>
  <c r="L2319" i="1"/>
  <c r="U2319" i="1" s="1"/>
  <c r="L2320" i="1"/>
  <c r="L2321" i="1"/>
  <c r="U2321" i="1" s="1"/>
  <c r="L2322" i="1"/>
  <c r="U2322" i="1" s="1"/>
  <c r="L2323" i="1"/>
  <c r="L2324" i="1"/>
  <c r="U2324" i="1" s="1"/>
  <c r="L2325" i="1"/>
  <c r="U2325" i="1" s="1"/>
  <c r="L2326" i="1"/>
  <c r="L2327" i="1"/>
  <c r="U2327" i="1" s="1"/>
  <c r="L2328" i="1"/>
  <c r="L2329" i="1"/>
  <c r="U2329" i="1" s="1"/>
  <c r="L2330" i="1"/>
  <c r="U2330" i="1" s="1"/>
  <c r="L2331" i="1"/>
  <c r="L2332" i="1"/>
  <c r="U2332" i="1" s="1"/>
  <c r="L2333" i="1"/>
  <c r="U2333" i="1" s="1"/>
  <c r="L2334" i="1"/>
  <c r="U2334" i="1" s="1"/>
  <c r="L2335" i="1"/>
  <c r="U2335" i="1" s="1"/>
  <c r="L2336" i="1"/>
  <c r="L2337" i="1"/>
  <c r="U2337" i="1" s="1"/>
  <c r="L2338" i="1"/>
  <c r="U2338" i="1" s="1"/>
  <c r="L2339" i="1"/>
  <c r="L2340" i="1"/>
  <c r="U2340" i="1" s="1"/>
  <c r="L2341" i="1"/>
  <c r="U2341" i="1" s="1"/>
  <c r="L2342" i="1"/>
  <c r="L2343" i="1"/>
  <c r="U2343" i="1" s="1"/>
  <c r="L2344" i="1"/>
  <c r="L2345" i="1"/>
  <c r="U2345" i="1" s="1"/>
  <c r="L2346" i="1"/>
  <c r="U2346" i="1" s="1"/>
  <c r="L2347" i="1"/>
  <c r="L2348" i="1"/>
  <c r="U2348" i="1" s="1"/>
  <c r="L2349" i="1"/>
  <c r="U2349" i="1" s="1"/>
  <c r="L2350" i="1"/>
  <c r="L2351" i="1"/>
  <c r="U2351" i="1" s="1"/>
  <c r="L2352" i="1"/>
  <c r="L2353" i="1"/>
  <c r="U2353" i="1" s="1"/>
  <c r="L2354" i="1"/>
  <c r="U2354" i="1" s="1"/>
  <c r="L2355" i="1"/>
  <c r="L2356" i="1"/>
  <c r="U2356" i="1" s="1"/>
  <c r="L2357" i="1"/>
  <c r="U2357" i="1" s="1"/>
  <c r="L2358" i="1"/>
  <c r="L2359" i="1"/>
  <c r="U2359" i="1" s="1"/>
  <c r="L2360" i="1"/>
  <c r="L2361" i="1"/>
  <c r="U2361" i="1" s="1"/>
  <c r="L2362" i="1"/>
  <c r="U2362" i="1" s="1"/>
  <c r="L2363" i="1"/>
  <c r="L2364" i="1"/>
  <c r="U2364" i="1" s="1"/>
  <c r="L2365" i="1"/>
  <c r="U2365" i="1" s="1"/>
  <c r="L2366" i="1"/>
  <c r="L2367" i="1"/>
  <c r="U2367" i="1" s="1"/>
  <c r="L2368" i="1"/>
  <c r="L2369" i="1"/>
  <c r="U2369" i="1" s="1"/>
  <c r="L2370" i="1"/>
  <c r="U2370" i="1" s="1"/>
  <c r="L2371" i="1"/>
  <c r="L2372" i="1"/>
  <c r="U2372" i="1" s="1"/>
  <c r="L2373" i="1"/>
  <c r="U2373" i="1" s="1"/>
  <c r="L2374" i="1"/>
  <c r="L2375" i="1"/>
  <c r="U2375" i="1" s="1"/>
  <c r="L2376" i="1"/>
  <c r="L2377" i="1"/>
  <c r="U2377" i="1" s="1"/>
  <c r="L2378" i="1"/>
  <c r="U2378" i="1" s="1"/>
  <c r="L2379" i="1"/>
  <c r="L2380" i="1"/>
  <c r="U2380" i="1" s="1"/>
  <c r="L2381" i="1"/>
  <c r="U2381" i="1" s="1"/>
  <c r="L2382" i="1"/>
  <c r="L2383" i="1"/>
  <c r="U2383" i="1" s="1"/>
  <c r="L2384" i="1"/>
  <c r="L2385" i="1"/>
  <c r="U2385" i="1" s="1"/>
  <c r="L2386" i="1"/>
  <c r="U2386" i="1" s="1"/>
  <c r="L2387" i="1"/>
  <c r="L2388" i="1"/>
  <c r="U2388" i="1" s="1"/>
  <c r="L2389" i="1"/>
  <c r="U2389" i="1" s="1"/>
  <c r="L2390" i="1"/>
  <c r="L2391" i="1"/>
  <c r="U2391" i="1" s="1"/>
  <c r="L2392" i="1"/>
  <c r="L2393" i="1"/>
  <c r="U2393" i="1" s="1"/>
  <c r="L2394" i="1"/>
  <c r="U2394" i="1" s="1"/>
  <c r="L2395" i="1"/>
  <c r="L2396" i="1"/>
  <c r="U2396" i="1" s="1"/>
  <c r="L2397" i="1"/>
  <c r="U2397" i="1" s="1"/>
  <c r="L2398" i="1"/>
  <c r="U2398" i="1" s="1"/>
  <c r="L2399" i="1"/>
  <c r="U2399" i="1" s="1"/>
  <c r="L2400" i="1"/>
  <c r="L2401" i="1"/>
  <c r="U2401" i="1" s="1"/>
  <c r="L2402" i="1"/>
  <c r="U2402" i="1" s="1"/>
  <c r="L2403" i="1"/>
  <c r="L2404" i="1"/>
  <c r="U2404" i="1" s="1"/>
  <c r="L2405" i="1"/>
  <c r="U2405" i="1" s="1"/>
  <c r="L2406" i="1"/>
  <c r="L2407" i="1"/>
  <c r="U2407" i="1" s="1"/>
  <c r="L2408" i="1"/>
  <c r="L2409" i="1"/>
  <c r="U2409" i="1" s="1"/>
  <c r="L2410" i="1"/>
  <c r="U2410" i="1" s="1"/>
  <c r="L2411" i="1"/>
  <c r="L2412" i="1"/>
  <c r="U2412" i="1" s="1"/>
  <c r="L2413" i="1"/>
  <c r="U2413" i="1" s="1"/>
  <c r="L2414" i="1"/>
  <c r="L2415" i="1"/>
  <c r="U2415" i="1" s="1"/>
  <c r="L2416" i="1"/>
  <c r="L2417" i="1"/>
  <c r="U2417" i="1" s="1"/>
  <c r="L2418" i="1"/>
  <c r="U2418" i="1" s="1"/>
  <c r="L2419" i="1"/>
  <c r="L2420" i="1"/>
  <c r="U2420" i="1" s="1"/>
  <c r="L2421" i="1"/>
  <c r="U2421" i="1" s="1"/>
  <c r="L2422" i="1"/>
  <c r="L2423" i="1"/>
  <c r="U2423" i="1" s="1"/>
  <c r="L2424" i="1"/>
  <c r="L2425" i="1"/>
  <c r="U2425" i="1" s="1"/>
  <c r="L2426" i="1"/>
  <c r="U2426" i="1" s="1"/>
  <c r="L2427" i="1"/>
  <c r="L2428" i="1"/>
  <c r="U2428" i="1" s="1"/>
  <c r="L2429" i="1"/>
  <c r="U2429" i="1" s="1"/>
  <c r="L2430" i="1"/>
  <c r="L2431" i="1"/>
  <c r="U2431" i="1" s="1"/>
  <c r="L2432" i="1"/>
  <c r="L2433" i="1"/>
  <c r="U2433" i="1" s="1"/>
  <c r="L2434" i="1"/>
  <c r="U2434" i="1" s="1"/>
  <c r="L2435" i="1"/>
  <c r="L2436" i="1"/>
  <c r="U2436" i="1" s="1"/>
  <c r="L2437" i="1"/>
  <c r="U2437" i="1" s="1"/>
  <c r="L2438" i="1"/>
  <c r="L2439" i="1"/>
  <c r="U2439" i="1" s="1"/>
  <c r="L2440" i="1"/>
  <c r="L2441" i="1"/>
  <c r="U2441" i="1" s="1"/>
  <c r="L2442" i="1"/>
  <c r="U2442" i="1" s="1"/>
  <c r="L2443" i="1"/>
  <c r="L2444" i="1"/>
  <c r="U2444" i="1" s="1"/>
  <c r="L2445" i="1"/>
  <c r="U2445" i="1" s="1"/>
  <c r="L2446" i="1"/>
  <c r="L2447" i="1"/>
  <c r="U2447" i="1" s="1"/>
  <c r="L2448" i="1"/>
  <c r="L2449" i="1"/>
  <c r="U2449" i="1" s="1"/>
  <c r="L2450" i="1"/>
  <c r="U2450" i="1" s="1"/>
  <c r="L2451" i="1"/>
  <c r="L2452" i="1"/>
  <c r="U2452" i="1" s="1"/>
  <c r="L2453" i="1"/>
  <c r="U2453" i="1" s="1"/>
  <c r="L2454" i="1"/>
  <c r="L2455" i="1"/>
  <c r="U2455" i="1" s="1"/>
  <c r="L2456" i="1"/>
  <c r="L2457" i="1"/>
  <c r="U2457" i="1" s="1"/>
  <c r="L2458" i="1"/>
  <c r="U2458" i="1" s="1"/>
  <c r="L2459" i="1"/>
  <c r="L2460" i="1"/>
  <c r="U2460" i="1" s="1"/>
  <c r="L2461" i="1"/>
  <c r="U2461" i="1" s="1"/>
  <c r="L2462" i="1"/>
  <c r="U2462" i="1" s="1"/>
  <c r="L2463" i="1"/>
  <c r="U2463" i="1" s="1"/>
  <c r="L2464" i="1"/>
  <c r="L2465" i="1"/>
  <c r="U2465" i="1" s="1"/>
  <c r="L2466" i="1"/>
  <c r="U2466" i="1" s="1"/>
  <c r="L2467" i="1"/>
  <c r="L2468" i="1"/>
  <c r="U2468" i="1" s="1"/>
  <c r="L2469" i="1"/>
  <c r="U2469" i="1" s="1"/>
  <c r="L2470" i="1"/>
  <c r="L2471" i="1"/>
  <c r="U2471" i="1" s="1"/>
  <c r="L2472" i="1"/>
  <c r="L2473" i="1"/>
  <c r="U2473" i="1" s="1"/>
  <c r="L2474" i="1"/>
  <c r="U2474" i="1" s="1"/>
  <c r="L2475" i="1"/>
  <c r="L2476" i="1"/>
  <c r="U2476" i="1" s="1"/>
  <c r="L2477" i="1"/>
  <c r="U2477" i="1" s="1"/>
  <c r="L2478" i="1"/>
  <c r="L2479" i="1"/>
  <c r="U2479" i="1" s="1"/>
  <c r="L2480" i="1"/>
  <c r="L2481" i="1"/>
  <c r="U2481" i="1" s="1"/>
  <c r="L2482" i="1"/>
  <c r="U2482" i="1" s="1"/>
  <c r="L2483" i="1"/>
  <c r="L2484" i="1"/>
  <c r="U2484" i="1" s="1"/>
  <c r="L2485" i="1"/>
  <c r="U2485" i="1" s="1"/>
  <c r="L2486" i="1"/>
  <c r="L2487" i="1"/>
  <c r="U2487" i="1" s="1"/>
  <c r="L2488" i="1"/>
  <c r="L2489" i="1"/>
  <c r="U2489" i="1" s="1"/>
  <c r="L2490" i="1"/>
  <c r="U2490" i="1" s="1"/>
  <c r="L2491" i="1"/>
  <c r="L2492" i="1"/>
  <c r="U2492" i="1" s="1"/>
  <c r="L2493" i="1"/>
  <c r="U2493" i="1" s="1"/>
  <c r="L2494" i="1"/>
  <c r="L2495" i="1"/>
  <c r="U2495" i="1" s="1"/>
  <c r="L2496" i="1"/>
  <c r="L2497" i="1"/>
  <c r="U2497" i="1" s="1"/>
  <c r="L2498" i="1"/>
  <c r="U2498" i="1" s="1"/>
  <c r="L2499" i="1"/>
  <c r="L2500" i="1"/>
  <c r="U2500" i="1" s="1"/>
  <c r="L2501" i="1"/>
  <c r="U2501" i="1" s="1"/>
  <c r="L2502" i="1"/>
  <c r="L2503" i="1"/>
  <c r="U2503" i="1" s="1"/>
  <c r="L2504" i="1"/>
  <c r="L2505" i="1"/>
  <c r="U2505" i="1" s="1"/>
  <c r="L2506" i="1"/>
  <c r="U2506" i="1" s="1"/>
  <c r="L2507" i="1"/>
  <c r="L2508" i="1"/>
  <c r="U2508" i="1" s="1"/>
  <c r="L2509" i="1"/>
  <c r="U2509" i="1" s="1"/>
  <c r="L2510" i="1"/>
  <c r="L2511" i="1"/>
  <c r="U2511" i="1" s="1"/>
  <c r="L2512" i="1"/>
  <c r="L2513" i="1"/>
  <c r="U2513" i="1" s="1"/>
  <c r="L2514" i="1"/>
  <c r="U2514" i="1" s="1"/>
  <c r="L2515" i="1"/>
  <c r="L2516" i="1"/>
  <c r="U2516" i="1" s="1"/>
  <c r="L2517" i="1"/>
  <c r="U2517" i="1" s="1"/>
  <c r="L2518" i="1"/>
  <c r="L2519" i="1"/>
  <c r="U2519" i="1" s="1"/>
  <c r="L2520" i="1"/>
  <c r="L2521" i="1"/>
  <c r="U2521" i="1" s="1"/>
  <c r="L2522" i="1"/>
  <c r="U2522" i="1" s="1"/>
  <c r="L2523" i="1"/>
  <c r="L2524" i="1"/>
  <c r="U2524" i="1" s="1"/>
  <c r="L2525" i="1"/>
  <c r="U2525" i="1" s="1"/>
  <c r="L2526" i="1"/>
  <c r="U2526" i="1" s="1"/>
  <c r="L2527" i="1"/>
  <c r="U2527" i="1" s="1"/>
  <c r="L2528" i="1"/>
  <c r="L2529" i="1"/>
  <c r="U2529" i="1" s="1"/>
  <c r="L2530" i="1"/>
  <c r="U2530" i="1" s="1"/>
  <c r="L2531" i="1"/>
  <c r="L2532" i="1"/>
  <c r="U2532" i="1" s="1"/>
  <c r="L2533" i="1"/>
  <c r="U2533" i="1" s="1"/>
  <c r="L2534" i="1"/>
  <c r="L2535" i="1"/>
  <c r="U2535" i="1" s="1"/>
  <c r="L2536" i="1"/>
  <c r="L2537" i="1"/>
  <c r="U2537" i="1" s="1"/>
  <c r="L2538" i="1"/>
  <c r="U2538" i="1" s="1"/>
  <c r="L2539" i="1"/>
  <c r="L2540" i="1"/>
  <c r="U2540" i="1" s="1"/>
  <c r="L2541" i="1"/>
  <c r="U2541" i="1" s="1"/>
  <c r="L2542" i="1"/>
  <c r="L2543" i="1"/>
  <c r="U2543" i="1" s="1"/>
  <c r="L2544" i="1"/>
  <c r="L2545" i="1"/>
  <c r="U2545" i="1" s="1"/>
  <c r="L2546" i="1"/>
  <c r="U2546" i="1" s="1"/>
  <c r="L2547" i="1"/>
  <c r="L2548" i="1"/>
  <c r="U2548" i="1" s="1"/>
  <c r="L2549" i="1"/>
  <c r="U2549" i="1" s="1"/>
  <c r="L2550" i="1"/>
  <c r="L2551" i="1"/>
  <c r="U2551" i="1" s="1"/>
  <c r="L2552" i="1"/>
  <c r="L2553" i="1"/>
  <c r="U2553" i="1" s="1"/>
  <c r="L2554" i="1"/>
  <c r="U2554" i="1" s="1"/>
  <c r="L2555" i="1"/>
  <c r="L2556" i="1"/>
  <c r="U2556" i="1" s="1"/>
  <c r="L2557" i="1"/>
  <c r="U2557" i="1" s="1"/>
  <c r="L2558" i="1"/>
  <c r="L2559" i="1"/>
  <c r="U2559" i="1" s="1"/>
  <c r="L2560" i="1"/>
  <c r="L2561" i="1"/>
  <c r="U2561" i="1" s="1"/>
  <c r="L2562" i="1"/>
  <c r="U2562" i="1" s="1"/>
  <c r="L2563" i="1"/>
  <c r="L2564" i="1"/>
  <c r="U2564" i="1" s="1"/>
  <c r="L2565" i="1"/>
  <c r="U2565" i="1" s="1"/>
  <c r="L2566" i="1"/>
  <c r="L2567" i="1"/>
  <c r="U2567" i="1" s="1"/>
  <c r="L2568" i="1"/>
  <c r="L2569" i="1"/>
  <c r="U2569" i="1" s="1"/>
  <c r="L2570" i="1"/>
  <c r="U2570" i="1" s="1"/>
  <c r="L2571" i="1"/>
  <c r="L2572" i="1"/>
  <c r="U2572" i="1" s="1"/>
  <c r="L2573" i="1"/>
  <c r="U2573" i="1" s="1"/>
  <c r="L2574" i="1"/>
  <c r="L2575" i="1"/>
  <c r="U2575" i="1" s="1"/>
  <c r="L2576" i="1"/>
  <c r="L2577" i="1"/>
  <c r="U2577" i="1" s="1"/>
  <c r="L2578" i="1"/>
  <c r="U2578" i="1" s="1"/>
  <c r="L2579" i="1"/>
  <c r="L2580" i="1"/>
  <c r="U2580" i="1" s="1"/>
  <c r="L2581" i="1"/>
  <c r="U2581" i="1" s="1"/>
  <c r="L2582" i="1"/>
  <c r="L2583" i="1"/>
  <c r="U2583" i="1" s="1"/>
  <c r="L2584" i="1"/>
  <c r="L2585" i="1"/>
  <c r="U2585" i="1" s="1"/>
  <c r="L2586" i="1"/>
  <c r="U2586" i="1" s="1"/>
  <c r="L2587" i="1"/>
  <c r="L2588" i="1"/>
  <c r="U2588" i="1" s="1"/>
  <c r="L2589" i="1"/>
  <c r="U2589" i="1" s="1"/>
  <c r="L2590" i="1"/>
  <c r="U2590" i="1" s="1"/>
  <c r="L2591" i="1"/>
  <c r="U2591" i="1" s="1"/>
  <c r="L2592" i="1"/>
  <c r="L2593" i="1"/>
  <c r="U2593" i="1" s="1"/>
  <c r="L2594" i="1"/>
  <c r="U2594" i="1" s="1"/>
  <c r="L2595" i="1"/>
  <c r="L2596" i="1"/>
  <c r="U2596" i="1" s="1"/>
  <c r="L2597" i="1"/>
  <c r="U2597" i="1" s="1"/>
  <c r="L2598" i="1"/>
  <c r="L2599" i="1"/>
  <c r="U2599" i="1" s="1"/>
  <c r="L2600" i="1"/>
  <c r="L2601" i="1"/>
  <c r="U2601" i="1" s="1"/>
  <c r="L2602" i="1"/>
  <c r="L2603" i="1"/>
  <c r="L2604" i="1"/>
  <c r="U2604" i="1" s="1"/>
  <c r="L2605" i="1"/>
  <c r="U2605" i="1" s="1"/>
  <c r="L2606" i="1"/>
  <c r="L2607" i="1"/>
  <c r="U2607" i="1" s="1"/>
  <c r="L2608" i="1"/>
  <c r="L2609" i="1"/>
  <c r="U2609" i="1" s="1"/>
  <c r="L2610" i="1"/>
  <c r="L2611" i="1"/>
  <c r="L2612" i="1"/>
  <c r="U2612" i="1" s="1"/>
  <c r="L2613" i="1"/>
  <c r="U2613" i="1" s="1"/>
  <c r="L2614" i="1"/>
  <c r="L2615" i="1"/>
  <c r="U2615" i="1" s="1"/>
  <c r="L2616" i="1"/>
  <c r="L2617" i="1"/>
  <c r="U2617" i="1" s="1"/>
  <c r="L2618" i="1"/>
  <c r="L2619" i="1"/>
  <c r="L2620" i="1"/>
  <c r="U2620" i="1" s="1"/>
  <c r="L2621" i="1"/>
  <c r="U2621" i="1" s="1"/>
  <c r="L2622" i="1"/>
  <c r="L2623" i="1"/>
  <c r="U2623" i="1" s="1"/>
  <c r="L2624" i="1"/>
  <c r="L2625" i="1"/>
  <c r="U2625" i="1" s="1"/>
  <c r="L2626" i="1"/>
  <c r="L2627" i="1"/>
  <c r="L2628" i="1"/>
  <c r="U2628" i="1" s="1"/>
  <c r="L2629" i="1"/>
  <c r="U2629" i="1" s="1"/>
  <c r="L2630" i="1"/>
  <c r="L2631" i="1"/>
  <c r="U2631" i="1" s="1"/>
  <c r="L2632" i="1"/>
  <c r="L2633" i="1"/>
  <c r="U2633" i="1" s="1"/>
  <c r="L2634" i="1"/>
  <c r="L2635" i="1"/>
  <c r="L2636" i="1"/>
  <c r="U2636" i="1" s="1"/>
  <c r="L2637" i="1"/>
  <c r="U2637" i="1" s="1"/>
  <c r="L2638" i="1"/>
  <c r="L2639" i="1"/>
  <c r="U2639" i="1" s="1"/>
  <c r="L2640" i="1"/>
  <c r="L2641" i="1"/>
  <c r="U2641" i="1" s="1"/>
  <c r="L2642" i="1"/>
  <c r="L2643" i="1"/>
  <c r="L2644" i="1"/>
  <c r="U2644" i="1" s="1"/>
  <c r="L2645" i="1"/>
  <c r="U2645" i="1" s="1"/>
  <c r="L2646" i="1"/>
  <c r="L2647" i="1"/>
  <c r="U2647" i="1" s="1"/>
  <c r="L2648" i="1"/>
  <c r="L2649" i="1"/>
  <c r="U2649" i="1" s="1"/>
  <c r="L2650" i="1"/>
  <c r="L2651" i="1"/>
  <c r="L2652" i="1"/>
  <c r="U2652" i="1" s="1"/>
  <c r="L2653" i="1"/>
  <c r="U2653" i="1" s="1"/>
  <c r="L2654" i="1"/>
  <c r="U2654" i="1" s="1"/>
  <c r="L2655" i="1"/>
  <c r="U2655" i="1" s="1"/>
  <c r="L2656" i="1"/>
  <c r="L2657" i="1"/>
  <c r="U2657" i="1" s="1"/>
  <c r="L2658" i="1"/>
  <c r="L2659" i="1"/>
  <c r="L2660" i="1"/>
  <c r="U2660" i="1" s="1"/>
  <c r="L2661" i="1"/>
  <c r="U2661" i="1" s="1"/>
  <c r="L2662" i="1"/>
  <c r="L2663" i="1"/>
  <c r="U2663" i="1" s="1"/>
  <c r="L2664" i="1"/>
  <c r="L2665" i="1"/>
  <c r="U2665" i="1" s="1"/>
  <c r="L2666" i="1"/>
  <c r="L2667" i="1"/>
  <c r="L2668" i="1"/>
  <c r="U2668" i="1" s="1"/>
  <c r="L2669" i="1"/>
  <c r="U2669" i="1" s="1"/>
  <c r="L2670" i="1"/>
  <c r="L2671" i="1"/>
  <c r="U2671" i="1" s="1"/>
  <c r="L2672" i="1"/>
  <c r="L2673" i="1"/>
  <c r="U2673" i="1" s="1"/>
  <c r="L2674" i="1"/>
  <c r="L2675" i="1"/>
  <c r="L2676" i="1"/>
  <c r="U2676" i="1" s="1"/>
  <c r="L2677" i="1"/>
  <c r="U2677" i="1" s="1"/>
  <c r="L2678" i="1"/>
  <c r="L2679" i="1"/>
  <c r="U2679" i="1" s="1"/>
  <c r="L2680" i="1"/>
  <c r="L2681" i="1"/>
  <c r="U2681" i="1" s="1"/>
  <c r="L2682" i="1"/>
  <c r="L2683" i="1"/>
  <c r="L2684" i="1"/>
  <c r="U2684" i="1" s="1"/>
  <c r="L2685" i="1"/>
  <c r="U2685" i="1" s="1"/>
  <c r="L2686" i="1"/>
  <c r="L2687" i="1"/>
  <c r="U2687" i="1" s="1"/>
  <c r="L2688" i="1"/>
  <c r="L2689" i="1"/>
  <c r="U2689" i="1" s="1"/>
  <c r="L2690" i="1"/>
  <c r="L2691" i="1"/>
  <c r="L2692" i="1"/>
  <c r="U2692" i="1" s="1"/>
  <c r="L2693" i="1"/>
  <c r="U2693" i="1" s="1"/>
  <c r="L2694" i="1"/>
  <c r="L2695" i="1"/>
  <c r="U2695" i="1" s="1"/>
  <c r="L2696" i="1"/>
  <c r="L2697" i="1"/>
  <c r="U2697" i="1" s="1"/>
  <c r="L2698" i="1"/>
  <c r="L2699" i="1"/>
  <c r="L2700" i="1"/>
  <c r="U2700" i="1" s="1"/>
  <c r="L2701" i="1"/>
  <c r="U2701" i="1" s="1"/>
  <c r="L2702" i="1"/>
  <c r="L2703" i="1"/>
  <c r="U2703" i="1" s="1"/>
  <c r="L2704" i="1"/>
  <c r="L2705" i="1"/>
  <c r="U2705" i="1" s="1"/>
  <c r="L2706" i="1"/>
  <c r="L2707" i="1"/>
  <c r="L2708" i="1"/>
  <c r="U2708" i="1" s="1"/>
  <c r="L2709" i="1"/>
  <c r="U2709" i="1" s="1"/>
  <c r="L2710" i="1"/>
  <c r="L2711" i="1"/>
  <c r="U2711" i="1" s="1"/>
  <c r="L2712" i="1"/>
  <c r="L2713" i="1"/>
  <c r="U2713" i="1" s="1"/>
  <c r="L2714" i="1"/>
  <c r="L2715" i="1"/>
  <c r="L2716" i="1"/>
  <c r="U2716" i="1" s="1"/>
  <c r="L2717" i="1"/>
  <c r="U2717" i="1" s="1"/>
  <c r="L2718" i="1"/>
  <c r="U2718" i="1" s="1"/>
  <c r="L2719" i="1"/>
  <c r="U2719" i="1" s="1"/>
  <c r="L2720" i="1"/>
  <c r="L2721" i="1"/>
  <c r="U2721" i="1" s="1"/>
  <c r="L2722" i="1"/>
  <c r="L2723" i="1"/>
  <c r="L2724" i="1"/>
  <c r="U2724" i="1" s="1"/>
  <c r="L2725" i="1"/>
  <c r="U2725" i="1" s="1"/>
  <c r="L2726" i="1"/>
  <c r="L2727" i="1"/>
  <c r="U2727" i="1" s="1"/>
  <c r="L2728" i="1"/>
  <c r="L2729" i="1"/>
  <c r="U2729" i="1" s="1"/>
  <c r="L2730" i="1"/>
  <c r="L2731" i="1"/>
  <c r="L2732" i="1"/>
  <c r="U2732" i="1" s="1"/>
  <c r="L2733" i="1"/>
  <c r="U2733" i="1" s="1"/>
  <c r="L2734" i="1"/>
  <c r="L2735" i="1"/>
  <c r="U2735" i="1" s="1"/>
  <c r="L2736" i="1"/>
  <c r="L2737" i="1"/>
  <c r="U2737" i="1" s="1"/>
  <c r="L2738" i="1"/>
  <c r="L2739" i="1"/>
  <c r="L2740" i="1"/>
  <c r="U2740" i="1" s="1"/>
  <c r="L2741" i="1"/>
  <c r="U2741" i="1" s="1"/>
  <c r="L2742" i="1"/>
  <c r="L2743" i="1"/>
  <c r="U2743" i="1" s="1"/>
  <c r="L2744" i="1"/>
  <c r="L2745" i="1"/>
  <c r="U2745" i="1" s="1"/>
  <c r="L2746" i="1"/>
  <c r="L2747" i="1"/>
  <c r="L2748" i="1"/>
  <c r="U2748" i="1" s="1"/>
  <c r="L2749" i="1"/>
  <c r="U2749" i="1" s="1"/>
  <c r="L2750" i="1"/>
  <c r="L2751" i="1"/>
  <c r="U2751" i="1" s="1"/>
  <c r="L2752" i="1"/>
  <c r="L2753" i="1"/>
  <c r="U2753" i="1" s="1"/>
  <c r="L2754" i="1"/>
  <c r="L2755" i="1"/>
  <c r="L2756" i="1"/>
  <c r="U2756" i="1" s="1"/>
  <c r="L2757" i="1"/>
  <c r="U2757" i="1" s="1"/>
  <c r="L2758" i="1"/>
  <c r="L2759" i="1"/>
  <c r="U2759" i="1" s="1"/>
  <c r="L2760" i="1"/>
  <c r="L2761" i="1"/>
  <c r="U2761" i="1" s="1"/>
  <c r="L2762" i="1"/>
  <c r="L2763" i="1"/>
  <c r="L2764" i="1"/>
  <c r="U2764" i="1" s="1"/>
  <c r="L2765" i="1"/>
  <c r="U2765" i="1" s="1"/>
  <c r="L2766" i="1"/>
  <c r="L2767" i="1"/>
  <c r="U2767" i="1" s="1"/>
  <c r="L2768" i="1"/>
  <c r="L2769" i="1"/>
  <c r="U2769" i="1" s="1"/>
  <c r="L2770" i="1"/>
  <c r="L2771" i="1"/>
  <c r="L2772" i="1"/>
  <c r="U2772" i="1" s="1"/>
  <c r="L2773" i="1"/>
  <c r="U2773" i="1" s="1"/>
  <c r="L2774" i="1"/>
  <c r="L2775" i="1"/>
  <c r="U2775" i="1" s="1"/>
  <c r="L2776" i="1"/>
  <c r="L2777" i="1"/>
  <c r="U2777" i="1" s="1"/>
  <c r="L2778" i="1"/>
  <c r="L2779" i="1"/>
  <c r="L2780" i="1"/>
  <c r="U2780" i="1" s="1"/>
  <c r="L2781" i="1"/>
  <c r="U2781" i="1" s="1"/>
  <c r="L2782" i="1"/>
  <c r="L2783" i="1"/>
  <c r="U2783" i="1" s="1"/>
  <c r="L2784" i="1"/>
  <c r="L2785" i="1"/>
  <c r="U2785" i="1" s="1"/>
  <c r="L2786" i="1"/>
  <c r="L2787" i="1"/>
  <c r="L2788" i="1"/>
  <c r="U2788" i="1" s="1"/>
  <c r="L2789" i="1"/>
  <c r="U2789" i="1" s="1"/>
  <c r="L2790" i="1"/>
  <c r="L2791" i="1"/>
  <c r="U2791" i="1" s="1"/>
  <c r="L2792" i="1"/>
  <c r="L2793" i="1"/>
  <c r="U2793" i="1" s="1"/>
  <c r="L2794" i="1"/>
  <c r="L2795" i="1"/>
  <c r="L2796" i="1"/>
  <c r="U2796" i="1" s="1"/>
  <c r="L2797" i="1"/>
  <c r="U2797" i="1" s="1"/>
  <c r="L2798" i="1"/>
  <c r="L2799" i="1"/>
  <c r="U2799" i="1" s="1"/>
  <c r="L2800" i="1"/>
  <c r="L2801" i="1"/>
  <c r="U2801" i="1" s="1"/>
  <c r="L2802" i="1"/>
  <c r="L2803" i="1"/>
  <c r="L2804" i="1"/>
  <c r="U2804" i="1" s="1"/>
  <c r="L2805" i="1"/>
  <c r="U2805" i="1" s="1"/>
  <c r="L2806" i="1"/>
  <c r="L2807" i="1"/>
  <c r="U2807" i="1" s="1"/>
  <c r="L2808" i="1"/>
  <c r="L2809" i="1"/>
  <c r="U2809" i="1" s="1"/>
  <c r="L2810" i="1"/>
  <c r="L2811" i="1"/>
  <c r="L2812" i="1"/>
  <c r="U2812" i="1" s="1"/>
  <c r="L2813" i="1"/>
  <c r="U2813" i="1" s="1"/>
  <c r="L2814" i="1"/>
  <c r="L2815" i="1"/>
  <c r="U2815" i="1" s="1"/>
  <c r="L2816" i="1"/>
  <c r="L2817" i="1"/>
  <c r="U2817" i="1" s="1"/>
  <c r="L2818" i="1"/>
  <c r="L2819" i="1"/>
  <c r="L2820" i="1"/>
  <c r="U2820" i="1" s="1"/>
  <c r="L2821" i="1"/>
  <c r="U2821" i="1" s="1"/>
  <c r="L2822" i="1"/>
  <c r="U2822" i="1" s="1"/>
  <c r="L2823" i="1"/>
  <c r="U2823" i="1" s="1"/>
  <c r="L2824" i="1"/>
  <c r="L2825" i="1"/>
  <c r="U2825" i="1" s="1"/>
  <c r="L2826" i="1"/>
  <c r="L2827" i="1"/>
  <c r="L2828" i="1"/>
  <c r="U2828" i="1" s="1"/>
  <c r="L2829" i="1"/>
  <c r="U2829" i="1" s="1"/>
  <c r="L2830" i="1"/>
  <c r="L2831" i="1"/>
  <c r="U2831" i="1" s="1"/>
  <c r="L2832" i="1"/>
  <c r="L2833" i="1"/>
  <c r="U2833" i="1" s="1"/>
  <c r="L2834" i="1"/>
  <c r="L2835" i="1"/>
  <c r="L2836" i="1"/>
  <c r="U2836" i="1" s="1"/>
  <c r="L2837" i="1"/>
  <c r="U2837" i="1" s="1"/>
  <c r="L2838" i="1"/>
  <c r="L2839" i="1"/>
  <c r="U2839" i="1" s="1"/>
  <c r="L2840" i="1"/>
  <c r="L2841" i="1"/>
  <c r="U2841" i="1" s="1"/>
  <c r="L2842" i="1"/>
  <c r="L2843" i="1"/>
  <c r="L2844" i="1"/>
  <c r="U2844" i="1" s="1"/>
  <c r="L2845" i="1"/>
  <c r="U2845" i="1" s="1"/>
  <c r="L2846" i="1"/>
  <c r="L2847" i="1"/>
  <c r="U2847" i="1" s="1"/>
  <c r="L2848" i="1"/>
  <c r="L2849" i="1"/>
  <c r="U2849" i="1" s="1"/>
  <c r="L2850" i="1"/>
  <c r="L2851" i="1"/>
  <c r="L2852" i="1"/>
  <c r="U2852" i="1" s="1"/>
  <c r="L2853" i="1"/>
  <c r="U2853" i="1" s="1"/>
  <c r="L2854" i="1"/>
  <c r="L2855" i="1"/>
  <c r="U2855" i="1" s="1"/>
  <c r="L2856" i="1"/>
  <c r="L2857" i="1"/>
  <c r="U2857" i="1" s="1"/>
  <c r="L2858" i="1"/>
  <c r="L2859" i="1"/>
  <c r="L2860" i="1"/>
  <c r="U2860" i="1" s="1"/>
  <c r="L2861" i="1"/>
  <c r="U2861" i="1" s="1"/>
  <c r="L2862" i="1"/>
  <c r="U2862" i="1" s="1"/>
  <c r="L2863" i="1"/>
  <c r="U2863" i="1" s="1"/>
  <c r="L2864" i="1"/>
  <c r="L2865" i="1"/>
  <c r="U2865" i="1" s="1"/>
  <c r="L2866" i="1"/>
  <c r="L2867" i="1"/>
  <c r="L2868" i="1"/>
  <c r="U2868" i="1" s="1"/>
  <c r="L2869" i="1"/>
  <c r="U2869" i="1" s="1"/>
  <c r="L2870" i="1"/>
  <c r="L2871" i="1"/>
  <c r="U2871" i="1" s="1"/>
  <c r="L2872" i="1"/>
  <c r="L2873" i="1"/>
  <c r="U2873" i="1" s="1"/>
  <c r="L2874" i="1"/>
  <c r="L2875" i="1"/>
  <c r="L2876" i="1"/>
  <c r="U2876" i="1" s="1"/>
  <c r="L2877" i="1"/>
  <c r="U2877" i="1" s="1"/>
  <c r="L2878" i="1"/>
  <c r="L2879" i="1"/>
  <c r="U2879" i="1" s="1"/>
  <c r="L2880" i="1"/>
  <c r="L2881" i="1"/>
  <c r="U2881" i="1" s="1"/>
  <c r="L2882" i="1"/>
  <c r="L2883" i="1"/>
  <c r="L2884" i="1"/>
  <c r="U2884" i="1" s="1"/>
  <c r="L2885" i="1"/>
  <c r="U2885" i="1" s="1"/>
  <c r="L2886" i="1"/>
  <c r="L2887" i="1"/>
  <c r="U2887" i="1" s="1"/>
  <c r="L2888" i="1"/>
  <c r="L2889" i="1"/>
  <c r="U2889" i="1" s="1"/>
  <c r="L2890" i="1"/>
  <c r="L2891" i="1"/>
  <c r="L2892" i="1"/>
  <c r="U2892" i="1" s="1"/>
  <c r="L2893" i="1"/>
  <c r="U2893" i="1" s="1"/>
  <c r="L2894" i="1"/>
  <c r="L2895" i="1"/>
  <c r="U2895" i="1" s="1"/>
  <c r="L2896" i="1"/>
  <c r="L2897" i="1"/>
  <c r="U2897" i="1" s="1"/>
  <c r="L2898" i="1"/>
  <c r="L2899" i="1"/>
  <c r="L2900" i="1"/>
  <c r="U2900" i="1" s="1"/>
  <c r="L2901" i="1"/>
  <c r="U2901" i="1" s="1"/>
  <c r="L2902" i="1"/>
  <c r="L2903" i="1"/>
  <c r="U2903" i="1" s="1"/>
  <c r="L2904" i="1"/>
  <c r="U2904" i="1" s="1"/>
  <c r="L2905" i="1"/>
  <c r="U2905" i="1" s="1"/>
  <c r="L2906" i="1"/>
  <c r="L2907" i="1"/>
  <c r="L2908" i="1"/>
  <c r="U2908" i="1" s="1"/>
  <c r="L2909" i="1"/>
  <c r="U2909" i="1" s="1"/>
  <c r="L2910" i="1"/>
  <c r="L2911" i="1"/>
  <c r="U2911" i="1" s="1"/>
  <c r="L2912" i="1"/>
  <c r="L2913" i="1"/>
  <c r="U2913" i="1" s="1"/>
  <c r="L2914" i="1"/>
  <c r="L2915" i="1"/>
  <c r="L2916" i="1"/>
  <c r="U2916" i="1" s="1"/>
  <c r="L2917" i="1"/>
  <c r="U2917" i="1" s="1"/>
  <c r="L2918" i="1"/>
  <c r="L2919" i="1"/>
  <c r="U2919" i="1" s="1"/>
  <c r="L2920" i="1"/>
  <c r="L2921" i="1"/>
  <c r="U2921" i="1" s="1"/>
  <c r="L2922" i="1"/>
  <c r="L2923" i="1"/>
  <c r="L2924" i="1"/>
  <c r="U2924" i="1" s="1"/>
  <c r="L2925" i="1"/>
  <c r="U2925" i="1" s="1"/>
  <c r="L2926" i="1"/>
  <c r="U2926" i="1" s="1"/>
  <c r="L2927" i="1"/>
  <c r="U2927" i="1" s="1"/>
  <c r="L2928" i="1"/>
  <c r="L2929" i="1"/>
  <c r="U2929" i="1" s="1"/>
  <c r="L2930" i="1"/>
  <c r="L2931" i="1"/>
  <c r="L2932" i="1"/>
  <c r="U2932" i="1" s="1"/>
  <c r="L2933" i="1"/>
  <c r="U2933" i="1" s="1"/>
  <c r="L2934" i="1"/>
  <c r="L2935" i="1"/>
  <c r="U2935" i="1" s="1"/>
  <c r="L2936" i="1"/>
  <c r="L2937" i="1"/>
  <c r="U2937" i="1" s="1"/>
  <c r="L2938" i="1"/>
  <c r="L2939" i="1"/>
  <c r="L2940" i="1"/>
  <c r="U2940" i="1" s="1"/>
  <c r="L2941" i="1"/>
  <c r="U2941" i="1" s="1"/>
  <c r="L2942" i="1"/>
  <c r="L2943" i="1"/>
  <c r="U2943" i="1" s="1"/>
  <c r="L2944" i="1"/>
  <c r="L2945" i="1"/>
  <c r="U2945" i="1" s="1"/>
  <c r="L2946" i="1"/>
  <c r="L2947" i="1"/>
  <c r="L2948" i="1"/>
  <c r="U2948" i="1" s="1"/>
  <c r="L2949" i="1"/>
  <c r="U2949" i="1" s="1"/>
  <c r="L2950" i="1"/>
  <c r="L2951" i="1"/>
  <c r="U2951" i="1" s="1"/>
  <c r="L2952" i="1"/>
  <c r="L2953" i="1"/>
  <c r="U2953" i="1" s="1"/>
  <c r="L2954" i="1"/>
  <c r="L2955" i="1"/>
  <c r="L2956" i="1"/>
  <c r="U2956" i="1" s="1"/>
  <c r="L2957" i="1"/>
  <c r="U2957" i="1" s="1"/>
  <c r="L2958" i="1"/>
  <c r="L2959" i="1"/>
  <c r="U2959" i="1" s="1"/>
  <c r="L2960" i="1"/>
  <c r="L2961" i="1"/>
  <c r="U2961" i="1" s="1"/>
  <c r="L2962" i="1"/>
  <c r="L2963" i="1"/>
  <c r="L2964" i="1"/>
  <c r="U2964" i="1" s="1"/>
  <c r="L2965" i="1"/>
  <c r="U2965" i="1" s="1"/>
  <c r="L2966" i="1"/>
  <c r="L2967" i="1"/>
  <c r="U2967" i="1" s="1"/>
  <c r="L2968" i="1"/>
  <c r="U2968" i="1" s="1"/>
  <c r="L2969" i="1"/>
  <c r="U2969" i="1" s="1"/>
  <c r="L2970" i="1"/>
  <c r="L2971" i="1"/>
  <c r="L2972" i="1"/>
  <c r="U2972" i="1" s="1"/>
  <c r="L2973" i="1"/>
  <c r="U2973" i="1" s="1"/>
  <c r="L2974" i="1"/>
  <c r="L2975" i="1"/>
  <c r="U2975" i="1" s="1"/>
  <c r="L2976" i="1"/>
  <c r="L2977" i="1"/>
  <c r="U2977" i="1" s="1"/>
  <c r="L2978" i="1"/>
  <c r="L2979" i="1"/>
  <c r="L2980" i="1"/>
  <c r="U2980" i="1" s="1"/>
  <c r="L2981" i="1"/>
  <c r="U2981" i="1" s="1"/>
  <c r="L2982" i="1"/>
  <c r="L2983" i="1"/>
  <c r="U2983" i="1" s="1"/>
  <c r="L2984" i="1"/>
  <c r="L2985" i="1"/>
  <c r="U2985" i="1" s="1"/>
  <c r="L2986" i="1"/>
  <c r="L2987" i="1"/>
  <c r="L2988" i="1"/>
  <c r="U2988" i="1" s="1"/>
  <c r="L2989" i="1"/>
  <c r="U2989" i="1" s="1"/>
  <c r="L2990" i="1"/>
  <c r="U2990" i="1" s="1"/>
  <c r="L2991" i="1"/>
  <c r="U2991" i="1" s="1"/>
  <c r="L2992" i="1"/>
  <c r="L2993" i="1"/>
  <c r="U2993" i="1" s="1"/>
  <c r="L2994" i="1"/>
  <c r="L2995" i="1"/>
  <c r="L2996" i="1"/>
  <c r="U2996" i="1" s="1"/>
  <c r="L2997" i="1"/>
  <c r="U2997" i="1" s="1"/>
  <c r="L2998" i="1"/>
  <c r="L2999" i="1"/>
  <c r="U2999" i="1" s="1"/>
  <c r="L3000" i="1"/>
  <c r="L3001" i="1"/>
  <c r="U3001" i="1" s="1"/>
  <c r="L3002" i="1"/>
  <c r="L3003" i="1"/>
  <c r="L3004" i="1"/>
  <c r="U3004" i="1" s="1"/>
  <c r="L3005" i="1"/>
  <c r="U3005" i="1" s="1"/>
  <c r="L3006" i="1"/>
  <c r="L3007" i="1"/>
  <c r="U3007" i="1" s="1"/>
  <c r="L3008" i="1"/>
  <c r="L3009" i="1"/>
  <c r="U3009" i="1" s="1"/>
  <c r="L3010" i="1"/>
  <c r="L3011" i="1"/>
  <c r="L3012" i="1"/>
  <c r="U3012" i="1" s="1"/>
  <c r="L3013" i="1"/>
  <c r="U3013" i="1" s="1"/>
  <c r="L3014" i="1"/>
  <c r="L3015" i="1"/>
  <c r="U3015" i="1" s="1"/>
  <c r="L3016" i="1"/>
  <c r="L3017" i="1"/>
  <c r="U3017" i="1" s="1"/>
  <c r="L3018" i="1"/>
  <c r="L3019" i="1"/>
  <c r="L3020" i="1"/>
  <c r="U3020" i="1" s="1"/>
  <c r="L3021" i="1"/>
  <c r="U3021" i="1" s="1"/>
  <c r="L3022" i="1"/>
  <c r="L3023" i="1"/>
  <c r="U3023" i="1" s="1"/>
  <c r="L3024" i="1"/>
  <c r="L3025" i="1"/>
  <c r="U3025" i="1" s="1"/>
  <c r="L3026" i="1"/>
  <c r="L3027" i="1"/>
  <c r="L3028" i="1"/>
  <c r="U3028" i="1" s="1"/>
  <c r="L3029" i="1"/>
  <c r="U3029" i="1" s="1"/>
  <c r="L3030" i="1"/>
  <c r="L3031" i="1"/>
  <c r="U3031" i="1" s="1"/>
  <c r="L3032" i="1"/>
  <c r="U3032" i="1" s="1"/>
  <c r="L3033" i="1"/>
  <c r="U3033" i="1" s="1"/>
  <c r="L3034" i="1"/>
  <c r="L3035" i="1"/>
  <c r="L3036" i="1"/>
  <c r="U3036" i="1" s="1"/>
  <c r="L3037" i="1"/>
  <c r="U3037" i="1" s="1"/>
  <c r="L3038" i="1"/>
  <c r="L3039" i="1"/>
  <c r="U3039" i="1" s="1"/>
  <c r="L3040" i="1"/>
  <c r="L3041" i="1"/>
  <c r="U3041" i="1" s="1"/>
  <c r="L3042" i="1"/>
  <c r="L3043" i="1"/>
  <c r="L3044" i="1"/>
  <c r="U3044" i="1" s="1"/>
  <c r="L3045" i="1"/>
  <c r="U3045" i="1" s="1"/>
  <c r="L3046" i="1"/>
  <c r="L3047" i="1"/>
  <c r="U3047" i="1" s="1"/>
  <c r="L3048" i="1"/>
  <c r="L3049" i="1"/>
  <c r="U3049" i="1" s="1"/>
  <c r="L3050" i="1"/>
  <c r="L3051" i="1"/>
  <c r="L3052" i="1"/>
  <c r="U3052" i="1" s="1"/>
  <c r="L3053" i="1"/>
  <c r="U3053" i="1" s="1"/>
  <c r="L3054" i="1"/>
  <c r="U3054" i="1" s="1"/>
  <c r="L3055" i="1"/>
  <c r="U3055" i="1" s="1"/>
  <c r="L3056" i="1"/>
  <c r="L3057" i="1"/>
  <c r="U3057" i="1" s="1"/>
  <c r="L3058" i="1"/>
  <c r="L3059" i="1"/>
  <c r="L3060" i="1"/>
  <c r="U3060" i="1" s="1"/>
  <c r="L3061" i="1"/>
  <c r="U3061" i="1" s="1"/>
  <c r="L3062" i="1"/>
  <c r="L3063" i="1"/>
  <c r="U3063" i="1" s="1"/>
  <c r="L3064" i="1"/>
  <c r="L3065" i="1"/>
  <c r="U3065" i="1" s="1"/>
  <c r="L3066" i="1"/>
  <c r="L3067" i="1"/>
  <c r="L3068" i="1"/>
  <c r="U3068" i="1" s="1"/>
  <c r="L3069" i="1"/>
  <c r="U3069" i="1" s="1"/>
  <c r="L3070" i="1"/>
  <c r="L3071" i="1"/>
  <c r="U3071" i="1" s="1"/>
  <c r="L3072" i="1"/>
  <c r="L3073" i="1"/>
  <c r="U3073" i="1" s="1"/>
  <c r="L3074" i="1"/>
  <c r="L3075" i="1"/>
  <c r="L3076" i="1"/>
  <c r="U3076" i="1" s="1"/>
  <c r="L3077" i="1"/>
  <c r="U3077" i="1" s="1"/>
  <c r="L3078" i="1"/>
  <c r="L3079" i="1"/>
  <c r="U3079" i="1" s="1"/>
  <c r="L3080" i="1"/>
  <c r="L3081" i="1"/>
  <c r="U3081" i="1" s="1"/>
  <c r="L3082" i="1"/>
  <c r="L3083" i="1"/>
  <c r="L3084" i="1"/>
  <c r="U3084" i="1" s="1"/>
  <c r="L3085" i="1"/>
  <c r="U3085" i="1" s="1"/>
  <c r="L3086" i="1"/>
  <c r="L3087" i="1"/>
  <c r="U3087" i="1" s="1"/>
  <c r="L3088" i="1"/>
  <c r="L3089" i="1"/>
  <c r="U3089" i="1" s="1"/>
  <c r="L3090" i="1"/>
  <c r="L3091" i="1"/>
  <c r="L3092" i="1"/>
  <c r="U3092" i="1" s="1"/>
  <c r="L3093" i="1"/>
  <c r="U3093" i="1" s="1"/>
  <c r="L3094" i="1"/>
  <c r="L3095" i="1"/>
  <c r="U3095" i="1" s="1"/>
  <c r="L3096" i="1"/>
  <c r="U3096" i="1" s="1"/>
  <c r="L3097" i="1"/>
  <c r="U3097" i="1" s="1"/>
  <c r="L3098" i="1"/>
  <c r="L3099" i="1"/>
  <c r="L3100" i="1"/>
  <c r="U3100" i="1" s="1"/>
  <c r="L3101" i="1"/>
  <c r="U3101" i="1" s="1"/>
  <c r="L3102" i="1"/>
  <c r="L3103" i="1"/>
  <c r="U3103" i="1" s="1"/>
  <c r="L3104" i="1"/>
  <c r="L3105" i="1"/>
  <c r="U3105" i="1" s="1"/>
  <c r="L3106" i="1"/>
  <c r="L3107" i="1"/>
  <c r="L3108" i="1"/>
  <c r="U3108" i="1" s="1"/>
  <c r="L3109" i="1"/>
  <c r="U3109" i="1" s="1"/>
  <c r="L3110" i="1"/>
  <c r="L3111" i="1"/>
  <c r="U3111" i="1" s="1"/>
  <c r="L3112" i="1"/>
  <c r="L3113" i="1"/>
  <c r="U3113" i="1" s="1"/>
  <c r="L3114" i="1"/>
  <c r="L3115" i="1"/>
  <c r="L3116" i="1"/>
  <c r="U3116" i="1" s="1"/>
  <c r="L3117" i="1"/>
  <c r="U3117" i="1" s="1"/>
  <c r="L3118" i="1"/>
  <c r="U3118" i="1" s="1"/>
  <c r="L3119" i="1"/>
  <c r="U3119" i="1" s="1"/>
  <c r="L3120" i="1"/>
  <c r="L3121" i="1"/>
  <c r="U3121" i="1" s="1"/>
  <c r="L3122" i="1"/>
  <c r="L3123" i="1"/>
  <c r="L3124" i="1"/>
  <c r="U3124" i="1" s="1"/>
  <c r="L3125" i="1"/>
  <c r="U3125" i="1" s="1"/>
  <c r="L3126" i="1"/>
  <c r="L3127" i="1"/>
  <c r="U3127" i="1" s="1"/>
  <c r="L3128" i="1"/>
  <c r="L3129" i="1"/>
  <c r="U3129" i="1" s="1"/>
  <c r="L3130" i="1"/>
  <c r="L3131" i="1"/>
  <c r="L3132" i="1"/>
  <c r="U3132" i="1" s="1"/>
  <c r="L3133" i="1"/>
  <c r="U3133" i="1" s="1"/>
  <c r="L3134" i="1"/>
  <c r="L3135" i="1"/>
  <c r="U3135" i="1" s="1"/>
  <c r="L3136" i="1"/>
  <c r="L3137" i="1"/>
  <c r="U3137" i="1" s="1"/>
  <c r="L3138" i="1"/>
  <c r="L3139" i="1"/>
  <c r="L3140" i="1"/>
  <c r="U3140" i="1" s="1"/>
  <c r="L3141" i="1"/>
  <c r="U3141" i="1" s="1"/>
  <c r="L3142" i="1"/>
  <c r="L3143" i="1"/>
  <c r="U3143" i="1" s="1"/>
  <c r="L3144" i="1"/>
  <c r="L3145" i="1"/>
  <c r="U3145" i="1" s="1"/>
  <c r="L3146" i="1"/>
  <c r="L3147" i="1"/>
  <c r="L3148" i="1"/>
  <c r="U3148" i="1" s="1"/>
  <c r="L3149" i="1"/>
  <c r="U3149" i="1" s="1"/>
  <c r="L3150" i="1"/>
  <c r="L3151" i="1"/>
  <c r="U3151" i="1" s="1"/>
  <c r="L3152" i="1"/>
  <c r="L3153" i="1"/>
  <c r="U3153" i="1" s="1"/>
  <c r="L3154" i="1"/>
  <c r="L3155" i="1"/>
  <c r="L3156" i="1"/>
  <c r="U3156" i="1" s="1"/>
  <c r="L3157" i="1"/>
  <c r="U3157" i="1" s="1"/>
  <c r="L3158" i="1"/>
  <c r="L3159" i="1"/>
  <c r="U3159" i="1" s="1"/>
  <c r="L3160" i="1"/>
  <c r="U3160" i="1" s="1"/>
  <c r="L3161" i="1"/>
  <c r="U3161" i="1" s="1"/>
  <c r="L3162" i="1"/>
  <c r="L3163" i="1"/>
  <c r="L3164" i="1"/>
  <c r="U3164" i="1" s="1"/>
  <c r="L3165" i="1"/>
  <c r="U3165" i="1" s="1"/>
  <c r="L3166" i="1"/>
  <c r="L3167" i="1"/>
  <c r="U3167" i="1" s="1"/>
  <c r="L3168" i="1"/>
  <c r="L3169" i="1"/>
  <c r="U3169" i="1" s="1"/>
  <c r="L3170" i="1"/>
  <c r="L3171" i="1"/>
  <c r="L3172" i="1"/>
  <c r="U3172" i="1" s="1"/>
  <c r="L3173" i="1"/>
  <c r="U3173" i="1" s="1"/>
  <c r="L3174" i="1"/>
  <c r="L3175" i="1"/>
  <c r="U3175" i="1" s="1"/>
  <c r="L3176" i="1"/>
  <c r="L3177" i="1"/>
  <c r="U3177" i="1" s="1"/>
  <c r="L3178" i="1"/>
  <c r="L3179" i="1"/>
  <c r="L3180" i="1"/>
  <c r="U3180" i="1" s="1"/>
  <c r="L3181" i="1"/>
  <c r="U3181" i="1" s="1"/>
  <c r="L3182" i="1"/>
  <c r="U3182" i="1" s="1"/>
  <c r="L3183" i="1"/>
  <c r="U3183" i="1" s="1"/>
  <c r="L3184" i="1"/>
  <c r="L3185" i="1"/>
  <c r="U3185" i="1" s="1"/>
  <c r="L3186" i="1"/>
  <c r="L3187" i="1"/>
  <c r="L3188" i="1"/>
  <c r="U3188" i="1" s="1"/>
  <c r="L3189" i="1"/>
  <c r="U3189" i="1" s="1"/>
  <c r="L3190" i="1"/>
  <c r="L3191" i="1"/>
  <c r="U3191" i="1" s="1"/>
  <c r="L3192" i="1"/>
  <c r="L3193" i="1"/>
  <c r="U3193" i="1" s="1"/>
  <c r="L3194" i="1"/>
  <c r="L3195" i="1"/>
  <c r="L3196" i="1"/>
  <c r="U3196" i="1" s="1"/>
  <c r="L3197" i="1"/>
  <c r="U3197" i="1" s="1"/>
  <c r="L3198" i="1"/>
  <c r="L3199" i="1"/>
  <c r="U3199" i="1" s="1"/>
  <c r="L3200" i="1"/>
  <c r="L3201" i="1"/>
  <c r="U3201" i="1" s="1"/>
  <c r="L3202" i="1"/>
  <c r="L3203" i="1"/>
  <c r="L3204" i="1"/>
  <c r="U3204" i="1" s="1"/>
  <c r="L3205" i="1"/>
  <c r="U3205" i="1" s="1"/>
  <c r="L3206" i="1"/>
  <c r="L3207" i="1"/>
  <c r="U3207" i="1" s="1"/>
  <c r="L3208" i="1"/>
  <c r="L3209" i="1"/>
  <c r="U3209" i="1" s="1"/>
  <c r="L3210" i="1"/>
  <c r="L3211" i="1"/>
  <c r="U3211" i="1" s="1"/>
  <c r="L3212" i="1"/>
  <c r="U3212" i="1" s="1"/>
  <c r="L3213" i="1"/>
  <c r="U3213" i="1" s="1"/>
  <c r="L3214" i="1"/>
  <c r="L3215" i="1"/>
  <c r="U3215" i="1" s="1"/>
  <c r="L3216" i="1"/>
  <c r="L3217" i="1"/>
  <c r="U3217" i="1" s="1"/>
  <c r="L3218" i="1"/>
  <c r="L3219" i="1"/>
  <c r="L3220" i="1"/>
  <c r="U3220" i="1" s="1"/>
  <c r="L3221" i="1"/>
  <c r="U3221" i="1" s="1"/>
  <c r="L3222" i="1"/>
  <c r="L3223" i="1"/>
  <c r="U3223" i="1" s="1"/>
  <c r="L3224" i="1"/>
  <c r="L3225" i="1"/>
  <c r="U3225" i="1" s="1"/>
  <c r="L3226" i="1"/>
  <c r="L3227" i="1"/>
  <c r="L3228" i="1"/>
  <c r="U3228" i="1" s="1"/>
  <c r="L3229" i="1"/>
  <c r="U3229" i="1" s="1"/>
  <c r="L3230" i="1"/>
  <c r="L3231" i="1"/>
  <c r="U3231" i="1" s="1"/>
  <c r="L3232" i="1"/>
  <c r="L3233" i="1"/>
  <c r="U3233" i="1" s="1"/>
  <c r="L3234" i="1"/>
  <c r="L3235" i="1"/>
  <c r="L3236" i="1"/>
  <c r="U3236" i="1" s="1"/>
  <c r="L3237" i="1"/>
  <c r="U3237" i="1" s="1"/>
  <c r="L3238" i="1"/>
  <c r="L3239" i="1"/>
  <c r="U3239" i="1" s="1"/>
  <c r="L3240" i="1"/>
  <c r="L3241" i="1"/>
  <c r="U3241" i="1" s="1"/>
  <c r="L3242" i="1"/>
  <c r="L3243" i="1"/>
  <c r="L3244" i="1"/>
  <c r="U3244" i="1" s="1"/>
  <c r="L3245" i="1"/>
  <c r="U3245" i="1" s="1"/>
  <c r="L3246" i="1"/>
  <c r="L3247" i="1"/>
  <c r="U3247" i="1" s="1"/>
  <c r="L3248" i="1"/>
  <c r="U3248" i="1" s="1"/>
  <c r="L3249" i="1"/>
  <c r="U3249" i="1" s="1"/>
  <c r="L3250" i="1"/>
  <c r="L3251" i="1"/>
  <c r="U3251" i="1" s="1"/>
  <c r="L3252" i="1"/>
  <c r="U3252" i="1" s="1"/>
  <c r="L3253" i="1"/>
  <c r="U3253" i="1" s="1"/>
  <c r="L3254" i="1"/>
  <c r="L3255" i="1"/>
  <c r="U3255" i="1" s="1"/>
  <c r="L3256" i="1"/>
  <c r="L3257" i="1"/>
  <c r="U3257" i="1" s="1"/>
  <c r="L3258" i="1"/>
  <c r="L3259" i="1"/>
  <c r="L3260" i="1"/>
  <c r="U3260" i="1" s="1"/>
  <c r="L3261" i="1"/>
  <c r="U3261" i="1" s="1"/>
  <c r="L3262" i="1"/>
  <c r="L3263" i="1"/>
  <c r="U3263" i="1" s="1"/>
  <c r="L3264" i="1"/>
  <c r="L3265" i="1"/>
  <c r="U3265" i="1" s="1"/>
  <c r="L3266" i="1"/>
  <c r="L3267" i="1"/>
  <c r="L3268" i="1"/>
  <c r="U3268" i="1" s="1"/>
  <c r="L3269" i="1"/>
  <c r="U3269" i="1" s="1"/>
  <c r="L3270" i="1"/>
  <c r="L3271" i="1"/>
  <c r="U3271" i="1" s="1"/>
  <c r="L3272" i="1"/>
  <c r="U3272" i="1" s="1"/>
  <c r="L3273" i="1"/>
  <c r="U3273" i="1" s="1"/>
  <c r="L3274" i="1"/>
  <c r="L3275" i="1"/>
  <c r="L3276" i="1"/>
  <c r="U3276" i="1" s="1"/>
  <c r="L3277" i="1"/>
  <c r="U3277" i="1" s="1"/>
  <c r="L3278" i="1"/>
  <c r="L3279" i="1"/>
  <c r="U3279" i="1" s="1"/>
  <c r="L3280" i="1"/>
  <c r="L3281" i="1"/>
  <c r="U3281" i="1" s="1"/>
  <c r="L3282" i="1"/>
  <c r="L3283" i="1"/>
  <c r="L3284" i="1"/>
  <c r="U3284" i="1" s="1"/>
  <c r="L3285" i="1"/>
  <c r="U3285" i="1" s="1"/>
  <c r="L3286" i="1"/>
  <c r="L3287" i="1"/>
  <c r="U3287" i="1" s="1"/>
  <c r="L3288" i="1"/>
  <c r="L3289" i="1"/>
  <c r="U3289" i="1" s="1"/>
  <c r="L3290" i="1"/>
  <c r="L3291" i="1"/>
  <c r="L3292" i="1"/>
  <c r="U3292" i="1" s="1"/>
  <c r="L3293" i="1"/>
  <c r="U3293" i="1" s="1"/>
  <c r="L3294" i="1"/>
  <c r="U3294" i="1" s="1"/>
  <c r="L3295" i="1"/>
  <c r="U3295" i="1" s="1"/>
  <c r="L3296" i="1"/>
  <c r="L3297" i="1"/>
  <c r="U3297" i="1" s="1"/>
  <c r="L3298" i="1"/>
  <c r="L3299" i="1"/>
  <c r="L3300" i="1"/>
  <c r="U3300" i="1" s="1"/>
  <c r="L3301" i="1"/>
  <c r="U3301" i="1" s="1"/>
  <c r="L3302" i="1"/>
  <c r="L3303" i="1"/>
  <c r="U3303" i="1" s="1"/>
  <c r="L3304" i="1"/>
  <c r="L3305" i="1"/>
  <c r="U3305" i="1" s="1"/>
  <c r="L3306" i="1"/>
  <c r="L3307" i="1"/>
  <c r="L3308" i="1"/>
  <c r="U3308" i="1" s="1"/>
  <c r="L3309" i="1"/>
  <c r="U3309" i="1" s="1"/>
  <c r="L3310" i="1"/>
  <c r="L3311" i="1"/>
  <c r="U3311" i="1" s="1"/>
  <c r="L3312" i="1"/>
  <c r="L3313" i="1"/>
  <c r="U3313" i="1" s="1"/>
  <c r="L3314" i="1"/>
  <c r="L3315" i="1"/>
  <c r="U3315" i="1" s="1"/>
  <c r="L3316" i="1"/>
  <c r="U3316" i="1" s="1"/>
  <c r="L3317" i="1"/>
  <c r="U3317" i="1" s="1"/>
  <c r="L3318" i="1"/>
  <c r="U3318" i="1" s="1"/>
  <c r="L3319" i="1"/>
  <c r="U3319" i="1" s="1"/>
  <c r="L3320" i="1"/>
  <c r="L3321" i="1"/>
  <c r="U3321" i="1" s="1"/>
  <c r="L3322" i="1"/>
  <c r="L3323" i="1"/>
  <c r="L3324" i="1"/>
  <c r="U3324" i="1" s="1"/>
  <c r="L3325" i="1"/>
  <c r="U3325" i="1" s="1"/>
  <c r="L3326" i="1"/>
  <c r="L3327" i="1"/>
  <c r="U3327" i="1" s="1"/>
  <c r="L3328" i="1"/>
  <c r="L3329" i="1"/>
  <c r="U3329" i="1" s="1"/>
  <c r="L3330" i="1"/>
  <c r="L3331" i="1"/>
  <c r="L3332" i="1"/>
  <c r="U3332" i="1" s="1"/>
  <c r="L3333" i="1"/>
  <c r="U3333" i="1" s="1"/>
  <c r="L3334" i="1"/>
  <c r="L3335" i="1"/>
  <c r="U3335" i="1" s="1"/>
  <c r="L3336" i="1"/>
  <c r="L3337" i="1"/>
  <c r="U3337" i="1" s="1"/>
  <c r="L3338" i="1"/>
  <c r="L3339" i="1"/>
  <c r="L3340" i="1"/>
  <c r="U3340" i="1" s="1"/>
  <c r="L3341" i="1"/>
  <c r="U3341" i="1" s="1"/>
  <c r="L3342" i="1"/>
  <c r="L3343" i="1"/>
  <c r="U3343" i="1" s="1"/>
  <c r="L3344" i="1"/>
  <c r="L3345" i="1"/>
  <c r="U3345" i="1" s="1"/>
  <c r="L3346" i="1"/>
  <c r="L3347" i="1"/>
  <c r="L3348" i="1"/>
  <c r="U3348" i="1" s="1"/>
  <c r="L3349" i="1"/>
  <c r="U3349" i="1" s="1"/>
  <c r="L3350" i="1"/>
  <c r="L3351" i="1"/>
  <c r="U3351" i="1" s="1"/>
  <c r="L3352" i="1"/>
  <c r="L3353" i="1"/>
  <c r="U3353" i="1" s="1"/>
  <c r="L3354" i="1"/>
  <c r="L3355" i="1"/>
  <c r="U3355" i="1" s="1"/>
  <c r="L3356" i="1"/>
  <c r="U3356" i="1" s="1"/>
  <c r="L3357" i="1"/>
  <c r="U3357" i="1" s="1"/>
  <c r="L3358" i="1"/>
  <c r="L3359" i="1"/>
  <c r="U3359" i="1" s="1"/>
  <c r="L3360" i="1"/>
  <c r="L3361" i="1"/>
  <c r="U3361" i="1" s="1"/>
  <c r="L3362" i="1"/>
  <c r="L3363" i="1"/>
  <c r="L3364" i="1"/>
  <c r="U3364" i="1" s="1"/>
  <c r="L3365" i="1"/>
  <c r="U3365" i="1" s="1"/>
  <c r="L3366" i="1"/>
  <c r="L3367" i="1"/>
  <c r="U3367" i="1" s="1"/>
  <c r="L3368" i="1"/>
  <c r="L3369" i="1"/>
  <c r="U3369" i="1" s="1"/>
  <c r="L3370" i="1"/>
  <c r="L3371" i="1"/>
  <c r="L3372" i="1"/>
  <c r="U3372" i="1" s="1"/>
  <c r="L3373" i="1"/>
  <c r="U3373" i="1" s="1"/>
  <c r="L3374" i="1"/>
  <c r="L3375" i="1"/>
  <c r="U3375" i="1" s="1"/>
  <c r="L3376" i="1"/>
  <c r="L3377" i="1"/>
  <c r="U3377" i="1" s="1"/>
  <c r="L3378" i="1"/>
  <c r="L3379" i="1"/>
  <c r="L3380" i="1"/>
  <c r="U3380" i="1" s="1"/>
  <c r="L3381" i="1"/>
  <c r="U3381" i="1" s="1"/>
  <c r="L3382" i="1"/>
  <c r="L3383" i="1"/>
  <c r="U3383" i="1" s="1"/>
  <c r="L3384" i="1"/>
  <c r="U3384" i="1" s="1"/>
  <c r="L3385" i="1"/>
  <c r="U3385" i="1" s="1"/>
  <c r="L3386" i="1"/>
  <c r="L3387" i="1"/>
  <c r="L3388" i="1"/>
  <c r="U3388" i="1" s="1"/>
  <c r="L3389" i="1"/>
  <c r="U3389" i="1" s="1"/>
  <c r="L3390" i="1"/>
  <c r="L3391" i="1"/>
  <c r="U3391" i="1" s="1"/>
  <c r="L3392" i="1"/>
  <c r="L3393" i="1"/>
  <c r="U3393" i="1" s="1"/>
  <c r="L3394" i="1"/>
  <c r="L3395" i="1"/>
  <c r="L3396" i="1"/>
  <c r="U3396" i="1" s="1"/>
  <c r="L3397" i="1"/>
  <c r="U3397" i="1" s="1"/>
  <c r="L3398" i="1"/>
  <c r="L3399" i="1"/>
  <c r="U3399" i="1" s="1"/>
  <c r="L3400" i="1"/>
  <c r="L3401" i="1"/>
  <c r="U3401" i="1" s="1"/>
  <c r="L3402" i="1"/>
  <c r="L3403" i="1"/>
  <c r="L3404" i="1"/>
  <c r="U3404" i="1" s="1"/>
  <c r="L3405" i="1"/>
  <c r="U3405" i="1" s="1"/>
  <c r="L3406" i="1"/>
  <c r="U3406" i="1" s="1"/>
  <c r="L3407" i="1"/>
  <c r="U3407" i="1" s="1"/>
  <c r="L3408" i="1"/>
  <c r="L3409" i="1"/>
  <c r="U3409" i="1" s="1"/>
  <c r="L3410" i="1"/>
  <c r="L3411" i="1"/>
  <c r="L3412" i="1"/>
  <c r="U3412" i="1" s="1"/>
  <c r="L3413" i="1"/>
  <c r="U3413" i="1" s="1"/>
  <c r="L3414" i="1"/>
  <c r="L3415" i="1"/>
  <c r="U3415" i="1" s="1"/>
  <c r="L3416" i="1"/>
  <c r="L3417" i="1"/>
  <c r="U3417" i="1" s="1"/>
  <c r="L3418" i="1"/>
  <c r="L3419" i="1"/>
  <c r="U3419" i="1" s="1"/>
  <c r="L3420" i="1"/>
  <c r="U3420" i="1" s="1"/>
  <c r="L3421" i="1"/>
  <c r="U3421" i="1" s="1"/>
  <c r="L3422" i="1"/>
  <c r="L3423" i="1"/>
  <c r="U3423" i="1" s="1"/>
  <c r="L3424" i="1"/>
  <c r="U3424" i="1" s="1"/>
  <c r="L3425" i="1"/>
  <c r="U3425" i="1" s="1"/>
  <c r="L3426" i="1"/>
  <c r="L3427" i="1"/>
  <c r="L3428" i="1"/>
  <c r="U3428" i="1" s="1"/>
  <c r="L3429" i="1"/>
  <c r="U3429" i="1" s="1"/>
  <c r="L3430" i="1"/>
  <c r="U3430" i="1" s="1"/>
  <c r="L3431" i="1"/>
  <c r="U3431" i="1" s="1"/>
  <c r="L3432" i="1"/>
  <c r="L3433" i="1"/>
  <c r="U3433" i="1" s="1"/>
  <c r="L3434" i="1"/>
  <c r="L3435" i="1"/>
  <c r="L3436" i="1"/>
  <c r="U3436" i="1" s="1"/>
  <c r="L3437" i="1"/>
  <c r="U3437" i="1" s="1"/>
  <c r="L3438" i="1"/>
  <c r="L3439" i="1"/>
  <c r="U3439" i="1" s="1"/>
  <c r="L3440" i="1"/>
  <c r="L3441" i="1"/>
  <c r="U3441" i="1" s="1"/>
  <c r="L3442" i="1"/>
  <c r="L3443" i="1"/>
  <c r="L3444" i="1"/>
  <c r="U3444" i="1" s="1"/>
  <c r="L3445" i="1"/>
  <c r="U3445" i="1" s="1"/>
  <c r="L3446" i="1"/>
  <c r="L3447" i="1"/>
  <c r="U3447" i="1" s="1"/>
  <c r="L3448" i="1"/>
  <c r="U3448" i="1" s="1"/>
  <c r="L3449" i="1"/>
  <c r="U3449" i="1" s="1"/>
  <c r="L3450" i="1"/>
  <c r="L3451" i="1"/>
  <c r="L3452" i="1"/>
  <c r="U3452" i="1" s="1"/>
  <c r="L3453" i="1"/>
  <c r="U3453" i="1" s="1"/>
  <c r="L3454" i="1"/>
  <c r="L3455" i="1"/>
  <c r="U3455" i="1" s="1"/>
  <c r="L3456" i="1"/>
  <c r="L3457" i="1"/>
  <c r="U3457" i="1" s="1"/>
  <c r="L3458" i="1"/>
  <c r="L3459" i="1"/>
  <c r="L3460" i="1"/>
  <c r="U3460" i="1" s="1"/>
  <c r="L3461" i="1"/>
  <c r="U3461" i="1" s="1"/>
  <c r="L3462" i="1"/>
  <c r="L3463" i="1"/>
  <c r="U3463" i="1" s="1"/>
  <c r="L3464" i="1"/>
  <c r="L3465" i="1"/>
  <c r="U3465" i="1" s="1"/>
  <c r="L3466" i="1"/>
  <c r="L3467" i="1"/>
  <c r="L3468" i="1"/>
  <c r="U3468" i="1" s="1"/>
  <c r="L3469" i="1"/>
  <c r="U3469" i="1" s="1"/>
  <c r="L3470" i="1"/>
  <c r="L3471" i="1"/>
  <c r="U3471" i="1" s="1"/>
  <c r="L3472" i="1"/>
  <c r="U3472" i="1" s="1"/>
  <c r="L3473" i="1"/>
  <c r="U3473" i="1" s="1"/>
  <c r="L3474" i="1"/>
  <c r="L3475" i="1"/>
  <c r="L3476" i="1"/>
  <c r="U3476" i="1" s="1"/>
  <c r="L3477" i="1"/>
  <c r="U3477" i="1" s="1"/>
  <c r="L3478" i="1"/>
  <c r="L3479" i="1"/>
  <c r="U3479" i="1" s="1"/>
  <c r="L3480" i="1"/>
  <c r="L3481" i="1"/>
  <c r="U3481" i="1" s="1"/>
  <c r="L3482" i="1"/>
  <c r="L3483" i="1"/>
  <c r="U3483" i="1" s="1"/>
  <c r="L3484" i="1"/>
  <c r="U3484" i="1" s="1"/>
  <c r="L3485" i="1"/>
  <c r="U3485" i="1" s="1"/>
  <c r="L3486" i="1"/>
  <c r="L3487" i="1"/>
  <c r="U3487" i="1" s="1"/>
  <c r="L3488" i="1"/>
  <c r="L3489" i="1"/>
  <c r="U3489" i="1" s="1"/>
  <c r="L3490" i="1"/>
  <c r="L3491" i="1"/>
  <c r="L3492" i="1"/>
  <c r="U3492" i="1" s="1"/>
  <c r="L3493" i="1"/>
  <c r="U3493" i="1" s="1"/>
  <c r="L3494" i="1"/>
  <c r="L3495" i="1"/>
  <c r="U3495" i="1" s="1"/>
  <c r="L3496" i="1"/>
  <c r="U3496" i="1" s="1"/>
  <c r="L3497" i="1"/>
  <c r="U3497" i="1" s="1"/>
  <c r="L3498" i="1"/>
  <c r="L3499" i="1"/>
  <c r="L3500" i="1"/>
  <c r="U3500" i="1" s="1"/>
  <c r="L3501" i="1"/>
  <c r="U3501" i="1" s="1"/>
  <c r="L3502" i="1"/>
  <c r="L3503" i="1"/>
  <c r="U3503" i="1" s="1"/>
  <c r="L3504" i="1"/>
  <c r="L3505" i="1"/>
  <c r="U3505" i="1" s="1"/>
  <c r="L3506" i="1"/>
  <c r="L3507" i="1"/>
  <c r="L3508" i="1"/>
  <c r="U3508" i="1" s="1"/>
  <c r="L3509" i="1"/>
  <c r="U3509" i="1" s="1"/>
  <c r="L3510" i="1"/>
  <c r="L3511" i="1"/>
  <c r="U3511" i="1" s="1"/>
  <c r="L3512" i="1"/>
  <c r="L3513" i="1"/>
  <c r="U3513" i="1" s="1"/>
  <c r="L3514" i="1"/>
  <c r="L3515" i="1"/>
  <c r="L3516" i="1"/>
  <c r="U3516" i="1" s="1"/>
  <c r="L3517" i="1"/>
  <c r="U3517" i="1" s="1"/>
  <c r="L3518" i="1"/>
  <c r="U3518" i="1" s="1"/>
  <c r="L3519" i="1"/>
  <c r="U3519" i="1" s="1"/>
  <c r="L3520" i="1"/>
  <c r="L3521" i="1"/>
  <c r="U3521" i="1" s="1"/>
  <c r="L3522" i="1"/>
  <c r="L3523" i="1"/>
  <c r="L3524" i="1"/>
  <c r="U3524" i="1" s="1"/>
  <c r="L3525" i="1"/>
  <c r="U3525" i="1" s="1"/>
  <c r="L3526" i="1"/>
  <c r="L3527" i="1"/>
  <c r="U3527" i="1" s="1"/>
  <c r="L3528" i="1"/>
  <c r="L3529" i="1"/>
  <c r="U3529" i="1" s="1"/>
  <c r="L3530" i="1"/>
  <c r="L3531" i="1"/>
  <c r="L3532" i="1"/>
  <c r="U3532" i="1" s="1"/>
  <c r="L3533" i="1"/>
  <c r="U3533" i="1" s="1"/>
  <c r="L3534" i="1"/>
  <c r="L3535" i="1"/>
  <c r="U3535" i="1" s="1"/>
  <c r="L3536" i="1"/>
  <c r="L3537" i="1"/>
  <c r="U3537" i="1" s="1"/>
  <c r="L3538" i="1"/>
  <c r="L3539" i="1"/>
  <c r="L3540" i="1"/>
  <c r="U3540" i="1" s="1"/>
  <c r="L3541" i="1"/>
  <c r="U3541" i="1" s="1"/>
  <c r="L3542" i="1"/>
  <c r="L3543" i="1"/>
  <c r="U3543" i="1" s="1"/>
  <c r="L3544" i="1"/>
  <c r="U3544" i="1" s="1"/>
  <c r="L3545" i="1"/>
  <c r="U3545" i="1" s="1"/>
  <c r="L3546" i="1"/>
  <c r="L3547" i="1"/>
  <c r="U3547" i="1" s="1"/>
  <c r="L3548" i="1"/>
  <c r="U3548" i="1" s="1"/>
  <c r="L3549" i="1"/>
  <c r="U3549" i="1" s="1"/>
  <c r="L3550" i="1"/>
  <c r="L3551" i="1"/>
  <c r="U3551" i="1" s="1"/>
  <c r="L3552" i="1"/>
  <c r="L3553" i="1"/>
  <c r="U3553" i="1" s="1"/>
  <c r="L3554" i="1"/>
  <c r="L3555" i="1"/>
  <c r="L3556" i="1"/>
  <c r="U3556" i="1" s="1"/>
  <c r="L3557" i="1"/>
  <c r="U3557" i="1" s="1"/>
  <c r="L3558" i="1"/>
  <c r="L3559" i="1"/>
  <c r="U3559" i="1" s="1"/>
  <c r="L3560" i="1"/>
  <c r="L3561" i="1"/>
  <c r="U3561" i="1" s="1"/>
  <c r="L3562" i="1"/>
  <c r="L3563" i="1"/>
  <c r="L3564" i="1"/>
  <c r="U3564" i="1" s="1"/>
  <c r="L3565" i="1"/>
  <c r="U3565" i="1" s="1"/>
  <c r="L3566" i="1"/>
  <c r="L3567" i="1"/>
  <c r="U3567" i="1" s="1"/>
  <c r="L3568" i="1"/>
  <c r="U3568" i="1" s="1"/>
  <c r="L3569" i="1"/>
  <c r="U3569" i="1" s="1"/>
  <c r="L3570" i="1"/>
  <c r="L3571" i="1"/>
  <c r="L3572" i="1"/>
  <c r="U3572" i="1" s="1"/>
  <c r="L3573" i="1"/>
  <c r="U3573" i="1" s="1"/>
  <c r="L3574" i="1"/>
  <c r="L3575" i="1"/>
  <c r="U3575" i="1" s="1"/>
  <c r="L3576" i="1"/>
  <c r="L3577" i="1"/>
  <c r="U3577" i="1" s="1"/>
  <c r="L3578" i="1"/>
  <c r="L3579" i="1"/>
  <c r="L3580" i="1"/>
  <c r="U3580" i="1" s="1"/>
  <c r="L3581" i="1"/>
  <c r="U3581" i="1" s="1"/>
  <c r="L3582" i="1"/>
  <c r="L3583" i="1"/>
  <c r="U3583" i="1" s="1"/>
  <c r="L3584" i="1"/>
  <c r="U3584" i="1" s="1"/>
  <c r="L3585" i="1"/>
  <c r="U3585" i="1" s="1"/>
  <c r="L3586" i="1"/>
  <c r="L3587" i="1"/>
  <c r="L3588" i="1"/>
  <c r="U3588" i="1" s="1"/>
  <c r="L3589" i="1"/>
  <c r="U3589" i="1" s="1"/>
  <c r="L3590" i="1"/>
  <c r="L3591" i="1"/>
  <c r="U3591" i="1" s="1"/>
  <c r="L3592" i="1"/>
  <c r="U3592" i="1" s="1"/>
  <c r="L3593" i="1"/>
  <c r="U3593" i="1" s="1"/>
  <c r="L3594" i="1"/>
  <c r="L3595" i="1"/>
  <c r="L3596" i="1"/>
  <c r="U3596" i="1" s="1"/>
  <c r="L3597" i="1"/>
  <c r="U3597" i="1" s="1"/>
  <c r="L3598" i="1"/>
  <c r="L3599" i="1"/>
  <c r="U3599" i="1" s="1"/>
  <c r="L3600" i="1"/>
  <c r="L3601" i="1"/>
  <c r="U3601" i="1" s="1"/>
  <c r="L3602" i="1"/>
  <c r="L3603" i="1"/>
  <c r="L3604" i="1"/>
  <c r="U3604" i="1" s="1"/>
  <c r="L3605" i="1"/>
  <c r="U3605" i="1" s="1"/>
  <c r="L3606" i="1"/>
  <c r="L3607" i="1"/>
  <c r="U3607" i="1" s="1"/>
  <c r="L3608" i="1"/>
  <c r="U3608" i="1" s="1"/>
  <c r="L3609" i="1"/>
  <c r="U3609" i="1" s="1"/>
  <c r="L3610" i="1"/>
  <c r="L3611" i="1"/>
  <c r="L3612" i="1"/>
  <c r="U3612" i="1" s="1"/>
  <c r="L3613" i="1"/>
  <c r="U3613" i="1" s="1"/>
  <c r="L3614" i="1"/>
  <c r="L3615" i="1"/>
  <c r="U3615" i="1" s="1"/>
  <c r="L3616" i="1"/>
  <c r="U3616" i="1" s="1"/>
  <c r="L3617" i="1"/>
  <c r="U3617" i="1" s="1"/>
  <c r="L3618" i="1"/>
  <c r="L3619" i="1"/>
  <c r="L3620" i="1"/>
  <c r="U3620" i="1" s="1"/>
  <c r="L3621" i="1"/>
  <c r="U3621" i="1" s="1"/>
  <c r="L3622" i="1"/>
  <c r="L3623" i="1"/>
  <c r="U3623" i="1" s="1"/>
  <c r="L3624" i="1"/>
  <c r="U3624" i="1" s="1"/>
  <c r="L3625" i="1"/>
  <c r="U3625" i="1" s="1"/>
  <c r="L3626" i="1"/>
  <c r="L3627" i="1"/>
  <c r="U3627" i="1" s="1"/>
  <c r="L3628" i="1"/>
  <c r="U3628" i="1" s="1"/>
  <c r="L3629" i="1"/>
  <c r="U3629" i="1" s="1"/>
  <c r="L3630" i="1"/>
  <c r="L3631" i="1"/>
  <c r="U3631" i="1" s="1"/>
  <c r="L3632" i="1"/>
  <c r="L3633" i="1"/>
  <c r="U3633" i="1" s="1"/>
  <c r="L3634" i="1"/>
  <c r="L3635" i="1"/>
  <c r="L3636" i="1"/>
  <c r="U3636" i="1" s="1"/>
  <c r="L3637" i="1"/>
  <c r="U3637" i="1" s="1"/>
  <c r="L3638" i="1"/>
  <c r="L3639" i="1"/>
  <c r="U3639" i="1" s="1"/>
  <c r="L3640" i="1"/>
  <c r="L3641" i="1"/>
  <c r="U3641" i="1" s="1"/>
  <c r="L3642" i="1"/>
  <c r="L3643" i="1"/>
  <c r="L3644" i="1"/>
  <c r="U3644" i="1" s="1"/>
  <c r="L3645" i="1"/>
  <c r="U3645" i="1" s="1"/>
  <c r="L3646" i="1"/>
  <c r="L3647" i="1"/>
  <c r="U3647" i="1" s="1"/>
  <c r="L3648" i="1"/>
  <c r="L3649" i="1"/>
  <c r="U3649" i="1" s="1"/>
  <c r="L3650" i="1"/>
  <c r="L3651" i="1"/>
  <c r="U3651" i="1" s="1"/>
  <c r="L3652" i="1"/>
  <c r="U3652" i="1" s="1"/>
  <c r="L3653" i="1"/>
  <c r="U3653" i="1" s="1"/>
  <c r="L3654" i="1"/>
  <c r="L3655" i="1"/>
  <c r="U3655" i="1" s="1"/>
  <c r="L3656" i="1"/>
  <c r="L3657" i="1"/>
  <c r="U3657" i="1" s="1"/>
  <c r="L3658" i="1"/>
  <c r="L3659" i="1"/>
  <c r="U3659" i="1" s="1"/>
  <c r="L3660" i="1"/>
  <c r="U3660" i="1" s="1"/>
  <c r="L3661" i="1"/>
  <c r="U3661" i="1" s="1"/>
  <c r="L3662" i="1"/>
  <c r="U3662" i="1" s="1"/>
  <c r="L3663" i="1"/>
  <c r="U3663" i="1" s="1"/>
  <c r="L3664" i="1"/>
  <c r="L3665" i="1"/>
  <c r="U3665" i="1" s="1"/>
  <c r="L3666" i="1"/>
  <c r="L3667" i="1"/>
  <c r="L3668" i="1"/>
  <c r="U3668" i="1" s="1"/>
  <c r="L3669" i="1"/>
  <c r="U3669" i="1" s="1"/>
  <c r="L3670" i="1"/>
  <c r="L3671" i="1"/>
  <c r="U3671" i="1" s="1"/>
  <c r="L3672" i="1"/>
  <c r="U3672" i="1" s="1"/>
  <c r="L3673" i="1"/>
  <c r="U3673" i="1" s="1"/>
  <c r="L3674" i="1"/>
  <c r="L3675" i="1"/>
  <c r="L3676" i="1"/>
  <c r="U3676" i="1" s="1"/>
  <c r="L3677" i="1"/>
  <c r="U3677" i="1" s="1"/>
  <c r="L3678" i="1"/>
  <c r="L3679" i="1"/>
  <c r="U3679" i="1" s="1"/>
  <c r="L3680" i="1"/>
  <c r="L3681" i="1"/>
  <c r="U3681" i="1" s="1"/>
  <c r="L3682" i="1"/>
  <c r="L3683" i="1"/>
  <c r="L3684" i="1"/>
  <c r="U3684" i="1" s="1"/>
  <c r="L3685" i="1"/>
  <c r="U3685" i="1" s="1"/>
  <c r="L3686" i="1"/>
  <c r="L3687" i="1"/>
  <c r="U3687" i="1" s="1"/>
  <c r="L3688" i="1"/>
  <c r="U3688" i="1" s="1"/>
  <c r="L3689" i="1"/>
  <c r="U3689" i="1" s="1"/>
  <c r="L3690" i="1"/>
  <c r="L3691" i="1"/>
  <c r="U3691" i="1" s="1"/>
  <c r="L3692" i="1"/>
  <c r="U3692" i="1" s="1"/>
  <c r="L3693" i="1"/>
  <c r="U3693" i="1" s="1"/>
  <c r="L3694" i="1"/>
  <c r="L3695" i="1"/>
  <c r="U3695" i="1" s="1"/>
  <c r="L3696" i="1"/>
  <c r="L3697" i="1"/>
  <c r="U3697" i="1" s="1"/>
  <c r="L3698" i="1"/>
  <c r="L3699" i="1"/>
  <c r="L3700" i="1"/>
  <c r="U3700" i="1" s="1"/>
  <c r="L3701" i="1"/>
  <c r="U3701" i="1" s="1"/>
  <c r="L3702" i="1"/>
  <c r="L3703" i="1"/>
  <c r="U3703" i="1" s="1"/>
  <c r="L3704" i="1"/>
  <c r="L3705" i="1"/>
  <c r="U3705" i="1" s="1"/>
  <c r="L3706" i="1"/>
  <c r="L3707" i="1"/>
  <c r="L3708" i="1"/>
  <c r="U3708" i="1" s="1"/>
  <c r="L3709" i="1"/>
  <c r="U3709" i="1" s="1"/>
  <c r="L3710" i="1"/>
  <c r="U3710" i="1" s="1"/>
  <c r="L3711" i="1"/>
  <c r="U3711" i="1" s="1"/>
  <c r="L3712" i="1"/>
  <c r="L3713" i="1"/>
  <c r="U3713" i="1" s="1"/>
  <c r="L3714" i="1"/>
  <c r="L3715" i="1"/>
  <c r="U3715" i="1" s="1"/>
  <c r="L3716" i="1"/>
  <c r="U3716" i="1" s="1"/>
  <c r="L3717" i="1"/>
  <c r="U3717" i="1" s="1"/>
  <c r="L3718" i="1"/>
  <c r="L3719" i="1"/>
  <c r="U3719" i="1" s="1"/>
  <c r="L3720" i="1"/>
  <c r="L3721" i="1"/>
  <c r="U3721" i="1" s="1"/>
  <c r="L3722" i="1"/>
  <c r="L3723" i="1"/>
  <c r="U3723" i="1" s="1"/>
  <c r="L3724" i="1"/>
  <c r="U3724" i="1" s="1"/>
  <c r="L3725" i="1"/>
  <c r="U3725" i="1" s="1"/>
  <c r="L3726" i="1"/>
  <c r="L3727" i="1"/>
  <c r="U3727" i="1" s="1"/>
  <c r="L3728" i="1"/>
  <c r="U3728" i="1" s="1"/>
  <c r="L3729" i="1"/>
  <c r="U3729" i="1" s="1"/>
  <c r="L3730" i="1"/>
  <c r="L3731" i="1"/>
  <c r="L3732" i="1"/>
  <c r="U3732" i="1" s="1"/>
  <c r="L3733" i="1"/>
  <c r="U3733" i="1" s="1"/>
  <c r="L3734" i="1"/>
  <c r="L3735" i="1"/>
  <c r="U3735" i="1" s="1"/>
  <c r="L3736" i="1"/>
  <c r="U3736" i="1" s="1"/>
  <c r="L3737" i="1"/>
  <c r="U3737" i="1" s="1"/>
  <c r="L3738" i="1"/>
  <c r="L3739" i="1"/>
  <c r="L3740" i="1"/>
  <c r="U3740" i="1" s="1"/>
  <c r="L3741" i="1"/>
  <c r="U3741" i="1" s="1"/>
  <c r="L3742" i="1"/>
  <c r="L3743" i="1"/>
  <c r="U3743" i="1" s="1"/>
  <c r="L3744" i="1"/>
  <c r="L3745" i="1"/>
  <c r="U3745" i="1" s="1"/>
  <c r="L3746" i="1"/>
  <c r="L3747" i="1"/>
  <c r="L3748" i="1"/>
  <c r="U3748" i="1" s="1"/>
  <c r="L3749" i="1"/>
  <c r="U3749" i="1" s="1"/>
  <c r="L3750" i="1"/>
  <c r="L3751" i="1"/>
  <c r="U3751" i="1" s="1"/>
  <c r="L3752" i="1"/>
  <c r="U3752" i="1" s="1"/>
  <c r="L3753" i="1"/>
  <c r="U3753" i="1" s="1"/>
  <c r="L3754" i="1"/>
  <c r="L3755" i="1"/>
  <c r="U3755" i="1" s="1"/>
  <c r="L3756" i="1"/>
  <c r="U3756" i="1" s="1"/>
  <c r="L3757" i="1"/>
  <c r="U3757" i="1" s="1"/>
  <c r="L3758" i="1"/>
  <c r="L3759" i="1"/>
  <c r="U3759" i="1" s="1"/>
  <c r="L3760" i="1"/>
  <c r="L3761" i="1"/>
  <c r="U3761" i="1" s="1"/>
  <c r="L3762" i="1"/>
  <c r="L3763" i="1"/>
  <c r="U3763" i="1" s="1"/>
  <c r="L3764" i="1"/>
  <c r="U3764" i="1" s="1"/>
  <c r="L3765" i="1"/>
  <c r="U3765" i="1" s="1"/>
  <c r="L3766" i="1"/>
  <c r="U3766" i="1" s="1"/>
  <c r="L3767" i="1"/>
  <c r="U3767" i="1" s="1"/>
  <c r="L3768" i="1"/>
  <c r="L3769" i="1"/>
  <c r="U3769" i="1" s="1"/>
  <c r="L3770" i="1"/>
  <c r="L3771" i="1"/>
  <c r="L3772" i="1"/>
  <c r="U3772" i="1" s="1"/>
  <c r="L3773" i="1"/>
  <c r="U3773" i="1" s="1"/>
  <c r="L3774" i="1"/>
  <c r="L3775" i="1"/>
  <c r="U3775" i="1" s="1"/>
  <c r="L3776" i="1"/>
  <c r="U3776" i="1" s="1"/>
  <c r="L3777" i="1"/>
  <c r="U3777" i="1" s="1"/>
  <c r="L3778" i="1"/>
  <c r="L3779" i="1"/>
  <c r="U3779" i="1" s="1"/>
  <c r="L3780" i="1"/>
  <c r="U3780" i="1" s="1"/>
  <c r="L3781" i="1"/>
  <c r="U3781" i="1" s="1"/>
  <c r="L3782" i="1"/>
  <c r="L3783" i="1"/>
  <c r="U3783" i="1" s="1"/>
  <c r="L3784" i="1"/>
  <c r="L3785" i="1"/>
  <c r="U3785" i="1" s="1"/>
  <c r="L3786" i="1"/>
  <c r="L3787" i="1"/>
  <c r="U3787" i="1" s="1"/>
  <c r="L3788" i="1"/>
  <c r="U3788" i="1" s="1"/>
  <c r="L3789" i="1"/>
  <c r="U3789" i="1" s="1"/>
  <c r="L3790" i="1"/>
  <c r="L3791" i="1"/>
  <c r="U3791" i="1" s="1"/>
  <c r="L3792" i="1"/>
  <c r="U3792" i="1" s="1"/>
  <c r="L3793" i="1"/>
  <c r="U3793" i="1" s="1"/>
  <c r="L3794" i="1"/>
  <c r="L3795" i="1"/>
  <c r="U3795" i="1" s="1"/>
  <c r="L3796" i="1"/>
  <c r="U3796" i="1" s="1"/>
  <c r="L3797" i="1"/>
  <c r="U3797" i="1" s="1"/>
  <c r="L3798" i="1"/>
  <c r="L3799" i="1"/>
  <c r="U3799" i="1" s="1"/>
  <c r="L3800" i="1"/>
  <c r="U3800" i="1" s="1"/>
  <c r="L3801" i="1"/>
  <c r="U3801" i="1" s="1"/>
  <c r="L3802" i="1"/>
  <c r="L3803" i="1"/>
  <c r="L3804" i="1"/>
  <c r="U3804" i="1" s="1"/>
  <c r="L3805" i="1"/>
  <c r="U3805" i="1" s="1"/>
  <c r="L3806" i="1"/>
  <c r="L3807" i="1"/>
  <c r="U3807" i="1" s="1"/>
  <c r="L3808" i="1"/>
  <c r="U3808" i="1" s="1"/>
  <c r="L3809" i="1"/>
  <c r="U3809" i="1" s="1"/>
  <c r="L3810" i="1"/>
  <c r="L3811" i="1"/>
  <c r="L3812" i="1"/>
  <c r="U3812" i="1" s="1"/>
  <c r="L3813" i="1"/>
  <c r="U3813" i="1" s="1"/>
  <c r="L3814" i="1"/>
  <c r="L3815" i="1"/>
  <c r="U3815" i="1" s="1"/>
  <c r="L3816" i="1"/>
  <c r="L3817" i="1"/>
  <c r="U3817" i="1" s="1"/>
  <c r="L3818" i="1"/>
  <c r="L3819" i="1"/>
  <c r="U3819" i="1" s="1"/>
  <c r="L3820" i="1"/>
  <c r="U3820" i="1" s="1"/>
  <c r="L3821" i="1"/>
  <c r="U3821" i="1" s="1"/>
  <c r="L3822" i="1"/>
  <c r="L3823" i="1"/>
  <c r="U3823" i="1" s="1"/>
  <c r="L3824" i="1"/>
  <c r="U3824" i="1" s="1"/>
  <c r="L3825" i="1"/>
  <c r="U3825" i="1" s="1"/>
  <c r="L3826" i="1"/>
  <c r="L3827" i="1"/>
  <c r="L3828" i="1"/>
  <c r="U3828" i="1" s="1"/>
  <c r="L3829" i="1"/>
  <c r="U3829" i="1" s="1"/>
  <c r="L3830" i="1"/>
  <c r="L3831" i="1"/>
  <c r="U3831" i="1" s="1"/>
  <c r="L3832" i="1"/>
  <c r="U3832" i="1" s="1"/>
  <c r="L3833" i="1"/>
  <c r="U3833" i="1" s="1"/>
  <c r="L3834" i="1"/>
  <c r="L3835" i="1"/>
  <c r="L3836" i="1"/>
  <c r="U3836" i="1" s="1"/>
  <c r="L3837" i="1"/>
  <c r="U3837" i="1" s="1"/>
  <c r="L3838" i="1"/>
  <c r="L3839" i="1"/>
  <c r="U3839" i="1" s="1"/>
  <c r="L3840" i="1"/>
  <c r="L3841" i="1"/>
  <c r="U3841" i="1" s="1"/>
  <c r="L3842" i="1"/>
  <c r="L3843" i="1"/>
  <c r="U3843" i="1" s="1"/>
  <c r="L3844" i="1"/>
  <c r="U3844" i="1" s="1"/>
  <c r="L3845" i="1"/>
  <c r="U3845" i="1" s="1"/>
  <c r="L3846" i="1"/>
  <c r="L3847" i="1"/>
  <c r="U3847" i="1" s="1"/>
  <c r="L3848" i="1"/>
  <c r="L3849" i="1"/>
  <c r="U3849" i="1" s="1"/>
  <c r="L3850" i="1"/>
  <c r="L3851" i="1"/>
  <c r="U3851" i="1" s="1"/>
  <c r="L3852" i="1"/>
  <c r="U3852" i="1" s="1"/>
  <c r="L3853" i="1"/>
  <c r="U3853" i="1" s="1"/>
  <c r="L3854" i="1"/>
  <c r="U3854" i="1" s="1"/>
  <c r="L3855" i="1"/>
  <c r="U3855" i="1" s="1"/>
  <c r="L3856" i="1"/>
  <c r="L3857" i="1"/>
  <c r="U3857" i="1" s="1"/>
  <c r="L3858" i="1"/>
  <c r="L3859" i="1"/>
  <c r="L3860" i="1"/>
  <c r="U3860" i="1" s="1"/>
  <c r="L3861" i="1"/>
  <c r="U3861" i="1" s="1"/>
  <c r="L3862" i="1"/>
  <c r="L3863" i="1"/>
  <c r="U3863" i="1" s="1"/>
  <c r="L3864" i="1"/>
  <c r="L3865" i="1"/>
  <c r="U3865" i="1" s="1"/>
  <c r="L3866" i="1"/>
  <c r="L3867" i="1"/>
  <c r="L3868" i="1"/>
  <c r="U3868" i="1" s="1"/>
  <c r="L3869" i="1"/>
  <c r="U3869" i="1" s="1"/>
  <c r="L3870" i="1"/>
  <c r="L3871" i="1"/>
  <c r="U3871" i="1" s="1"/>
  <c r="L3872" i="1"/>
  <c r="L3873" i="1"/>
  <c r="U3873" i="1" s="1"/>
  <c r="L3874" i="1"/>
  <c r="L3875" i="1"/>
  <c r="U3875" i="1" s="1"/>
  <c r="L3876" i="1"/>
  <c r="U3876" i="1" s="1"/>
  <c r="L3877" i="1"/>
  <c r="U3877" i="1" s="1"/>
  <c r="L3878" i="1"/>
  <c r="U3878" i="1" s="1"/>
  <c r="L3879" i="1"/>
  <c r="U3879" i="1" s="1"/>
  <c r="L3880" i="1"/>
  <c r="U3880" i="1" s="1"/>
  <c r="L3881" i="1"/>
  <c r="U3881" i="1" s="1"/>
  <c r="L3882" i="1"/>
  <c r="L3883" i="1"/>
  <c r="U3883" i="1" s="1"/>
  <c r="L3884" i="1"/>
  <c r="U3884" i="1" s="1"/>
  <c r="L3885" i="1"/>
  <c r="U3885" i="1" s="1"/>
  <c r="L3886" i="1"/>
  <c r="L3887" i="1"/>
  <c r="U3887" i="1" s="1"/>
  <c r="L3888" i="1"/>
  <c r="U3888" i="1" s="1"/>
  <c r="L3889" i="1"/>
  <c r="U3889" i="1" s="1"/>
  <c r="L3890" i="1"/>
  <c r="L3891" i="1"/>
  <c r="L3892" i="1"/>
  <c r="U3892" i="1" s="1"/>
  <c r="L3893" i="1"/>
  <c r="U3893" i="1" s="1"/>
  <c r="L3894" i="1"/>
  <c r="L3895" i="1"/>
  <c r="U3895" i="1" s="1"/>
  <c r="L3896" i="1"/>
  <c r="U3896" i="1" s="1"/>
  <c r="L3897" i="1"/>
  <c r="U3897" i="1" s="1"/>
  <c r="L3898" i="1"/>
  <c r="L3899" i="1"/>
  <c r="L3900" i="1"/>
  <c r="U3900" i="1" s="1"/>
  <c r="L3901" i="1"/>
  <c r="U3901" i="1" s="1"/>
  <c r="L3902" i="1"/>
  <c r="L3903" i="1"/>
  <c r="U3903" i="1" s="1"/>
  <c r="L3904" i="1"/>
  <c r="L3905" i="1"/>
  <c r="U3905" i="1" s="1"/>
  <c r="L3906" i="1"/>
  <c r="L3907" i="1"/>
  <c r="U3907" i="1" s="1"/>
  <c r="L3908" i="1"/>
  <c r="U3908" i="1" s="1"/>
  <c r="L3909" i="1"/>
  <c r="U3909" i="1" s="1"/>
  <c r="L3910" i="1"/>
  <c r="U3910" i="1" s="1"/>
  <c r="L3911" i="1"/>
  <c r="U3911" i="1" s="1"/>
  <c r="L3912" i="1"/>
  <c r="L3913" i="1"/>
  <c r="U3913" i="1" s="1"/>
  <c r="L3914" i="1"/>
  <c r="L3915" i="1"/>
  <c r="U3915" i="1" s="1"/>
  <c r="L3916" i="1"/>
  <c r="U3916" i="1" s="1"/>
  <c r="L3917" i="1"/>
  <c r="U3917" i="1" s="1"/>
  <c r="L3918" i="1"/>
  <c r="L3919" i="1"/>
  <c r="U3919" i="1" s="1"/>
  <c r="L3920" i="1"/>
  <c r="L3921" i="1"/>
  <c r="U3921" i="1" s="1"/>
  <c r="L3922" i="1"/>
  <c r="L3923" i="1"/>
  <c r="U3923" i="1" s="1"/>
  <c r="L3924" i="1"/>
  <c r="U3924" i="1" s="1"/>
  <c r="L3925" i="1"/>
  <c r="U3925" i="1" s="1"/>
  <c r="L3926" i="1"/>
  <c r="L3927" i="1"/>
  <c r="U3927" i="1" s="1"/>
  <c r="L3928" i="1"/>
  <c r="U3928" i="1" s="1"/>
  <c r="L3929" i="1"/>
  <c r="U3929" i="1" s="1"/>
  <c r="L3930" i="1"/>
  <c r="L3931" i="1"/>
  <c r="U3931" i="1" s="1"/>
  <c r="L3932" i="1"/>
  <c r="U3932" i="1" s="1"/>
  <c r="L3933" i="1"/>
  <c r="U3933" i="1" s="1"/>
  <c r="L3934" i="1"/>
  <c r="L3935" i="1"/>
  <c r="U3935" i="1" s="1"/>
  <c r="L3936" i="1"/>
  <c r="L3937" i="1"/>
  <c r="U3937" i="1" s="1"/>
  <c r="L3938" i="1"/>
  <c r="L3939" i="1"/>
  <c r="L3940" i="1"/>
  <c r="U3940" i="1" s="1"/>
  <c r="L3941" i="1"/>
  <c r="U3941" i="1" s="1"/>
  <c r="L3942" i="1"/>
  <c r="U3942" i="1" s="1"/>
  <c r="L3943" i="1"/>
  <c r="U3943" i="1" s="1"/>
  <c r="L3944" i="1"/>
  <c r="L3945" i="1"/>
  <c r="U3945" i="1" s="1"/>
  <c r="L3946" i="1"/>
  <c r="L3947" i="1"/>
  <c r="U3947" i="1" s="1"/>
  <c r="L3948" i="1"/>
  <c r="U3948" i="1" s="1"/>
  <c r="L3949" i="1"/>
  <c r="U3949" i="1" s="1"/>
  <c r="L3950" i="1"/>
  <c r="L3951" i="1"/>
  <c r="U3951" i="1" s="1"/>
  <c r="L3952" i="1"/>
  <c r="U3952" i="1" s="1"/>
  <c r="L3953" i="1"/>
  <c r="U3953" i="1" s="1"/>
  <c r="L3954" i="1"/>
  <c r="L3955" i="1"/>
  <c r="U3955" i="1" s="1"/>
  <c r="L3956" i="1"/>
  <c r="U3956" i="1" s="1"/>
  <c r="L3957" i="1"/>
  <c r="U3957" i="1" s="1"/>
  <c r="L3958" i="1"/>
  <c r="L3959" i="1"/>
  <c r="U3959" i="1" s="1"/>
  <c r="L3960" i="1"/>
  <c r="L3961" i="1"/>
  <c r="U3961" i="1" s="1"/>
  <c r="L3962" i="1"/>
  <c r="U3962" i="1" s="1"/>
  <c r="L3963" i="1"/>
  <c r="L3964" i="1"/>
  <c r="U3964" i="1" s="1"/>
  <c r="L3965" i="1"/>
  <c r="U3965" i="1" s="1"/>
  <c r="L3966" i="1"/>
  <c r="L3967" i="1"/>
  <c r="U3967" i="1" s="1"/>
  <c r="L3968" i="1"/>
  <c r="L3969" i="1"/>
  <c r="U3969" i="1" s="1"/>
  <c r="L3970" i="1"/>
  <c r="U3970" i="1" s="1"/>
  <c r="L3971" i="1"/>
  <c r="U3971" i="1" s="1"/>
  <c r="L3972" i="1"/>
  <c r="U3972" i="1" s="1"/>
  <c r="L3973" i="1"/>
  <c r="U3973" i="1" s="1"/>
  <c r="L3974" i="1"/>
  <c r="U3974" i="1" s="1"/>
  <c r="L3975" i="1"/>
  <c r="U3975" i="1" s="1"/>
  <c r="L3976" i="1"/>
  <c r="U3976" i="1" s="1"/>
  <c r="L3977" i="1"/>
  <c r="U3977" i="1" s="1"/>
  <c r="L3978" i="1"/>
  <c r="U3978" i="1" s="1"/>
  <c r="L3979" i="1"/>
  <c r="U3979" i="1" s="1"/>
  <c r="L3980" i="1"/>
  <c r="U3980" i="1" s="1"/>
  <c r="L3981" i="1"/>
  <c r="U3981" i="1" s="1"/>
  <c r="L3982" i="1"/>
  <c r="L3983" i="1"/>
  <c r="U3983" i="1" s="1"/>
  <c r="L3984" i="1"/>
  <c r="L3985" i="1"/>
  <c r="U3985" i="1" s="1"/>
  <c r="L3986" i="1"/>
  <c r="U3986" i="1" s="1"/>
  <c r="L3987" i="1"/>
  <c r="L3988" i="1"/>
  <c r="U3988" i="1" s="1"/>
  <c r="L3989" i="1"/>
  <c r="U3989" i="1" s="1"/>
  <c r="L3990" i="1"/>
  <c r="L3991" i="1"/>
  <c r="U3991" i="1" s="1"/>
  <c r="L3992" i="1"/>
  <c r="L3993" i="1"/>
  <c r="U3993" i="1" s="1"/>
  <c r="L3994" i="1"/>
  <c r="U3994" i="1" s="1"/>
  <c r="L3995" i="1"/>
  <c r="L3996" i="1"/>
  <c r="U3996" i="1" s="1"/>
  <c r="L3997" i="1"/>
  <c r="U3997" i="1" s="1"/>
  <c r="L3998" i="1"/>
  <c r="L3999" i="1"/>
  <c r="U3999" i="1" s="1"/>
  <c r="L4000" i="1"/>
  <c r="U4000" i="1" s="1"/>
  <c r="L4001" i="1"/>
  <c r="U4001" i="1" s="1"/>
  <c r="L4002" i="1"/>
  <c r="U4002" i="1" s="1"/>
  <c r="L4003" i="1"/>
  <c r="U4003" i="1" s="1"/>
  <c r="L4004" i="1"/>
  <c r="U4004" i="1" s="1"/>
  <c r="L4005" i="1"/>
  <c r="U4005" i="1" s="1"/>
  <c r="L4006" i="1"/>
  <c r="U4006" i="1" s="1"/>
  <c r="L4007" i="1"/>
  <c r="U4007" i="1" s="1"/>
  <c r="L4008" i="1"/>
  <c r="L4009" i="1"/>
  <c r="U4009" i="1" s="1"/>
  <c r="L4010" i="1"/>
  <c r="U4010" i="1" s="1"/>
  <c r="L4011" i="1"/>
  <c r="U4011" i="1" s="1"/>
  <c r="L4012" i="1"/>
  <c r="U4012" i="1" s="1"/>
  <c r="L4013" i="1"/>
  <c r="U4013" i="1" s="1"/>
  <c r="L4014" i="1"/>
  <c r="L4015" i="1"/>
  <c r="U4015" i="1" s="1"/>
  <c r="L4016" i="1"/>
  <c r="U4016" i="1" s="1"/>
  <c r="L4017" i="1"/>
  <c r="U4017" i="1" s="1"/>
  <c r="L4018" i="1"/>
  <c r="U4018" i="1" s="1"/>
  <c r="L4019" i="1"/>
  <c r="L4020" i="1"/>
  <c r="U4020" i="1" s="1"/>
  <c r="L4021" i="1"/>
  <c r="U4021" i="1" s="1"/>
  <c r="L4022" i="1"/>
  <c r="L4023" i="1"/>
  <c r="U4023" i="1" s="1"/>
  <c r="L4024" i="1"/>
  <c r="U4024" i="1" s="1"/>
  <c r="L4025" i="1"/>
  <c r="U4025" i="1" s="1"/>
  <c r="L4026" i="1"/>
  <c r="U4026" i="1" s="1"/>
  <c r="L4027" i="1"/>
  <c r="L4028" i="1"/>
  <c r="U4028" i="1" s="1"/>
  <c r="L4029" i="1"/>
  <c r="U4029" i="1" s="1"/>
  <c r="L4030" i="1"/>
  <c r="L4031" i="1"/>
  <c r="U4031" i="1" s="1"/>
  <c r="L4032" i="1"/>
  <c r="L4033" i="1"/>
  <c r="U4033" i="1" s="1"/>
  <c r="L4034" i="1"/>
  <c r="U4034" i="1" s="1"/>
  <c r="L4035" i="1"/>
  <c r="U4035" i="1" s="1"/>
  <c r="L4036" i="1"/>
  <c r="U4036" i="1" s="1"/>
  <c r="L4037" i="1"/>
  <c r="U4037" i="1" s="1"/>
  <c r="L4038" i="1"/>
  <c r="U4038" i="1" s="1"/>
  <c r="L4039" i="1"/>
  <c r="U4039" i="1" s="1"/>
  <c r="L4040" i="1"/>
  <c r="U4040" i="1" s="1"/>
  <c r="L4041" i="1"/>
  <c r="U4041" i="1" s="1"/>
  <c r="L4042" i="1"/>
  <c r="U4042" i="1" s="1"/>
  <c r="L4043" i="1"/>
  <c r="U4043" i="1" s="1"/>
  <c r="L4044" i="1"/>
  <c r="U4044" i="1" s="1"/>
  <c r="L4045" i="1"/>
  <c r="U4045" i="1" s="1"/>
  <c r="L4046" i="1"/>
  <c r="L4047" i="1"/>
  <c r="U4047" i="1" s="1"/>
  <c r="L4048" i="1"/>
  <c r="L4049" i="1"/>
  <c r="U4049" i="1" s="1"/>
  <c r="L4050" i="1"/>
  <c r="U4050" i="1" s="1"/>
  <c r="L4051" i="1"/>
  <c r="L4052" i="1"/>
  <c r="U4052" i="1" s="1"/>
  <c r="L4053" i="1"/>
  <c r="U4053" i="1" s="1"/>
  <c r="L4054" i="1"/>
  <c r="L4055" i="1"/>
  <c r="U4055" i="1" s="1"/>
  <c r="L4056" i="1"/>
  <c r="L4057" i="1"/>
  <c r="U4057" i="1" s="1"/>
  <c r="L4058" i="1"/>
  <c r="U4058" i="1" s="1"/>
  <c r="L4059" i="1"/>
  <c r="L4060" i="1"/>
  <c r="U4060" i="1" s="1"/>
  <c r="L4061" i="1"/>
  <c r="U4061" i="1" s="1"/>
  <c r="L4062" i="1"/>
  <c r="U4062" i="1" s="1"/>
  <c r="L4063" i="1"/>
  <c r="U4063" i="1" s="1"/>
  <c r="L4064" i="1"/>
  <c r="L4065" i="1"/>
  <c r="U4065" i="1" s="1"/>
  <c r="L4066" i="1"/>
  <c r="U4066" i="1" s="1"/>
  <c r="L4067" i="1"/>
  <c r="L4068" i="1"/>
  <c r="U4068" i="1" s="1"/>
  <c r="L4069" i="1"/>
  <c r="U4069" i="1" s="1"/>
  <c r="L4070" i="1"/>
  <c r="L4071" i="1"/>
  <c r="U4071" i="1" s="1"/>
  <c r="L4072" i="1"/>
  <c r="U4072" i="1" s="1"/>
  <c r="L4073" i="1"/>
  <c r="U4073" i="1" s="1"/>
  <c r="L4074" i="1"/>
  <c r="U4074" i="1" s="1"/>
  <c r="L4075" i="1"/>
  <c r="U4075" i="1" s="1"/>
  <c r="L4076" i="1"/>
  <c r="U4076" i="1" s="1"/>
  <c r="L4077" i="1"/>
  <c r="U4077" i="1" s="1"/>
  <c r="L4078" i="1"/>
  <c r="L4079" i="1"/>
  <c r="U4079" i="1" s="1"/>
  <c r="L4080" i="1"/>
  <c r="L4081" i="1"/>
  <c r="U4081" i="1" s="1"/>
  <c r="L4082" i="1"/>
  <c r="U4082" i="1" s="1"/>
  <c r="L4083" i="1"/>
  <c r="U4083" i="1" s="1"/>
  <c r="L4084" i="1"/>
  <c r="U4084" i="1" s="1"/>
  <c r="L4085" i="1"/>
  <c r="U4085" i="1" s="1"/>
  <c r="L4086" i="1"/>
  <c r="L4087" i="1"/>
  <c r="U4087" i="1" s="1"/>
  <c r="L4088" i="1"/>
  <c r="L4089" i="1"/>
  <c r="U4089" i="1" s="1"/>
  <c r="L4090" i="1"/>
  <c r="U4090" i="1" s="1"/>
  <c r="L4091" i="1"/>
  <c r="U4091" i="1" s="1"/>
  <c r="L4092" i="1"/>
  <c r="U4092" i="1" s="1"/>
  <c r="L4093" i="1"/>
  <c r="U4093" i="1" s="1"/>
  <c r="L4094" i="1"/>
  <c r="U4094" i="1" s="1"/>
  <c r="L4095" i="1"/>
  <c r="U4095" i="1" s="1"/>
  <c r="L4096" i="1"/>
  <c r="L4097" i="1"/>
  <c r="U4097" i="1" s="1"/>
  <c r="L4098" i="1"/>
  <c r="U4098" i="1" s="1"/>
  <c r="L4099" i="1"/>
  <c r="U4099" i="1" s="1"/>
  <c r="L4100" i="1"/>
  <c r="U4100" i="1" s="1"/>
  <c r="L4101" i="1"/>
  <c r="U4101" i="1" s="1"/>
  <c r="L4102" i="1"/>
  <c r="L4103" i="1"/>
  <c r="U4103" i="1" s="1"/>
  <c r="L4104" i="1"/>
  <c r="U4104" i="1" s="1"/>
  <c r="L4105" i="1"/>
  <c r="U4105" i="1" s="1"/>
  <c r="L4106" i="1"/>
  <c r="U4106" i="1" s="1"/>
  <c r="L4107" i="1"/>
  <c r="U4107" i="1" s="1"/>
  <c r="L4108" i="1"/>
  <c r="U4108" i="1" s="1"/>
  <c r="L4109" i="1"/>
  <c r="U4109" i="1" s="1"/>
  <c r="L4110" i="1"/>
  <c r="L4111" i="1"/>
  <c r="U4111" i="1" s="1"/>
  <c r="L4112" i="1"/>
  <c r="U4112" i="1" s="1"/>
  <c r="L4113" i="1"/>
  <c r="U4113" i="1" s="1"/>
  <c r="L4114" i="1"/>
  <c r="U4114" i="1" s="1"/>
  <c r="L4115" i="1"/>
  <c r="U4115" i="1" s="1"/>
  <c r="U4" i="1"/>
  <c r="U5" i="1"/>
  <c r="U6" i="1"/>
  <c r="U7" i="1"/>
  <c r="U8" i="1"/>
  <c r="U11" i="1"/>
  <c r="U15" i="1"/>
  <c r="U16" i="1"/>
  <c r="U17" i="1"/>
  <c r="U19" i="1"/>
  <c r="U22" i="1"/>
  <c r="U23" i="1"/>
  <c r="U27" i="1"/>
  <c r="U30" i="1"/>
  <c r="U32" i="1"/>
  <c r="U35" i="1"/>
  <c r="U38" i="1"/>
  <c r="U40" i="1"/>
  <c r="U43" i="1"/>
  <c r="U48" i="1"/>
  <c r="U51" i="1"/>
  <c r="U54" i="1"/>
  <c r="U59" i="1"/>
  <c r="U62" i="1"/>
  <c r="U64" i="1"/>
  <c r="U67" i="1"/>
  <c r="U70" i="1"/>
  <c r="U72" i="1"/>
  <c r="U75" i="1"/>
  <c r="U79" i="1"/>
  <c r="U80" i="1"/>
  <c r="U83" i="1"/>
  <c r="U86" i="1"/>
  <c r="U91" i="1"/>
  <c r="U94" i="1"/>
  <c r="U96" i="1"/>
  <c r="U99" i="1"/>
  <c r="U102" i="1"/>
  <c r="U104" i="1"/>
  <c r="U107" i="1"/>
  <c r="U112" i="1"/>
  <c r="U115" i="1"/>
  <c r="U118" i="1"/>
  <c r="U119" i="1"/>
  <c r="U123" i="1"/>
  <c r="U126" i="1"/>
  <c r="U128" i="1"/>
  <c r="U131" i="1"/>
  <c r="U134" i="1"/>
  <c r="U136" i="1"/>
  <c r="U139" i="1"/>
  <c r="U144" i="1"/>
  <c r="U147" i="1"/>
  <c r="U150" i="1"/>
  <c r="U155" i="1"/>
  <c r="U158" i="1"/>
  <c r="U160" i="1"/>
  <c r="U163" i="1"/>
  <c r="U166" i="1"/>
  <c r="U168" i="1"/>
  <c r="U171" i="1"/>
  <c r="U176" i="1"/>
  <c r="U177" i="1"/>
  <c r="U179" i="1"/>
  <c r="U182" i="1"/>
  <c r="U183" i="1"/>
  <c r="U187" i="1"/>
  <c r="U190" i="1"/>
  <c r="U192" i="1"/>
  <c r="U195" i="1"/>
  <c r="U198" i="1"/>
  <c r="U200" i="1"/>
  <c r="U203" i="1"/>
  <c r="U208" i="1"/>
  <c r="U211" i="1"/>
  <c r="U214" i="1"/>
  <c r="U219" i="1"/>
  <c r="U222" i="1"/>
  <c r="U224" i="1"/>
  <c r="U227" i="1"/>
  <c r="U230" i="1"/>
  <c r="U232" i="1"/>
  <c r="U235" i="1"/>
  <c r="U240" i="1"/>
  <c r="U243" i="1"/>
  <c r="U246" i="1"/>
  <c r="U247" i="1"/>
  <c r="U251" i="1"/>
  <c r="U254" i="1"/>
  <c r="U255" i="1"/>
  <c r="U256" i="1"/>
  <c r="U259" i="1"/>
  <c r="U262" i="1"/>
  <c r="U264" i="1"/>
  <c r="U267" i="1"/>
  <c r="U272" i="1"/>
  <c r="U275" i="1"/>
  <c r="U278" i="1"/>
  <c r="U283" i="1"/>
  <c r="U286" i="1"/>
  <c r="U287" i="1"/>
  <c r="U288" i="1"/>
  <c r="U291" i="1"/>
  <c r="U294" i="1"/>
  <c r="U296" i="1"/>
  <c r="U299" i="1"/>
  <c r="U304" i="1"/>
  <c r="U307" i="1"/>
  <c r="U310" i="1"/>
  <c r="U315" i="1"/>
  <c r="U318" i="1"/>
  <c r="U320" i="1"/>
  <c r="U323" i="1"/>
  <c r="U326" i="1"/>
  <c r="U328" i="1"/>
  <c r="U331" i="1"/>
  <c r="U336" i="1"/>
  <c r="U339" i="1"/>
  <c r="U342" i="1"/>
  <c r="U347" i="1"/>
  <c r="U350" i="1"/>
  <c r="U352" i="1"/>
  <c r="U355" i="1"/>
  <c r="U358" i="1"/>
  <c r="U360" i="1"/>
  <c r="U363" i="1"/>
  <c r="U368" i="1"/>
  <c r="U371" i="1"/>
  <c r="U374" i="1"/>
  <c r="U379" i="1"/>
  <c r="U382" i="1"/>
  <c r="U384" i="1"/>
  <c r="U387" i="1"/>
  <c r="U390" i="1"/>
  <c r="U392" i="1"/>
  <c r="U395" i="1"/>
  <c r="U400" i="1"/>
  <c r="U403" i="1"/>
  <c r="U406" i="1"/>
  <c r="U411" i="1"/>
  <c r="U414" i="1"/>
  <c r="U416" i="1"/>
  <c r="U419" i="1"/>
  <c r="U422" i="1"/>
  <c r="U424" i="1"/>
  <c r="U427" i="1"/>
  <c r="U432" i="1"/>
  <c r="U435" i="1"/>
  <c r="U438" i="1"/>
  <c r="U443" i="1"/>
  <c r="U446" i="1"/>
  <c r="U448" i="1"/>
  <c r="U451" i="1"/>
  <c r="U454" i="1"/>
  <c r="U456" i="1"/>
  <c r="U459" i="1"/>
  <c r="U464" i="1"/>
  <c r="U467" i="1"/>
  <c r="U470" i="1"/>
  <c r="U475" i="1"/>
  <c r="U478" i="1"/>
  <c r="U480" i="1"/>
  <c r="U483" i="1"/>
  <c r="U486" i="1"/>
  <c r="U488" i="1"/>
  <c r="U491" i="1"/>
  <c r="U496" i="1"/>
  <c r="U499" i="1"/>
  <c r="U502" i="1"/>
  <c r="U507" i="1"/>
  <c r="U510" i="1"/>
  <c r="U512" i="1"/>
  <c r="U515" i="1"/>
  <c r="U518" i="1"/>
  <c r="U520" i="1"/>
  <c r="U523" i="1"/>
  <c r="U528" i="1"/>
  <c r="U531" i="1"/>
  <c r="U534" i="1"/>
  <c r="U539" i="1"/>
  <c r="U542" i="1"/>
  <c r="U544" i="1"/>
  <c r="U547" i="1"/>
  <c r="U550" i="1"/>
  <c r="U552" i="1"/>
  <c r="U555" i="1"/>
  <c r="U560" i="1"/>
  <c r="U563" i="1"/>
  <c r="U566" i="1"/>
  <c r="U571" i="1"/>
  <c r="U574" i="1"/>
  <c r="U576" i="1"/>
  <c r="U579" i="1"/>
  <c r="U582" i="1"/>
  <c r="U584" i="1"/>
  <c r="U587" i="1"/>
  <c r="U592" i="1"/>
  <c r="U595" i="1"/>
  <c r="U598" i="1"/>
  <c r="U603" i="1"/>
  <c r="U606" i="1"/>
  <c r="U608" i="1"/>
  <c r="U611" i="1"/>
  <c r="U614" i="1"/>
  <c r="U616" i="1"/>
  <c r="U619" i="1"/>
  <c r="U624" i="1"/>
  <c r="U627" i="1"/>
  <c r="U630" i="1"/>
  <c r="U635" i="1"/>
  <c r="U638" i="1"/>
  <c r="U640" i="1"/>
  <c r="U643" i="1"/>
  <c r="U646" i="1"/>
  <c r="U648" i="1"/>
  <c r="U651" i="1"/>
  <c r="U656" i="1"/>
  <c r="U659" i="1"/>
  <c r="U662" i="1"/>
  <c r="U667" i="1"/>
  <c r="U670" i="1"/>
  <c r="U672" i="1"/>
  <c r="U675" i="1"/>
  <c r="U678" i="1"/>
  <c r="U680" i="1"/>
  <c r="U683" i="1"/>
  <c r="U688" i="1"/>
  <c r="U691" i="1"/>
  <c r="U694" i="1"/>
  <c r="U699" i="1"/>
  <c r="U702" i="1"/>
  <c r="U704" i="1"/>
  <c r="U707" i="1"/>
  <c r="U710" i="1"/>
  <c r="U712" i="1"/>
  <c r="U715" i="1"/>
  <c r="U720" i="1"/>
  <c r="U723" i="1"/>
  <c r="U726" i="1"/>
  <c r="U731" i="1"/>
  <c r="U734" i="1"/>
  <c r="U736" i="1"/>
  <c r="U739" i="1"/>
  <c r="U742" i="1"/>
  <c r="U744" i="1"/>
  <c r="U747" i="1"/>
  <c r="U752" i="1"/>
  <c r="U755" i="1"/>
  <c r="U757" i="1"/>
  <c r="U758" i="1"/>
  <c r="U760" i="1"/>
  <c r="U763" i="1"/>
  <c r="U766" i="1"/>
  <c r="U768" i="1"/>
  <c r="U771" i="1"/>
  <c r="U774" i="1"/>
  <c r="U776" i="1"/>
  <c r="U779" i="1"/>
  <c r="U782" i="1"/>
  <c r="U784" i="1"/>
  <c r="U787" i="1"/>
  <c r="U790" i="1"/>
  <c r="U792" i="1"/>
  <c r="U795" i="1"/>
  <c r="U798" i="1"/>
  <c r="U800" i="1"/>
  <c r="U803" i="1"/>
  <c r="U806" i="1"/>
  <c r="U808" i="1"/>
  <c r="U811" i="1"/>
  <c r="U814" i="1"/>
  <c r="U816" i="1"/>
  <c r="U819" i="1"/>
  <c r="U822" i="1"/>
  <c r="U824" i="1"/>
  <c r="U827" i="1"/>
  <c r="U830" i="1"/>
  <c r="U832" i="1"/>
  <c r="U835" i="1"/>
  <c r="U838" i="1"/>
  <c r="U840" i="1"/>
  <c r="U843" i="1"/>
  <c r="U846" i="1"/>
  <c r="U848" i="1"/>
  <c r="U851" i="1"/>
  <c r="U854" i="1"/>
  <c r="U856" i="1"/>
  <c r="U859" i="1"/>
  <c r="U862" i="1"/>
  <c r="U864" i="1"/>
  <c r="U867" i="1"/>
  <c r="U870" i="1"/>
  <c r="U872" i="1"/>
  <c r="U875" i="1"/>
  <c r="U878" i="1"/>
  <c r="U880" i="1"/>
  <c r="U883" i="1"/>
  <c r="U885" i="1"/>
  <c r="U888" i="1"/>
  <c r="U891" i="1"/>
  <c r="U894" i="1"/>
  <c r="U899" i="1"/>
  <c r="U902" i="1"/>
  <c r="U904" i="1"/>
  <c r="U907" i="1"/>
  <c r="U910" i="1"/>
  <c r="U912" i="1"/>
  <c r="U915" i="1"/>
  <c r="U919" i="1"/>
  <c r="U920" i="1"/>
  <c r="U923" i="1"/>
  <c r="U926" i="1"/>
  <c r="U931" i="1"/>
  <c r="U934" i="1"/>
  <c r="U936" i="1"/>
  <c r="U939" i="1"/>
  <c r="U942" i="1"/>
  <c r="U944" i="1"/>
  <c r="U947" i="1"/>
  <c r="U952" i="1"/>
  <c r="U955" i="1"/>
  <c r="U958" i="1"/>
  <c r="U963" i="1"/>
  <c r="U966" i="1"/>
  <c r="U967" i="1"/>
  <c r="U968" i="1"/>
  <c r="U971" i="1"/>
  <c r="U974" i="1"/>
  <c r="U975" i="1"/>
  <c r="U976" i="1"/>
  <c r="U979" i="1"/>
  <c r="U984" i="1"/>
  <c r="U987" i="1"/>
  <c r="U990" i="1"/>
  <c r="U995" i="1"/>
  <c r="U998" i="1"/>
  <c r="U1000" i="1"/>
  <c r="U1003" i="1"/>
  <c r="U1006" i="1"/>
  <c r="U1008" i="1"/>
  <c r="U1011" i="1"/>
  <c r="U1014" i="1"/>
  <c r="U1016" i="1"/>
  <c r="U1019" i="1"/>
  <c r="U1022" i="1"/>
  <c r="U1024" i="1"/>
  <c r="U1027" i="1"/>
  <c r="U1030" i="1"/>
  <c r="U1032" i="1"/>
  <c r="U1035" i="1"/>
  <c r="U1038" i="1"/>
  <c r="U1040" i="1"/>
  <c r="U1043" i="1"/>
  <c r="U1046" i="1"/>
  <c r="U1048" i="1"/>
  <c r="U1051" i="1"/>
  <c r="U1054" i="1"/>
  <c r="U1056" i="1"/>
  <c r="U1059" i="1"/>
  <c r="U1062" i="1"/>
  <c r="U1064" i="1"/>
  <c r="U1067" i="1"/>
  <c r="U1070" i="1"/>
  <c r="U1072" i="1"/>
  <c r="U1075" i="1"/>
  <c r="U1078" i="1"/>
  <c r="U1080" i="1"/>
  <c r="U1083" i="1"/>
  <c r="U1086" i="1"/>
  <c r="U1088" i="1"/>
  <c r="U1091" i="1"/>
  <c r="U1094" i="1"/>
  <c r="U1096" i="1"/>
  <c r="U1099" i="1"/>
  <c r="U1102" i="1"/>
  <c r="U1104" i="1"/>
  <c r="U1107" i="1"/>
  <c r="U1110" i="1"/>
  <c r="U1112" i="1"/>
  <c r="U1115" i="1"/>
  <c r="U1118" i="1"/>
  <c r="U1120" i="1"/>
  <c r="U1123" i="1"/>
  <c r="U1126" i="1"/>
  <c r="U1128" i="1"/>
  <c r="U1131" i="1"/>
  <c r="U1134" i="1"/>
  <c r="U1136" i="1"/>
  <c r="U1139" i="1"/>
  <c r="U1141" i="1"/>
  <c r="U1142" i="1"/>
  <c r="U1144" i="1"/>
  <c r="U1147" i="1"/>
  <c r="U1152" i="1"/>
  <c r="U1155" i="1"/>
  <c r="U1158" i="1"/>
  <c r="U1163" i="1"/>
  <c r="U1166" i="1"/>
  <c r="U1168" i="1"/>
  <c r="U1171" i="1"/>
  <c r="U1174" i="1"/>
  <c r="U1176" i="1"/>
  <c r="U1179" i="1"/>
  <c r="U1184" i="1"/>
  <c r="U1187" i="1"/>
  <c r="U1190" i="1"/>
  <c r="U1195" i="1"/>
  <c r="U1198" i="1"/>
  <c r="U1200" i="1"/>
  <c r="U1203" i="1"/>
  <c r="U1206" i="1"/>
  <c r="U1208" i="1"/>
  <c r="U1211" i="1"/>
  <c r="U1216" i="1"/>
  <c r="U1219" i="1"/>
  <c r="U1222" i="1"/>
  <c r="U1224" i="1"/>
  <c r="U1227" i="1"/>
  <c r="U1230" i="1"/>
  <c r="U1232" i="1"/>
  <c r="U1235" i="1"/>
  <c r="U1238" i="1"/>
  <c r="U1240" i="1"/>
  <c r="U1243" i="1"/>
  <c r="U1246" i="1"/>
  <c r="U1248" i="1"/>
  <c r="U1251" i="1"/>
  <c r="U1254" i="1"/>
  <c r="U1256" i="1"/>
  <c r="U1259" i="1"/>
  <c r="U1262" i="1"/>
  <c r="U1264" i="1"/>
  <c r="U1267" i="1"/>
  <c r="U1269" i="1"/>
  <c r="U1270" i="1"/>
  <c r="U1272" i="1"/>
  <c r="U1275" i="1"/>
  <c r="U1278" i="1"/>
  <c r="U1280" i="1"/>
  <c r="U1283" i="1"/>
  <c r="U1286" i="1"/>
  <c r="U1288" i="1"/>
  <c r="U1291" i="1"/>
  <c r="U1294" i="1"/>
  <c r="U1296" i="1"/>
  <c r="U1299" i="1"/>
  <c r="U1302" i="1"/>
  <c r="U1304" i="1"/>
  <c r="U1307" i="1"/>
  <c r="U1310" i="1"/>
  <c r="U1312" i="1"/>
  <c r="U1315" i="1"/>
  <c r="U1318" i="1"/>
  <c r="U1320" i="1"/>
  <c r="U1323" i="1"/>
  <c r="U1326" i="1"/>
  <c r="U1328" i="1"/>
  <c r="U1331" i="1"/>
  <c r="U1334" i="1"/>
  <c r="U1336" i="1"/>
  <c r="U1339" i="1"/>
  <c r="U1342" i="1"/>
  <c r="U1344" i="1"/>
  <c r="U1347" i="1"/>
  <c r="U1350" i="1"/>
  <c r="U1352" i="1"/>
  <c r="U1355" i="1"/>
  <c r="U1358" i="1"/>
  <c r="U1360" i="1"/>
  <c r="U1363" i="1"/>
  <c r="U1366" i="1"/>
  <c r="U1368" i="1"/>
  <c r="U1371" i="1"/>
  <c r="U1374" i="1"/>
  <c r="U1376" i="1"/>
  <c r="U1379" i="1"/>
  <c r="U1382" i="1"/>
  <c r="U1384" i="1"/>
  <c r="U1387" i="1"/>
  <c r="U1390" i="1"/>
  <c r="U1392" i="1"/>
  <c r="U1395" i="1"/>
  <c r="U1398" i="1"/>
  <c r="U1400" i="1"/>
  <c r="U1403" i="1"/>
  <c r="U1406" i="1"/>
  <c r="U1408" i="1"/>
  <c r="U1411" i="1"/>
  <c r="U1414" i="1"/>
  <c r="U1416" i="1"/>
  <c r="U1419" i="1"/>
  <c r="U1422" i="1"/>
  <c r="U1424" i="1"/>
  <c r="U1427" i="1"/>
  <c r="U1430" i="1"/>
  <c r="U1432" i="1"/>
  <c r="U1435" i="1"/>
  <c r="U1438" i="1"/>
  <c r="U1440" i="1"/>
  <c r="U1443" i="1"/>
  <c r="U1446" i="1"/>
  <c r="U1448" i="1"/>
  <c r="U1451" i="1"/>
  <c r="U1454" i="1"/>
  <c r="U1456" i="1"/>
  <c r="U1459" i="1"/>
  <c r="U1462" i="1"/>
  <c r="U1464" i="1"/>
  <c r="U1467" i="1"/>
  <c r="U1470" i="1"/>
  <c r="U1472" i="1"/>
  <c r="U1475" i="1"/>
  <c r="U1478" i="1"/>
  <c r="U1480" i="1"/>
  <c r="U1483" i="1"/>
  <c r="U1486" i="1"/>
  <c r="U1488" i="1"/>
  <c r="U1491" i="1"/>
  <c r="U1494" i="1"/>
  <c r="U1496" i="1"/>
  <c r="U1499" i="1"/>
  <c r="U1502" i="1"/>
  <c r="U1504" i="1"/>
  <c r="U1507" i="1"/>
  <c r="U1510" i="1"/>
  <c r="U1512" i="1"/>
  <c r="U1515" i="1"/>
  <c r="U1518" i="1"/>
  <c r="U1520" i="1"/>
  <c r="U1523" i="1"/>
  <c r="U1526" i="1"/>
  <c r="U1528" i="1"/>
  <c r="U1531" i="1"/>
  <c r="U1534" i="1"/>
  <c r="U1536" i="1"/>
  <c r="U1539" i="1"/>
  <c r="U1542" i="1"/>
  <c r="U1544" i="1"/>
  <c r="U1547" i="1"/>
  <c r="U1550" i="1"/>
  <c r="U1552" i="1"/>
  <c r="U1555" i="1"/>
  <c r="U1558" i="1"/>
  <c r="U1560" i="1"/>
  <c r="U1563" i="1"/>
  <c r="U1566" i="1"/>
  <c r="U1568" i="1"/>
  <c r="U1571" i="1"/>
  <c r="U1574" i="1"/>
  <c r="U1576" i="1"/>
  <c r="U1579" i="1"/>
  <c r="U1582" i="1"/>
  <c r="U1584" i="1"/>
  <c r="U1587" i="1"/>
  <c r="U1590" i="1"/>
  <c r="U1592" i="1"/>
  <c r="U1595" i="1"/>
  <c r="U1598" i="1"/>
  <c r="U1600" i="1"/>
  <c r="U1603" i="1"/>
  <c r="U1606" i="1"/>
  <c r="U1608" i="1"/>
  <c r="U1611" i="1"/>
  <c r="U1614" i="1"/>
  <c r="U1616" i="1"/>
  <c r="U1619" i="1"/>
  <c r="U1622" i="1"/>
  <c r="U1624" i="1"/>
  <c r="U1627" i="1"/>
  <c r="U1630" i="1"/>
  <c r="U1632" i="1"/>
  <c r="U1635" i="1"/>
  <c r="U1638" i="1"/>
  <c r="U1640" i="1"/>
  <c r="U1643" i="1"/>
  <c r="U1646" i="1"/>
  <c r="U1648" i="1"/>
  <c r="U1651" i="1"/>
  <c r="U1654" i="1"/>
  <c r="U1656" i="1"/>
  <c r="U1659" i="1"/>
  <c r="U1662" i="1"/>
  <c r="U1664" i="1"/>
  <c r="U1667" i="1"/>
  <c r="U1670" i="1"/>
  <c r="U1672" i="1"/>
  <c r="U1675" i="1"/>
  <c r="U1678" i="1"/>
  <c r="U1680" i="1"/>
  <c r="U1683" i="1"/>
  <c r="U1686" i="1"/>
  <c r="U1688" i="1"/>
  <c r="U1691" i="1"/>
  <c r="U1694" i="1"/>
  <c r="U1696" i="1"/>
  <c r="U1699" i="1"/>
  <c r="U1702" i="1"/>
  <c r="U1704" i="1"/>
  <c r="U1707" i="1"/>
  <c r="U1710" i="1"/>
  <c r="U1712" i="1"/>
  <c r="U1715" i="1"/>
  <c r="U1718" i="1"/>
  <c r="U1720" i="1"/>
  <c r="U1723" i="1"/>
  <c r="U1726" i="1"/>
  <c r="U1728" i="1"/>
  <c r="U1731" i="1"/>
  <c r="U1734" i="1"/>
  <c r="U1736" i="1"/>
  <c r="U1739" i="1"/>
  <c r="U1742" i="1"/>
  <c r="U1744" i="1"/>
  <c r="U1747" i="1"/>
  <c r="U1750" i="1"/>
  <c r="U1752" i="1"/>
  <c r="U1755" i="1"/>
  <c r="U1758" i="1"/>
  <c r="U1760" i="1"/>
  <c r="U1763" i="1"/>
  <c r="U1766" i="1"/>
  <c r="U1768" i="1"/>
  <c r="U1771" i="1"/>
  <c r="U1774" i="1"/>
  <c r="U1776" i="1"/>
  <c r="U1779" i="1"/>
  <c r="U1782" i="1"/>
  <c r="U1784" i="1"/>
  <c r="U1787" i="1"/>
  <c r="U1790" i="1"/>
  <c r="U1792" i="1"/>
  <c r="U1795" i="1"/>
  <c r="U1798" i="1"/>
  <c r="U1800" i="1"/>
  <c r="U1803" i="1"/>
  <c r="U1806" i="1"/>
  <c r="U1808" i="1"/>
  <c r="U1811" i="1"/>
  <c r="U1814" i="1"/>
  <c r="U1816" i="1"/>
  <c r="U1819" i="1"/>
  <c r="U1822" i="1"/>
  <c r="U1824" i="1"/>
  <c r="U1827" i="1"/>
  <c r="U1830" i="1"/>
  <c r="U1832" i="1"/>
  <c r="U1835" i="1"/>
  <c r="U1838" i="1"/>
  <c r="U1840" i="1"/>
  <c r="U1843" i="1"/>
  <c r="U1846" i="1"/>
  <c r="U1848" i="1"/>
  <c r="U1851" i="1"/>
  <c r="U1854" i="1"/>
  <c r="U1856" i="1"/>
  <c r="U1859" i="1"/>
  <c r="U1862" i="1"/>
  <c r="U1864" i="1"/>
  <c r="U1867" i="1"/>
  <c r="U1870" i="1"/>
  <c r="U1872" i="1"/>
  <c r="U1875" i="1"/>
  <c r="U1878" i="1"/>
  <c r="U1880" i="1"/>
  <c r="U1883" i="1"/>
  <c r="U1886" i="1"/>
  <c r="U1888" i="1"/>
  <c r="U1891" i="1"/>
  <c r="U1894" i="1"/>
  <c r="U1896" i="1"/>
  <c r="U1899" i="1"/>
  <c r="U1902" i="1"/>
  <c r="U1904" i="1"/>
  <c r="U1907" i="1"/>
  <c r="U1910" i="1"/>
  <c r="U1912" i="1"/>
  <c r="U1915" i="1"/>
  <c r="U1918" i="1"/>
  <c r="U1920" i="1"/>
  <c r="U1922" i="1"/>
  <c r="U1923" i="1"/>
  <c r="U1926" i="1"/>
  <c r="U1928" i="1"/>
  <c r="U1931" i="1"/>
  <c r="U1934" i="1"/>
  <c r="U1936" i="1"/>
  <c r="U1939" i="1"/>
  <c r="U1942" i="1"/>
  <c r="U1944" i="1"/>
  <c r="U1946" i="1"/>
  <c r="U1947" i="1"/>
  <c r="U1950" i="1"/>
  <c r="U1952" i="1"/>
  <c r="U1955" i="1"/>
  <c r="U1958" i="1"/>
  <c r="U1960" i="1"/>
  <c r="U1963" i="1"/>
  <c r="U1966" i="1"/>
  <c r="U1968" i="1"/>
  <c r="U1971" i="1"/>
  <c r="U1974" i="1"/>
  <c r="U1976" i="1"/>
  <c r="U1979" i="1"/>
  <c r="U1982" i="1"/>
  <c r="U1984" i="1"/>
  <c r="U1987" i="1"/>
  <c r="U1990" i="1"/>
  <c r="U1992" i="1"/>
  <c r="U1995" i="1"/>
  <c r="U1998" i="1"/>
  <c r="U2000" i="1"/>
  <c r="U2003" i="1"/>
  <c r="U2006" i="1"/>
  <c r="U2008" i="1"/>
  <c r="U2011" i="1"/>
  <c r="U2014" i="1"/>
  <c r="U2016" i="1"/>
  <c r="U2019" i="1"/>
  <c r="U2022" i="1"/>
  <c r="U2024" i="1"/>
  <c r="U2027" i="1"/>
  <c r="U2030" i="1"/>
  <c r="U2032" i="1"/>
  <c r="U2035" i="1"/>
  <c r="U2038" i="1"/>
  <c r="U2040" i="1"/>
  <c r="U2043" i="1"/>
  <c r="U2046" i="1"/>
  <c r="U2048" i="1"/>
  <c r="U2051" i="1"/>
  <c r="U2054" i="1"/>
  <c r="U2056" i="1"/>
  <c r="U2059" i="1"/>
  <c r="U2062" i="1"/>
  <c r="U2064" i="1"/>
  <c r="U2067" i="1"/>
  <c r="U2070" i="1"/>
  <c r="U2072" i="1"/>
  <c r="U2075" i="1"/>
  <c r="U2078" i="1"/>
  <c r="U2080" i="1"/>
  <c r="U2083" i="1"/>
  <c r="U2086" i="1"/>
  <c r="U2088" i="1"/>
  <c r="U2091" i="1"/>
  <c r="U2094" i="1"/>
  <c r="U2096" i="1"/>
  <c r="U2099" i="1"/>
  <c r="U2102" i="1"/>
  <c r="U2104" i="1"/>
  <c r="U2107" i="1"/>
  <c r="U2110" i="1"/>
  <c r="U2112" i="1"/>
  <c r="U2115" i="1"/>
  <c r="U2118" i="1"/>
  <c r="U2120" i="1"/>
  <c r="U2123" i="1"/>
  <c r="U2126" i="1"/>
  <c r="U2128" i="1"/>
  <c r="U2131" i="1"/>
  <c r="U2134" i="1"/>
  <c r="U2136" i="1"/>
  <c r="U2139" i="1"/>
  <c r="U2142" i="1"/>
  <c r="U2144" i="1"/>
  <c r="U2147" i="1"/>
  <c r="U2150" i="1"/>
  <c r="U2152" i="1"/>
  <c r="U2155" i="1"/>
  <c r="U2158" i="1"/>
  <c r="U2160" i="1"/>
  <c r="U2163" i="1"/>
  <c r="U2166" i="1"/>
  <c r="U2168" i="1"/>
  <c r="U2171" i="1"/>
  <c r="U2174" i="1"/>
  <c r="U2176" i="1"/>
  <c r="U2179" i="1"/>
  <c r="U2182" i="1"/>
  <c r="U2184" i="1"/>
  <c r="U2187" i="1"/>
  <c r="U2190" i="1"/>
  <c r="U2192" i="1"/>
  <c r="U2195" i="1"/>
  <c r="U2198" i="1"/>
  <c r="U2200" i="1"/>
  <c r="U2203" i="1"/>
  <c r="U2206" i="1"/>
  <c r="U2208" i="1"/>
  <c r="U2211" i="1"/>
  <c r="U2214" i="1"/>
  <c r="U2216" i="1"/>
  <c r="U2219" i="1"/>
  <c r="U2222" i="1"/>
  <c r="U2224" i="1"/>
  <c r="U2227" i="1"/>
  <c r="U2230" i="1"/>
  <c r="U2232" i="1"/>
  <c r="U2235" i="1"/>
  <c r="U2238" i="1"/>
  <c r="U2240" i="1"/>
  <c r="U2243" i="1"/>
  <c r="U2246" i="1"/>
  <c r="U2248" i="1"/>
  <c r="U2251" i="1"/>
  <c r="U2254" i="1"/>
  <c r="U2256" i="1"/>
  <c r="U2259" i="1"/>
  <c r="U2262" i="1"/>
  <c r="U2264" i="1"/>
  <c r="U2267" i="1"/>
  <c r="U2270" i="1"/>
  <c r="U2272" i="1"/>
  <c r="U2275" i="1"/>
  <c r="U2278" i="1"/>
  <c r="U2280" i="1"/>
  <c r="U2283" i="1"/>
  <c r="U2286" i="1"/>
  <c r="U2288" i="1"/>
  <c r="U2291" i="1"/>
  <c r="U2296" i="1"/>
  <c r="U2299" i="1"/>
  <c r="U2302" i="1"/>
  <c r="U2304" i="1"/>
  <c r="U2307" i="1"/>
  <c r="U2310" i="1"/>
  <c r="U2312" i="1"/>
  <c r="U2315" i="1"/>
  <c r="U2318" i="1"/>
  <c r="U2320" i="1"/>
  <c r="U2323" i="1"/>
  <c r="U2326" i="1"/>
  <c r="U2328" i="1"/>
  <c r="U2331" i="1"/>
  <c r="U2336" i="1"/>
  <c r="U2339" i="1"/>
  <c r="U2342" i="1"/>
  <c r="U2344" i="1"/>
  <c r="U2347" i="1"/>
  <c r="U2350" i="1"/>
  <c r="U2352" i="1"/>
  <c r="U2355" i="1"/>
  <c r="U2358" i="1"/>
  <c r="U2360" i="1"/>
  <c r="U2363" i="1"/>
  <c r="U2366" i="1"/>
  <c r="U2368" i="1"/>
  <c r="U2371" i="1"/>
  <c r="U2374" i="1"/>
  <c r="U2376" i="1"/>
  <c r="U2379" i="1"/>
  <c r="U2382" i="1"/>
  <c r="U2384" i="1"/>
  <c r="U2387" i="1"/>
  <c r="U2390" i="1"/>
  <c r="U2392" i="1"/>
  <c r="U2395" i="1"/>
  <c r="U2400" i="1"/>
  <c r="U2403" i="1"/>
  <c r="U2406" i="1"/>
  <c r="U2408" i="1"/>
  <c r="U2411" i="1"/>
  <c r="U2414" i="1"/>
  <c r="U2416" i="1"/>
  <c r="U2419" i="1"/>
  <c r="U2422" i="1"/>
  <c r="U2424" i="1"/>
  <c r="U2427" i="1"/>
  <c r="U2430" i="1"/>
  <c r="U2432" i="1"/>
  <c r="U2435" i="1"/>
  <c r="U2438" i="1"/>
  <c r="U2440" i="1"/>
  <c r="U2443" i="1"/>
  <c r="U2446" i="1"/>
  <c r="U2448" i="1"/>
  <c r="U2451" i="1"/>
  <c r="U2454" i="1"/>
  <c r="U2456" i="1"/>
  <c r="U2459" i="1"/>
  <c r="U2464" i="1"/>
  <c r="U2467" i="1"/>
  <c r="U2470" i="1"/>
  <c r="U2472" i="1"/>
  <c r="U2475" i="1"/>
  <c r="U2478" i="1"/>
  <c r="U2480" i="1"/>
  <c r="U2483" i="1"/>
  <c r="U2486" i="1"/>
  <c r="U2488" i="1"/>
  <c r="U2491" i="1"/>
  <c r="U2494" i="1"/>
  <c r="U2496" i="1"/>
  <c r="U2499" i="1"/>
  <c r="U2502" i="1"/>
  <c r="U2504" i="1"/>
  <c r="U2507" i="1"/>
  <c r="U2510" i="1"/>
  <c r="U2512" i="1"/>
  <c r="U2515" i="1"/>
  <c r="U2518" i="1"/>
  <c r="U2520" i="1"/>
  <c r="U2523" i="1"/>
  <c r="U2528" i="1"/>
  <c r="U2531" i="1"/>
  <c r="U2534" i="1"/>
  <c r="U2536" i="1"/>
  <c r="U2539" i="1"/>
  <c r="U2542" i="1"/>
  <c r="U2544" i="1"/>
  <c r="U2547" i="1"/>
  <c r="U2550" i="1"/>
  <c r="U2552" i="1"/>
  <c r="U2555" i="1"/>
  <c r="U2558" i="1"/>
  <c r="U2560" i="1"/>
  <c r="U2563" i="1"/>
  <c r="U2566" i="1"/>
  <c r="U2568" i="1"/>
  <c r="U2571" i="1"/>
  <c r="U2574" i="1"/>
  <c r="U2576" i="1"/>
  <c r="U2579" i="1"/>
  <c r="U2582" i="1"/>
  <c r="U2584" i="1"/>
  <c r="U2587" i="1"/>
  <c r="U2592" i="1"/>
  <c r="U2595" i="1"/>
  <c r="U2598" i="1"/>
  <c r="U2600" i="1"/>
  <c r="U2603" i="1"/>
  <c r="U2606" i="1"/>
  <c r="U2608" i="1"/>
  <c r="U2611" i="1"/>
  <c r="U2614" i="1"/>
  <c r="U2616" i="1"/>
  <c r="U2619" i="1"/>
  <c r="U2622" i="1"/>
  <c r="U2624" i="1"/>
  <c r="U2627" i="1"/>
  <c r="U2630" i="1"/>
  <c r="U2632" i="1"/>
  <c r="U2635" i="1"/>
  <c r="U2638" i="1"/>
  <c r="U2640" i="1"/>
  <c r="U2643" i="1"/>
  <c r="U2646" i="1"/>
  <c r="U2648" i="1"/>
  <c r="U2651" i="1"/>
  <c r="U2656" i="1"/>
  <c r="U2659" i="1"/>
  <c r="U2662" i="1"/>
  <c r="U2664" i="1"/>
  <c r="U2667" i="1"/>
  <c r="U2670" i="1"/>
  <c r="U2672" i="1"/>
  <c r="U2675" i="1"/>
  <c r="U2678" i="1"/>
  <c r="U2680" i="1"/>
  <c r="U2683" i="1"/>
  <c r="U2686" i="1"/>
  <c r="U2688" i="1"/>
  <c r="U2691" i="1"/>
  <c r="U2694" i="1"/>
  <c r="U2696" i="1"/>
  <c r="U2699" i="1"/>
  <c r="U2702" i="1"/>
  <c r="U2704" i="1"/>
  <c r="U2707" i="1"/>
  <c r="U2710" i="1"/>
  <c r="U2712" i="1"/>
  <c r="U2715" i="1"/>
  <c r="U2720" i="1"/>
  <c r="U2723" i="1"/>
  <c r="U2726" i="1"/>
  <c r="U2728" i="1"/>
  <c r="U2731" i="1"/>
  <c r="U2734" i="1"/>
  <c r="U2736" i="1"/>
  <c r="U2739" i="1"/>
  <c r="U2742" i="1"/>
  <c r="U2744" i="1"/>
  <c r="U2747" i="1"/>
  <c r="U2750" i="1"/>
  <c r="U2752" i="1"/>
  <c r="U2755" i="1"/>
  <c r="U2758" i="1"/>
  <c r="U2760" i="1"/>
  <c r="U2763" i="1"/>
  <c r="U2766" i="1"/>
  <c r="U2768" i="1"/>
  <c r="U2771" i="1"/>
  <c r="U2774" i="1"/>
  <c r="U2776" i="1"/>
  <c r="U2779" i="1"/>
  <c r="U2782" i="1"/>
  <c r="U2784" i="1"/>
  <c r="U2787" i="1"/>
  <c r="U2790" i="1"/>
  <c r="U2792" i="1"/>
  <c r="U2795" i="1"/>
  <c r="U2798" i="1"/>
  <c r="U2800" i="1"/>
  <c r="U2803" i="1"/>
  <c r="U2806" i="1"/>
  <c r="U2808" i="1"/>
  <c r="U2811" i="1"/>
  <c r="U2814" i="1"/>
  <c r="U2816" i="1"/>
  <c r="U2819" i="1"/>
  <c r="U2824" i="1"/>
  <c r="U2827" i="1"/>
  <c r="U2830" i="1"/>
  <c r="U2832" i="1"/>
  <c r="U2835" i="1"/>
  <c r="U2838" i="1"/>
  <c r="U2840" i="1"/>
  <c r="U2843" i="1"/>
  <c r="U2846" i="1"/>
  <c r="U2848" i="1"/>
  <c r="U2851" i="1"/>
  <c r="U2854" i="1"/>
  <c r="U2856" i="1"/>
  <c r="U2859" i="1"/>
  <c r="U2864" i="1"/>
  <c r="U2867" i="1"/>
  <c r="U2870" i="1"/>
  <c r="U2872" i="1"/>
  <c r="U2875" i="1"/>
  <c r="U2878" i="1"/>
  <c r="U2880" i="1"/>
  <c r="U2883" i="1"/>
  <c r="U2886" i="1"/>
  <c r="U2888" i="1"/>
  <c r="U2891" i="1"/>
  <c r="U2894" i="1"/>
  <c r="U2896" i="1"/>
  <c r="U2899" i="1"/>
  <c r="U2902" i="1"/>
  <c r="U2907" i="1"/>
  <c r="U2910" i="1"/>
  <c r="U2912" i="1"/>
  <c r="U2915" i="1"/>
  <c r="U2918" i="1"/>
  <c r="U2920" i="1"/>
  <c r="U2923" i="1"/>
  <c r="U2928" i="1"/>
  <c r="U2931" i="1"/>
  <c r="U2934" i="1"/>
  <c r="U2936" i="1"/>
  <c r="U2939" i="1"/>
  <c r="U2942" i="1"/>
  <c r="U2944" i="1"/>
  <c r="U2947" i="1"/>
  <c r="U2950" i="1"/>
  <c r="U2952" i="1"/>
  <c r="U2955" i="1"/>
  <c r="U2958" i="1"/>
  <c r="U2960" i="1"/>
  <c r="U2963" i="1"/>
  <c r="U2966" i="1"/>
  <c r="U2971" i="1"/>
  <c r="U2974" i="1"/>
  <c r="U2976" i="1"/>
  <c r="U2979" i="1"/>
  <c r="U2982" i="1"/>
  <c r="U2984" i="1"/>
  <c r="U2987" i="1"/>
  <c r="U2992" i="1"/>
  <c r="U2995" i="1"/>
  <c r="U2998" i="1"/>
  <c r="U3000" i="1"/>
  <c r="U3003" i="1"/>
  <c r="U3006" i="1"/>
  <c r="U3008" i="1"/>
  <c r="U3011" i="1"/>
  <c r="U3014" i="1"/>
  <c r="U3016" i="1"/>
  <c r="U3019" i="1"/>
  <c r="U3022" i="1"/>
  <c r="U3024" i="1"/>
  <c r="U3027" i="1"/>
  <c r="U3030" i="1"/>
  <c r="U3035" i="1"/>
  <c r="U3038" i="1"/>
  <c r="U3040" i="1"/>
  <c r="U3043" i="1"/>
  <c r="U3046" i="1"/>
  <c r="U3048" i="1"/>
  <c r="U3051" i="1"/>
  <c r="U3056" i="1"/>
  <c r="U3059" i="1"/>
  <c r="U3062" i="1"/>
  <c r="U3064" i="1"/>
  <c r="U3067" i="1"/>
  <c r="U3070" i="1"/>
  <c r="U3072" i="1"/>
  <c r="U3075" i="1"/>
  <c r="U3078" i="1"/>
  <c r="U3080" i="1"/>
  <c r="U3083" i="1"/>
  <c r="U3086" i="1"/>
  <c r="U3088" i="1"/>
  <c r="U3091" i="1"/>
  <c r="U3094" i="1"/>
  <c r="U3099" i="1"/>
  <c r="U3102" i="1"/>
  <c r="U3104" i="1"/>
  <c r="U3107" i="1"/>
  <c r="U3110" i="1"/>
  <c r="U3112" i="1"/>
  <c r="U3115" i="1"/>
  <c r="U3120" i="1"/>
  <c r="U3123" i="1"/>
  <c r="U3126" i="1"/>
  <c r="U3128" i="1"/>
  <c r="U3131" i="1"/>
  <c r="U3134" i="1"/>
  <c r="U3136" i="1"/>
  <c r="U3139" i="1"/>
  <c r="U3142" i="1"/>
  <c r="U3144" i="1"/>
  <c r="U3147" i="1"/>
  <c r="U3150" i="1"/>
  <c r="U3152" i="1"/>
  <c r="U3155" i="1"/>
  <c r="U3158" i="1"/>
  <c r="U3163" i="1"/>
  <c r="U3166" i="1"/>
  <c r="U3168" i="1"/>
  <c r="U3171" i="1"/>
  <c r="U3174" i="1"/>
  <c r="U3176" i="1"/>
  <c r="U3179" i="1"/>
  <c r="U3184" i="1"/>
  <c r="U3187" i="1"/>
  <c r="U3190" i="1"/>
  <c r="U3192" i="1"/>
  <c r="U3195" i="1"/>
  <c r="U3198" i="1"/>
  <c r="U3200" i="1"/>
  <c r="U3203" i="1"/>
  <c r="U3206" i="1"/>
  <c r="U3208" i="1"/>
  <c r="U3214" i="1"/>
  <c r="U3216" i="1"/>
  <c r="U3219" i="1"/>
  <c r="U3222" i="1"/>
  <c r="U3224" i="1"/>
  <c r="U3227" i="1"/>
  <c r="U3230" i="1"/>
  <c r="U3232" i="1"/>
  <c r="U3235" i="1"/>
  <c r="U3238" i="1"/>
  <c r="U3240" i="1"/>
  <c r="U3243" i="1"/>
  <c r="U3246" i="1"/>
  <c r="U3254" i="1"/>
  <c r="U3256" i="1"/>
  <c r="U3259" i="1"/>
  <c r="U3262" i="1"/>
  <c r="U3264" i="1"/>
  <c r="U3267" i="1"/>
  <c r="U3270" i="1"/>
  <c r="U3275" i="1"/>
  <c r="U3278" i="1"/>
  <c r="U3280" i="1"/>
  <c r="U3283" i="1"/>
  <c r="U3286" i="1"/>
  <c r="U3288" i="1"/>
  <c r="U3291" i="1"/>
  <c r="U3296" i="1"/>
  <c r="U3299" i="1"/>
  <c r="U3302" i="1"/>
  <c r="U3304" i="1"/>
  <c r="U3307" i="1"/>
  <c r="U3310" i="1"/>
  <c r="U3312" i="1"/>
  <c r="U3320" i="1"/>
  <c r="U3323" i="1"/>
  <c r="U3326" i="1"/>
  <c r="U3328" i="1"/>
  <c r="U3331" i="1"/>
  <c r="U3334" i="1"/>
  <c r="U3336" i="1"/>
  <c r="U3339" i="1"/>
  <c r="U3342" i="1"/>
  <c r="U3344" i="1"/>
  <c r="U3347" i="1"/>
  <c r="U3350" i="1"/>
  <c r="U3352" i="1"/>
  <c r="U3358" i="1"/>
  <c r="U3360" i="1"/>
  <c r="U3363" i="1"/>
  <c r="U3366" i="1"/>
  <c r="U3368" i="1"/>
  <c r="U3371" i="1"/>
  <c r="U3374" i="1"/>
  <c r="U3376" i="1"/>
  <c r="U3379" i="1"/>
  <c r="U3382" i="1"/>
  <c r="U3387" i="1"/>
  <c r="U3390" i="1"/>
  <c r="U3392" i="1"/>
  <c r="U3395" i="1"/>
  <c r="U3398" i="1"/>
  <c r="U3400" i="1"/>
  <c r="U3403" i="1"/>
  <c r="U3408" i="1"/>
  <c r="U3411" i="1"/>
  <c r="U3414" i="1"/>
  <c r="U3416" i="1"/>
  <c r="U3422" i="1"/>
  <c r="U3427" i="1"/>
  <c r="U3432" i="1"/>
  <c r="U3435" i="1"/>
  <c r="U3438" i="1"/>
  <c r="U3440" i="1"/>
  <c r="U3443" i="1"/>
  <c r="U3446" i="1"/>
  <c r="U3451" i="1"/>
  <c r="U3454" i="1"/>
  <c r="U3456" i="1"/>
  <c r="U3459" i="1"/>
  <c r="U3462" i="1"/>
  <c r="U3464" i="1"/>
  <c r="U3467" i="1"/>
  <c r="U3470" i="1"/>
  <c r="U3475" i="1"/>
  <c r="U3478" i="1"/>
  <c r="U3480" i="1"/>
  <c r="U3486" i="1"/>
  <c r="U3488" i="1"/>
  <c r="U3491" i="1"/>
  <c r="U3494" i="1"/>
  <c r="U3499" i="1"/>
  <c r="U3502" i="1"/>
  <c r="U3504" i="1"/>
  <c r="U3507" i="1"/>
  <c r="U3510" i="1"/>
  <c r="U3512" i="1"/>
  <c r="U3515" i="1"/>
  <c r="U3520" i="1"/>
  <c r="U3523" i="1"/>
  <c r="U3526" i="1"/>
  <c r="U3528" i="1"/>
  <c r="U3531" i="1"/>
  <c r="U3534" i="1"/>
  <c r="U3536" i="1"/>
  <c r="U3539" i="1"/>
  <c r="U3542" i="1"/>
  <c r="U3550" i="1"/>
  <c r="U3552" i="1"/>
  <c r="U3555" i="1"/>
  <c r="U3558" i="1"/>
  <c r="U3560" i="1"/>
  <c r="U3563" i="1"/>
  <c r="U3566" i="1"/>
  <c r="U3571" i="1"/>
  <c r="U3574" i="1"/>
  <c r="U3576" i="1"/>
  <c r="U3579" i="1"/>
  <c r="U3582" i="1"/>
  <c r="U3587" i="1"/>
  <c r="U3590" i="1"/>
  <c r="U3595" i="1"/>
  <c r="U3598" i="1"/>
  <c r="U3600" i="1"/>
  <c r="U3603" i="1"/>
  <c r="U3606" i="1"/>
  <c r="U3611" i="1"/>
  <c r="U3614" i="1"/>
  <c r="U3619" i="1"/>
  <c r="U3622" i="1"/>
  <c r="U3630" i="1"/>
  <c r="U3632" i="1"/>
  <c r="U3635" i="1"/>
  <c r="U3638" i="1"/>
  <c r="U3640" i="1"/>
  <c r="U3643" i="1"/>
  <c r="U3646" i="1"/>
  <c r="U3648" i="1"/>
  <c r="U3654" i="1"/>
  <c r="U3656" i="1"/>
  <c r="U3664" i="1"/>
  <c r="U3667" i="1"/>
  <c r="U3670" i="1"/>
  <c r="U3675" i="1"/>
  <c r="U3678" i="1"/>
  <c r="U3680" i="1"/>
  <c r="U3683" i="1"/>
  <c r="U3686" i="1"/>
  <c r="U3694" i="1"/>
  <c r="U3696" i="1"/>
  <c r="U3699" i="1"/>
  <c r="U3702" i="1"/>
  <c r="U3704" i="1"/>
  <c r="U3707" i="1"/>
  <c r="U3712" i="1"/>
  <c r="U3718" i="1"/>
  <c r="U3720" i="1"/>
  <c r="U3726" i="1"/>
  <c r="U3731" i="1"/>
  <c r="U3734" i="1"/>
  <c r="U3739" i="1"/>
  <c r="U3742" i="1"/>
  <c r="U3744" i="1"/>
  <c r="U3747" i="1"/>
  <c r="U3750" i="1"/>
  <c r="U3758" i="1"/>
  <c r="U3760" i="1"/>
  <c r="U3768" i="1"/>
  <c r="U3771" i="1"/>
  <c r="U3774" i="1"/>
  <c r="U3782" i="1"/>
  <c r="U3784" i="1"/>
  <c r="U3790" i="1"/>
  <c r="U3798" i="1"/>
  <c r="U3803" i="1"/>
  <c r="U3806" i="1"/>
  <c r="U3811" i="1"/>
  <c r="U3814" i="1"/>
  <c r="U3816" i="1"/>
  <c r="U3822" i="1"/>
  <c r="U3827" i="1"/>
  <c r="U3830" i="1"/>
  <c r="U3835" i="1"/>
  <c r="U3838" i="1"/>
  <c r="U3840" i="1"/>
  <c r="U3846" i="1"/>
  <c r="U3848" i="1"/>
  <c r="U3856" i="1"/>
  <c r="U3859" i="1"/>
  <c r="U3862" i="1"/>
  <c r="U3864" i="1"/>
  <c r="U3867" i="1"/>
  <c r="U3870" i="1"/>
  <c r="U3872" i="1"/>
  <c r="U3886" i="1"/>
  <c r="U3891" i="1"/>
  <c r="U3894" i="1"/>
  <c r="U3899" i="1"/>
  <c r="U3902" i="1"/>
  <c r="U3904" i="1"/>
  <c r="U3912" i="1"/>
  <c r="U3918" i="1"/>
  <c r="U3920" i="1"/>
  <c r="U3926" i="1"/>
  <c r="U3934" i="1"/>
  <c r="U3936" i="1"/>
  <c r="U3939" i="1"/>
  <c r="U3944" i="1"/>
  <c r="U3950" i="1"/>
  <c r="U3958" i="1"/>
  <c r="U3960" i="1"/>
  <c r="U3963" i="1"/>
  <c r="U3966" i="1"/>
  <c r="U3968" i="1"/>
  <c r="U3982" i="1"/>
  <c r="U3984" i="1"/>
  <c r="U3987" i="1"/>
  <c r="U3990" i="1"/>
  <c r="U3992" i="1"/>
  <c r="U3995" i="1"/>
  <c r="U3998" i="1"/>
  <c r="U4008" i="1"/>
  <c r="U4014" i="1"/>
  <c r="U4019" i="1"/>
  <c r="U4022" i="1"/>
  <c r="U4027" i="1"/>
  <c r="U4030" i="1"/>
  <c r="U4032" i="1"/>
  <c r="U4046" i="1"/>
  <c r="U4048" i="1"/>
  <c r="U4051" i="1"/>
  <c r="U4054" i="1"/>
  <c r="U4056" i="1"/>
  <c r="U4059" i="1"/>
  <c r="U4064" i="1"/>
  <c r="U4067" i="1"/>
  <c r="U4070" i="1"/>
  <c r="U4078" i="1"/>
  <c r="U4080" i="1"/>
  <c r="U4086" i="1"/>
  <c r="U4088" i="1"/>
  <c r="U4096" i="1"/>
  <c r="U4102" i="1"/>
  <c r="U4110" i="1"/>
  <c r="L2" i="1"/>
  <c r="U2" i="1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9" i="15" l="1"/>
  <c r="G9" i="15" s="1"/>
  <c r="E4" i="15"/>
  <c r="G4" i="15" s="1"/>
  <c r="E12" i="15"/>
  <c r="G12" i="15" s="1"/>
  <c r="E13" i="15"/>
  <c r="G13" i="15" s="1"/>
  <c r="E5" i="15"/>
  <c r="F5" i="15" s="1"/>
  <c r="E8" i="15"/>
  <c r="F8" i="15" s="1"/>
  <c r="E11" i="15"/>
  <c r="F11" i="15" s="1"/>
  <c r="E6" i="15"/>
  <c r="G6" i="15" s="1"/>
  <c r="E2" i="15"/>
  <c r="G2" i="15" s="1"/>
  <c r="E7" i="15"/>
  <c r="G7" i="15" s="1"/>
  <c r="E10" i="15"/>
  <c r="H10" i="15" s="1"/>
  <c r="E3" i="15"/>
  <c r="G3" i="15" s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10" i="1"/>
  <c r="H9" i="15" l="1"/>
  <c r="F2" i="15"/>
  <c r="F9" i="15"/>
  <c r="H8" i="15"/>
  <c r="G8" i="15"/>
  <c r="F13" i="15"/>
  <c r="F4" i="15"/>
  <c r="F12" i="15"/>
  <c r="H12" i="15"/>
  <c r="H4" i="15"/>
  <c r="G5" i="15"/>
  <c r="H5" i="15"/>
  <c r="H13" i="15"/>
  <c r="H6" i="15"/>
  <c r="F6" i="15"/>
  <c r="G11" i="15"/>
  <c r="H11" i="15"/>
  <c r="H2" i="15"/>
  <c r="H7" i="15"/>
  <c r="H3" i="15"/>
  <c r="G10" i="15"/>
  <c r="F7" i="15"/>
  <c r="F3" i="15"/>
  <c r="F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Bee Mr'O</author>
  </authors>
  <commentList>
    <comment ref="G1" authorId="0" shapeId="0" xr:uid="{8CA18F0B-B387-42B6-93EC-6D529375C17A}">
      <text>
        <r>
          <rPr>
            <sz val="9"/>
            <color indexed="81"/>
            <rFont val="Tahoma"/>
            <family val="2"/>
          </rPr>
          <t>The mean is the sum of everything. Th median is the halfway point. So the mean shows the data more as a whole compared to the median.</t>
        </r>
      </text>
    </comment>
    <comment ref="O1" authorId="0" shapeId="0" xr:uid="{AE406BF2-AA11-4F82-A3C9-E68E06F2E8B5}">
      <text>
        <r>
          <rPr>
            <b/>
            <sz val="9"/>
            <color indexed="81"/>
            <rFont val="Tahoma"/>
            <family val="2"/>
          </rPr>
          <t>There's more variability in successful because the range is much higher.</t>
        </r>
      </text>
    </comment>
  </commentList>
</comments>
</file>

<file path=xl/sharedStrings.xml><?xml version="1.0" encoding="utf-8"?>
<sst xmlns="http://schemas.openxmlformats.org/spreadsheetml/2006/main" count="39798" uniqueCount="8415">
  <si>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</si>
  <si>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</si>
  <si>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</si>
  <si>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</si>
  <si>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</si>
  <si>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</si>
  <si>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</si>
  <si>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</si>
  <si>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</si>
  <si>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</si>
  <si>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</si>
  <si>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</si>
  <si>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</si>
  <si>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</si>
  <si>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</si>
  <si>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</si>
  <si>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</si>
  <si>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</si>
  <si>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</si>
  <si>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</si>
  <si>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</si>
  <si>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</si>
  <si>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</si>
  <si>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</si>
  <si>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</si>
  <si>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</si>
  <si>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</si>
  <si>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</si>
  <si>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</si>
  <si>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</si>
  <si>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</si>
  <si>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</si>
  <si>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</si>
  <si>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</si>
  <si>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</si>
  <si>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</si>
  <si>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</si>
  <si>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</si>
  <si>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</si>
  <si>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</si>
  <si>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</si>
  <si>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</si>
  <si>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</si>
  <si>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</si>
  <si>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</si>
  <si>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</si>
  <si>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</si>
  <si>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</si>
  <si>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</si>
  <si>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</si>
  <si>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</si>
  <si>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</si>
  <si>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</si>
  <si>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</si>
  <si>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</si>
  <si>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</si>
  <si>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</si>
  <si>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</si>
  <si>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</si>
  <si>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</si>
  <si>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</si>
  <si>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</si>
  <si>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</si>
  <si>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</si>
  <si>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</si>
  <si>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</si>
  <si>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</si>
  <si>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</si>
  <si>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</si>
  <si>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</si>
  <si>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</si>
  <si>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</si>
  <si>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</si>
  <si>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</si>
  <si>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</si>
  <si>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</si>
  <si>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</si>
  <si>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</si>
  <si>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</si>
  <si>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</si>
  <si>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</si>
  <si>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</si>
  <si>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</si>
  <si>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</si>
  <si>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</si>
  <si>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</si>
  <si>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</si>
  <si>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</si>
  <si>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</si>
  <si>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</si>
  <si>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</si>
  <si>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</si>
  <si>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</si>
  <si>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</si>
  <si>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</si>
  <si>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</si>
  <si>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</si>
  <si>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</si>
  <si>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</si>
  <si>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</si>
  <si>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</si>
  <si>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</si>
  <si>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</si>
  <si>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</si>
  <si>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</si>
  <si>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</si>
  <si>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</si>
  <si>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</si>
  <si>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</si>
  <si>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</si>
  <si>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</si>
  <si>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</si>
  <si>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</si>
  <si>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</si>
  <si>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</si>
  <si>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</si>
  <si>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</si>
  <si>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</si>
  <si>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</si>
  <si>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</si>
  <si>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</si>
  <si>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</si>
  <si>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</si>
  <si>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</si>
  <si>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</si>
  <si>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</si>
  <si>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</si>
  <si>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</si>
  <si>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</si>
  <si>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</si>
  <si>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</si>
  <si>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</si>
  <si>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</si>
  <si>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</si>
  <si>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</si>
  <si>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</si>
  <si>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</si>
  <si>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</si>
  <si>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</si>
  <si>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</si>
  <si>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</si>
  <si>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</si>
  <si>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</si>
  <si>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</si>
  <si>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</si>
  <si>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</si>
  <si>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</si>
  <si>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</si>
  <si>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</si>
  <si>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</si>
  <si>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</si>
  <si>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</si>
  <si>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</si>
  <si>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</si>
  <si>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</si>
  <si>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</si>
  <si>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</si>
  <si>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</si>
  <si>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</si>
  <si>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</si>
  <si>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</si>
  <si>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</si>
  <si>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</si>
  <si>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</si>
  <si>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</si>
  <si>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</si>
  <si>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</si>
  <si>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</si>
  <si>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</si>
  <si>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</si>
  <si>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</si>
  <si>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</si>
  <si>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</si>
  <si>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</si>
  <si>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</si>
  <si>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</si>
  <si>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</si>
  <si>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</si>
  <si>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</si>
  <si>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</si>
  <si>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</si>
  <si>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</si>
  <si>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</si>
  <si>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</si>
  <si>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</si>
  <si>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</si>
  <si>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</si>
  <si>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</si>
  <si>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</si>
  <si>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</si>
  <si>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</si>
  <si>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</si>
  <si>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</si>
  <si>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</si>
  <si>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</si>
  <si>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</si>
  <si>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</si>
  <si>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</si>
  <si>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</si>
  <si>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</si>
  <si>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</si>
  <si>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</si>
  <si>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</si>
  <si>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</si>
  <si>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</si>
  <si>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</si>
  <si>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</si>
  <si>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</si>
  <si>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</si>
  <si>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</si>
  <si>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</si>
  <si>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</si>
  <si>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</si>
  <si>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</si>
  <si>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</si>
  <si>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</si>
  <si>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</si>
  <si>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</si>
  <si>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</si>
  <si>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</si>
  <si>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</si>
  <si>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</si>
  <si>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</si>
  <si>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</si>
  <si>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</si>
  <si>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</si>
  <si>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</si>
  <si>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</si>
  <si>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</si>
  <si>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</si>
  <si>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</si>
  <si>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</si>
  <si>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</si>
  <si>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</si>
  <si>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</si>
  <si>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</si>
  <si>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</si>
  <si>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</si>
  <si>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</si>
  <si>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</si>
  <si>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</si>
  <si>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</si>
  <si>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</si>
  <si>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</si>
  <si>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</si>
  <si>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</si>
  <si>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</si>
  <si>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</si>
  <si>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</si>
  <si>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</si>
  <si>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</si>
  <si>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</si>
  <si>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</si>
  <si>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</si>
  <si>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</si>
  <si>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</si>
  <si>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</si>
  <si>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</si>
  <si>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</si>
  <si>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</si>
  <si>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</si>
  <si>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</si>
  <si>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</si>
  <si>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</si>
  <si>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</si>
  <si>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</si>
  <si>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</si>
  <si>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</si>
  <si>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</si>
  <si>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</si>
  <si>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</si>
  <si>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</si>
  <si>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</si>
  <si>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</si>
  <si>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</si>
  <si>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</si>
  <si>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</si>
  <si>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</si>
  <si>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</si>
  <si>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</si>
  <si>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</si>
  <si>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</si>
  <si>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</si>
  <si>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</si>
  <si>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</si>
  <si>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</si>
  <si>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</si>
  <si>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</si>
  <si>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</si>
  <si>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</si>
  <si>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</si>
  <si>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</si>
  <si>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</si>
  <si>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</si>
  <si>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</si>
  <si>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</si>
  <si>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</si>
  <si>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</si>
  <si>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</si>
  <si>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</si>
  <si>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</si>
  <si>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</si>
  <si>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</si>
  <si>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</si>
  <si>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</si>
  <si>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</si>
  <si>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</si>
  <si>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</si>
  <si>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</si>
  <si>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</si>
  <si>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</si>
  <si>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</si>
  <si>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</si>
  <si>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</si>
  <si>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</si>
  <si>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</si>
  <si>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</si>
  <si>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</si>
  <si>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</si>
  <si>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</si>
  <si>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</si>
  <si>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</si>
  <si>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</si>
  <si>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</si>
  <si>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</si>
  <si>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</si>
  <si>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</si>
  <si>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</si>
  <si>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</si>
  <si>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</si>
  <si>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</si>
  <si>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</si>
  <si>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</si>
  <si>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</si>
  <si>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</si>
  <si>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</si>
  <si>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</si>
  <si>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</si>
  <si>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</si>
  <si>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</si>
  <si>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</si>
  <si>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</si>
  <si>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</si>
  <si>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</si>
  <si>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</si>
  <si>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</si>
  <si>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</si>
  <si>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</si>
  <si>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</si>
  <si>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</si>
  <si>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</si>
  <si>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</si>
  <si>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</si>
  <si>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</si>
  <si>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</si>
  <si>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</si>
  <si>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</si>
  <si>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</si>
  <si>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</si>
  <si>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</si>
  <si>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</si>
  <si>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</si>
  <si>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</si>
  <si>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</si>
  <si>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</si>
  <si>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</si>
  <si>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</si>
  <si>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</si>
  <si>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</si>
  <si>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</si>
  <si>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</si>
  <si>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</si>
  <si>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</si>
  <si>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</si>
  <si>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</si>
  <si>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</si>
  <si>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</si>
  <si>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</si>
  <si>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</si>
  <si>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</si>
  <si>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</si>
  <si>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</si>
  <si>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</si>
  <si>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</si>
  <si>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</si>
  <si>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</si>
  <si>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</si>
  <si>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</si>
  <si>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</si>
  <si>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</si>
  <si>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</si>
  <si>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</si>
  <si>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</si>
  <si>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</si>
  <si>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</si>
  <si>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</si>
  <si>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</si>
  <si>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</si>
  <si>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</si>
  <si>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</si>
  <si>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</si>
  <si>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</si>
  <si>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</si>
  <si>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</si>
  <si>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</si>
  <si>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</si>
  <si>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</si>
  <si>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</si>
  <si>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</si>
  <si>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</si>
  <si>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</si>
  <si>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</si>
  <si>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</si>
  <si>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</si>
  <si>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</si>
  <si>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</si>
  <si>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</si>
  <si>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</si>
  <si>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</si>
  <si>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</si>
  <si>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</si>
  <si>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</si>
  <si>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</si>
  <si>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</si>
  <si>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</si>
  <si>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</si>
  <si>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</si>
  <si>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</si>
  <si>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</si>
  <si>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</si>
  <si>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</si>
  <si>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</si>
  <si>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</si>
  <si>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</si>
  <si>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</si>
  <si>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</si>
  <si>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</si>
  <si>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</si>
  <si>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</si>
  <si>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</si>
  <si>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</si>
  <si>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</si>
  <si>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</si>
  <si>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</si>
  <si>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</si>
  <si>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</si>
  <si>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</si>
  <si>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</si>
  <si>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</si>
  <si>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</si>
  <si>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</si>
  <si>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</si>
  <si>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</si>
  <si>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</si>
  <si>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</si>
  <si>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</si>
  <si>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</si>
  <si>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</si>
  <si>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</si>
  <si>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</si>
  <si>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</si>
  <si>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</si>
  <si>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</si>
  <si>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</si>
  <si>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</si>
  <si>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</si>
  <si>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</si>
  <si>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</si>
  <si>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</si>
  <si>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</si>
  <si>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</si>
  <si>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</si>
  <si>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</si>
  <si>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</si>
  <si>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</si>
  <si>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</si>
  <si>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</si>
  <si>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</si>
  <si>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</si>
  <si>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</si>
  <si>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</si>
  <si>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</si>
  <si>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</si>
  <si>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</si>
  <si>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</si>
  <si>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</si>
  <si>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</si>
  <si>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</si>
  <si>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</si>
  <si>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</si>
  <si>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</si>
  <si>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</si>
  <si>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</si>
  <si>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</si>
  <si>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</si>
  <si>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</si>
  <si>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</si>
  <si>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</si>
  <si>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</si>
  <si>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</si>
  <si>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</si>
  <si>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</si>
  <si>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</si>
  <si>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</si>
  <si>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</si>
  <si>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</si>
  <si>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</si>
  <si>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</si>
  <si>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</si>
  <si>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</si>
  <si>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</si>
  <si>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</si>
  <si>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</si>
  <si>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</si>
  <si>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</si>
  <si>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</si>
  <si>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</si>
  <si>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</si>
  <si>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</si>
  <si>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</si>
  <si>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</si>
  <si>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</si>
  <si>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</si>
  <si>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</si>
  <si>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</si>
  <si>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</si>
  <si>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</si>
  <si>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</si>
  <si>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</si>
  <si>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</si>
  <si>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</si>
  <si>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</si>
  <si>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</si>
  <si>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</si>
  <si>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</si>
  <si>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</si>
  <si>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</si>
  <si>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</si>
  <si>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</si>
  <si>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</si>
  <si>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</si>
  <si>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</si>
  <si>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</si>
  <si>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</si>
  <si>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</si>
  <si>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</si>
  <si>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</si>
  <si>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</si>
  <si>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</si>
  <si>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</si>
  <si>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</si>
  <si>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</si>
  <si>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</si>
  <si>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</si>
  <si>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</si>
  <si>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</si>
  <si>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</si>
  <si>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</si>
  <si>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</si>
  <si>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</si>
  <si>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</si>
  <si>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</si>
  <si>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</si>
  <si>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</si>
  <si>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</si>
  <si>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</si>
  <si>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</si>
  <si>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</si>
  <si>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</si>
  <si>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</si>
  <si>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</si>
  <si>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</si>
  <si>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</si>
  <si>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</si>
  <si>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</si>
  <si>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</si>
  <si>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</si>
  <si>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</si>
  <si>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</si>
  <si>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</si>
  <si>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</si>
  <si>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</si>
  <si>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</si>
  <si>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</si>
  <si>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</si>
  <si>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</si>
  <si>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</si>
  <si>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</si>
  <si>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</si>
  <si>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</si>
  <si>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</si>
  <si>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</si>
  <si>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</si>
  <si>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</si>
  <si>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</si>
  <si>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</si>
  <si>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</si>
  <si>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</si>
  <si>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</si>
  <si>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</si>
  <si>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</si>
  <si>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</si>
  <si>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</si>
  <si>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</si>
  <si>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</si>
  <si>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</si>
  <si>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</si>
  <si>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</si>
  <si>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</si>
  <si>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</si>
  <si>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</si>
  <si>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</si>
  <si>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</si>
  <si>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</si>
  <si>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</si>
  <si>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</si>
  <si>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</si>
  <si>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</si>
  <si>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</si>
  <si>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</si>
  <si>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</si>
  <si>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</si>
  <si>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</si>
  <si>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</si>
  <si>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</si>
  <si>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</si>
  <si>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</si>
  <si>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</si>
  <si>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</si>
  <si>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</si>
  <si>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</si>
  <si>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</si>
  <si>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</si>
  <si>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</si>
  <si>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</si>
  <si>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</si>
  <si>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</si>
  <si>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</si>
  <si>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</si>
  <si>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</si>
  <si>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</si>
  <si>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</si>
  <si>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</si>
  <si>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</si>
  <si>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</si>
  <si>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</si>
  <si>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</si>
  <si>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</si>
  <si>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</si>
  <si>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</si>
  <si>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</si>
  <si>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</si>
  <si>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</si>
  <si>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</si>
  <si>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</si>
  <si>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</si>
  <si>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</si>
  <si>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</si>
  <si>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</si>
  <si>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</si>
  <si>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</si>
  <si>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</si>
  <si>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</si>
  <si>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</si>
  <si>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</si>
  <si>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</si>
  <si>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</si>
  <si>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</si>
  <si>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</si>
  <si>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</si>
  <si>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</si>
  <si>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</si>
  <si>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</si>
  <si>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</si>
  <si>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</si>
  <si>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</si>
  <si>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</si>
  <si>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</si>
  <si>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</si>
  <si>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</si>
  <si>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</si>
  <si>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</si>
  <si>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</si>
  <si>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</si>
  <si>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</si>
  <si>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</si>
  <si>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</si>
  <si>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</si>
  <si>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</si>
  <si>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</si>
  <si>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</si>
  <si>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</si>
  <si>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</si>
  <si>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</si>
  <si>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</si>
  <si>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</si>
  <si>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</si>
  <si>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</si>
  <si>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</si>
  <si>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</si>
  <si>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</si>
  <si>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</si>
  <si>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</si>
  <si>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</si>
  <si>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</si>
  <si>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</si>
  <si>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</si>
  <si>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</si>
  <si>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</si>
  <si>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</si>
  <si>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</si>
  <si>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</si>
  <si>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</si>
  <si>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</si>
  <si>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</si>
  <si>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</si>
  <si>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</si>
  <si>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</si>
  <si>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</si>
  <si>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</si>
  <si>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</si>
  <si>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</si>
  <si>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</si>
  <si>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</si>
  <si>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</si>
  <si>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</si>
  <si>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</si>
  <si>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</si>
  <si>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</si>
  <si>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</si>
  <si>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</si>
  <si>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</si>
  <si>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</si>
  <si>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</si>
  <si>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</si>
  <si>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</si>
  <si>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</si>
  <si>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</si>
  <si>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</si>
  <si>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</si>
  <si>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</si>
  <si>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</si>
  <si>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</si>
  <si>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</si>
  <si>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</si>
  <si>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</si>
  <si>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</si>
  <si>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</si>
  <si>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</si>
  <si>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</si>
  <si>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</si>
  <si>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</si>
  <si>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</si>
  <si>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</si>
  <si>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</si>
  <si>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</si>
  <si>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</si>
  <si>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</si>
  <si>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</si>
  <si>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</si>
  <si>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</si>
  <si>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</si>
  <si>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</si>
  <si>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</si>
  <si>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</si>
  <si>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</si>
  <si>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</si>
  <si>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</si>
  <si>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</si>
  <si>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</si>
  <si>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</si>
  <si>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</si>
  <si>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</si>
  <si>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</si>
  <si>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</si>
  <si>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</si>
  <si>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</si>
  <si>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</si>
  <si>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</si>
  <si>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</si>
  <si>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</si>
  <si>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</si>
  <si>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</si>
  <si>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</si>
  <si>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</si>
  <si>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</si>
  <si>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</si>
  <si>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</si>
  <si>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</si>
  <si>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</si>
  <si>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</si>
  <si>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</si>
  <si>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</si>
  <si>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</si>
  <si>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</si>
  <si>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</si>
  <si>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</si>
  <si>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</si>
  <si>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</si>
  <si>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</si>
  <si>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</si>
  <si>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</si>
  <si>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</si>
  <si>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</si>
  <si>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</si>
  <si>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</si>
  <si>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</si>
  <si>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</si>
  <si>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</si>
  <si>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</si>
  <si>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</si>
  <si>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</si>
  <si>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</si>
  <si>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</si>
  <si>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</si>
  <si>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</si>
  <si>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</si>
  <si>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</si>
  <si>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</si>
  <si>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</si>
  <si>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</si>
  <si>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</si>
  <si>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</si>
  <si>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</si>
  <si>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</si>
  <si>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</si>
  <si>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</si>
  <si>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</si>
  <si>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</si>
  <si>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</si>
  <si>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</si>
  <si>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</si>
  <si>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</si>
  <si>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</si>
  <si>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</si>
  <si>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</si>
  <si>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</si>
  <si>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</si>
  <si>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</si>
  <si>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</si>
  <si>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</si>
  <si>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</si>
  <si>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</si>
  <si>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</si>
  <si>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</si>
  <si>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</si>
  <si>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</si>
  <si>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</si>
  <si>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</si>
  <si>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</si>
  <si>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</si>
  <si>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</si>
  <si>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</si>
  <si>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</si>
  <si>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</si>
  <si>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</si>
  <si>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</si>
  <si>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</si>
  <si>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</si>
  <si>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</si>
  <si>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</si>
  <si>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</si>
  <si>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</si>
  <si>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</si>
  <si>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</si>
  <si>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</si>
  <si>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</si>
  <si>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</si>
  <si>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</si>
  <si>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</si>
  <si>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</si>
  <si>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</si>
  <si>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</si>
  <si>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</si>
  <si>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</si>
  <si>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</si>
  <si>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</si>
  <si>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</si>
  <si>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</si>
  <si>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</si>
  <si>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</si>
  <si>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</si>
  <si>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</si>
  <si>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</si>
  <si>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</si>
  <si>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</si>
  <si>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</si>
  <si>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</si>
  <si>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</si>
  <si>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</si>
  <si>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</si>
  <si>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</si>
  <si>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</si>
  <si>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</si>
  <si>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</si>
  <si>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</si>
  <si>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</si>
  <si>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</si>
  <si>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</si>
  <si>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</si>
  <si>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</si>
  <si>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</si>
  <si>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</si>
  <si>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</si>
  <si>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</si>
  <si>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</si>
  <si>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</si>
  <si>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</si>
  <si>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</si>
  <si>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</si>
  <si>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</si>
  <si>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</si>
  <si>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</si>
  <si>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</si>
  <si>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</si>
  <si>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</si>
  <si>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</si>
  <si>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</si>
  <si>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</si>
  <si>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</si>
  <si>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</si>
  <si>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</si>
  <si>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</si>
  <si>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</si>
  <si>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</si>
  <si>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</si>
  <si>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</si>
  <si>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</si>
  <si>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</si>
  <si>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</si>
  <si>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</si>
  <si>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</si>
  <si>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</si>
  <si>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</si>
  <si>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</si>
  <si>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</si>
  <si>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</si>
  <si>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</si>
  <si>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</si>
  <si>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</si>
  <si>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</si>
  <si>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</si>
  <si>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</si>
  <si>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</si>
  <si>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</si>
  <si>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</si>
  <si>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</si>
  <si>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</si>
  <si>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</si>
  <si>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</si>
  <si>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</si>
  <si>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</si>
  <si>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</si>
  <si>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</si>
  <si>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</si>
  <si>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</si>
  <si>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</si>
  <si>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</si>
  <si>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</si>
  <si>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</si>
  <si>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</si>
  <si>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</si>
  <si>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</si>
  <si>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</si>
  <si>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</si>
  <si>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</si>
  <si>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</si>
  <si>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</si>
  <si>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</si>
  <si>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</si>
  <si>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</si>
  <si>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</si>
  <si>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</si>
  <si>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</si>
  <si>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</si>
  <si>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</si>
  <si>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</si>
  <si>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</si>
  <si>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</si>
  <si>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</si>
  <si>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</si>
  <si>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</si>
  <si>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</si>
  <si>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</si>
  <si>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</si>
  <si>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</si>
  <si>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</si>
  <si>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</si>
  <si>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</si>
  <si>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</si>
  <si>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</si>
  <si>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</si>
  <si>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</si>
  <si>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</si>
  <si>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</si>
  <si>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</si>
  <si>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</si>
  <si>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</si>
  <si>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</si>
  <si>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</si>
  <si>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</si>
  <si>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</si>
  <si>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</si>
  <si>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</si>
  <si>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</si>
  <si>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</si>
  <si>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</si>
  <si>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</si>
  <si>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</si>
  <si>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</si>
  <si>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</si>
  <si>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</si>
  <si>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</si>
  <si>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</si>
  <si>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</si>
  <si>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</si>
  <si>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</si>
  <si>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</si>
  <si>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</si>
  <si>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</si>
  <si>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</si>
  <si>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</si>
  <si>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</si>
  <si>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</si>
  <si>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</si>
  <si>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</si>
  <si>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</si>
  <si>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</si>
  <si>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</si>
  <si>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</si>
  <si>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</si>
  <si>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</si>
  <si>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</si>
  <si>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</si>
  <si>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</si>
  <si>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</si>
  <si>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</si>
  <si>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</si>
  <si>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</si>
  <si>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</si>
  <si>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</si>
  <si>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</si>
  <si>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</si>
  <si>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</si>
  <si>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</si>
  <si>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</si>
  <si>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</si>
  <si>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</si>
  <si>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</si>
  <si>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</si>
  <si>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</si>
  <si>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</si>
  <si>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</si>
  <si>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</si>
  <si>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</si>
  <si>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</si>
  <si>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</si>
  <si>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</si>
  <si>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</si>
  <si>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</si>
  <si>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</si>
  <si>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</si>
  <si>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</si>
  <si>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</si>
  <si>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</si>
  <si>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</si>
  <si>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</si>
  <si>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</si>
  <si>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</si>
  <si>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</si>
  <si>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</si>
  <si>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</si>
  <si>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</si>
  <si>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</si>
  <si>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</si>
  <si>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</si>
  <si>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</si>
  <si>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</si>
  <si>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</si>
  <si>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</si>
  <si>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</si>
  <si>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</si>
  <si>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</si>
  <si>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</si>
  <si>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</si>
  <si>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</si>
  <si>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</si>
  <si>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</si>
  <si>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</si>
  <si>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</si>
  <si>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</si>
  <si>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</si>
  <si>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</si>
  <si>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</si>
  <si>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</si>
  <si>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</si>
  <si>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</si>
  <si>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</si>
  <si>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</si>
  <si>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</si>
  <si>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</si>
  <si>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</si>
  <si>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</si>
  <si>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</si>
  <si>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</si>
  <si>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</si>
  <si>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</si>
  <si>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</si>
  <si>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</si>
  <si>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</si>
  <si>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</si>
  <si>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</si>
  <si>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</si>
  <si>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</si>
  <si>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</si>
  <si>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</si>
  <si>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</si>
  <si>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</si>
  <si>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</si>
  <si>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</si>
  <si>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</si>
  <si>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</si>
  <si>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</si>
  <si>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</si>
  <si>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</si>
  <si>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</si>
  <si>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</si>
  <si>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</si>
  <si>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</si>
  <si>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</si>
  <si>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</si>
  <si>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</si>
  <si>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</si>
  <si>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</si>
  <si>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</si>
  <si>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</si>
  <si>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</si>
  <si>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</si>
  <si>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</si>
  <si>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</si>
  <si>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</si>
  <si>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</si>
  <si>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</si>
  <si>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</si>
  <si>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</si>
  <si>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</si>
  <si>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</si>
  <si>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</si>
  <si>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</si>
  <si>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</si>
  <si>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</si>
  <si>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</si>
  <si>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</si>
  <si>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</si>
  <si>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</si>
  <si>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</si>
  <si>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</si>
  <si>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</si>
  <si>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</si>
  <si>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</si>
  <si>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</si>
  <si>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</si>
  <si>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</si>
  <si>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</si>
  <si>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</si>
  <si>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</si>
  <si>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</si>
  <si>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</si>
  <si>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</si>
  <si>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</si>
  <si>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</si>
  <si>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</si>
  <si>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</si>
  <si>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</si>
  <si>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</si>
  <si>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</si>
  <si>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</si>
  <si>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</si>
  <si>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</si>
  <si>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</si>
  <si>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</si>
  <si>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</si>
  <si>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</si>
  <si>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</si>
  <si>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</si>
  <si>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</si>
  <si>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</si>
  <si>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</si>
  <si>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</si>
  <si>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</si>
  <si>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</si>
  <si>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</si>
  <si>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</si>
  <si>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</si>
  <si>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</si>
  <si>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</si>
  <si>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</si>
  <si>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</si>
  <si>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</si>
  <si>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</si>
  <si>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</si>
  <si>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</si>
  <si>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</si>
  <si>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</si>
  <si>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</si>
  <si>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</si>
  <si>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</si>
  <si>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</si>
  <si>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</si>
  <si>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</si>
  <si>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</si>
  <si>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</si>
  <si>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</si>
  <si>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</si>
  <si>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</si>
  <si>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</si>
  <si>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</si>
  <si>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</si>
  <si>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</si>
  <si>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</si>
  <si>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</si>
  <si>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</si>
  <si>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</si>
  <si>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</si>
  <si>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</si>
  <si>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</si>
  <si>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</si>
  <si>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</si>
  <si>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</si>
  <si>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</si>
  <si>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</si>
  <si>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</si>
  <si>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</si>
  <si>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</si>
  <si>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</si>
  <si>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</si>
  <si>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</si>
  <si>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</si>
  <si>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</si>
  <si>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</si>
  <si>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</si>
  <si>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</si>
  <si>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</si>
  <si>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</si>
  <si>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</si>
  <si>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</si>
  <si>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</si>
  <si>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</si>
  <si>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</si>
  <si>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</si>
  <si>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</si>
  <si>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</si>
  <si>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</si>
  <si>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</si>
  <si>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</si>
  <si>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</si>
  <si>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</si>
  <si>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</si>
  <si>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</si>
  <si>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</si>
  <si>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</si>
  <si>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</si>
  <si>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</si>
  <si>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</si>
  <si>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</si>
  <si>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</si>
  <si>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</si>
  <si>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</si>
  <si>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</si>
  <si>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</si>
  <si>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</si>
  <si>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</si>
  <si>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</si>
  <si>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</si>
  <si>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</si>
  <si>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</si>
  <si>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</si>
  <si>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</si>
  <si>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</si>
  <si>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</si>
  <si>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</si>
  <si>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</si>
  <si>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</si>
  <si>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</si>
  <si>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</si>
  <si>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</si>
  <si>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</si>
  <si>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</si>
  <si>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</si>
  <si>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</si>
  <si>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</si>
  <si>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</si>
  <si>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</si>
  <si>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</si>
  <si>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</si>
  <si>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</si>
  <si>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</si>
  <si>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</si>
  <si>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</si>
  <si>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</si>
  <si>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</si>
  <si>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</si>
  <si>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</si>
  <si>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</si>
  <si>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</si>
  <si>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</si>
  <si>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</si>
  <si>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</si>
  <si>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</si>
  <si>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</si>
  <si>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</si>
  <si>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</si>
  <si>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</si>
  <si>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</si>
  <si>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</si>
  <si>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</si>
  <si>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</si>
  <si>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</si>
  <si>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</si>
  <si>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</si>
  <si>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</si>
  <si>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</si>
  <si>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</si>
  <si>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</si>
  <si>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</si>
  <si>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</si>
  <si>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</si>
  <si>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</si>
  <si>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</si>
  <si>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</si>
  <si>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</si>
  <si>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</si>
  <si>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</si>
  <si>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</si>
  <si>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</si>
  <si>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</si>
  <si>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</si>
  <si>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</si>
  <si>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</si>
  <si>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</si>
  <si>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</si>
  <si>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</si>
  <si>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</si>
  <si>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</si>
  <si>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</si>
  <si>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</si>
  <si>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</si>
  <si>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</si>
  <si>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</si>
  <si>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</si>
  <si>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</si>
  <si>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</si>
  <si>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</si>
  <si>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</si>
  <si>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</si>
  <si>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</si>
  <si>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</si>
  <si>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</si>
  <si>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</si>
  <si>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</si>
  <si>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</si>
  <si>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</si>
  <si>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</si>
  <si>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</si>
  <si>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</si>
  <si>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</si>
  <si>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</si>
  <si>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</si>
  <si>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</si>
  <si>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</si>
  <si>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</si>
  <si>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</si>
  <si>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</si>
  <si>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</si>
  <si>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</si>
  <si>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</si>
  <si>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</si>
  <si>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</si>
  <si>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</si>
  <si>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</si>
  <si>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</si>
  <si>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</si>
  <si>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</si>
  <si>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</si>
  <si>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</si>
  <si>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</si>
  <si>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</si>
  <si>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</si>
  <si>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</si>
  <si>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</si>
  <si>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</si>
  <si>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</si>
  <si>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</si>
  <si>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</si>
  <si>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</si>
  <si>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</si>
  <si>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</si>
  <si>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</si>
  <si>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</si>
  <si>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</si>
  <si>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</si>
  <si>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</si>
  <si>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</si>
  <si>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</si>
  <si>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</si>
  <si>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</si>
  <si>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</si>
  <si>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</si>
  <si>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</si>
  <si>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</si>
  <si>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</si>
  <si>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</si>
  <si>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</si>
  <si>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</si>
  <si>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</si>
  <si>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</si>
  <si>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</si>
  <si>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</si>
  <si>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</si>
  <si>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</si>
  <si>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</si>
  <si>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</si>
  <si>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</si>
  <si>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</si>
  <si>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</si>
  <si>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</si>
  <si>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</si>
  <si>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</si>
  <si>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</si>
  <si>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</si>
  <si>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</si>
  <si>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</si>
  <si>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</si>
  <si>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</si>
  <si>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</si>
  <si>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</si>
  <si>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</si>
  <si>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</si>
  <si>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</si>
  <si>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</si>
  <si>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</si>
  <si>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</si>
  <si>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</si>
  <si>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</si>
  <si>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</si>
  <si>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</si>
  <si>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</si>
  <si>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</si>
  <si>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</si>
  <si>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</si>
  <si>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</si>
  <si>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</si>
  <si>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</si>
  <si>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</si>
  <si>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</si>
  <si>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</si>
  <si>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</si>
  <si>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</si>
  <si>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</si>
  <si>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</si>
  <si>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</si>
  <si>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</si>
  <si>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</si>
  <si>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</si>
  <si>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</si>
  <si>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</si>
  <si>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</si>
  <si>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</si>
  <si>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</si>
  <si>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</si>
  <si>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</si>
  <si>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</si>
  <si>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</si>
  <si>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</si>
  <si>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</si>
  <si>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</si>
  <si>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</si>
  <si>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</si>
  <si>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</si>
  <si>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</si>
  <si>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</si>
  <si>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</si>
  <si>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</si>
  <si>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</si>
  <si>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</si>
  <si>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</si>
  <si>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</si>
  <si>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</si>
  <si>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</si>
  <si>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</si>
  <si>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</si>
  <si>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</si>
  <si>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</si>
  <si>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</si>
  <si>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</si>
  <si>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</si>
  <si>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</si>
  <si>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</si>
  <si>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</si>
  <si>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</si>
  <si>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</si>
  <si>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</si>
  <si>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</si>
  <si>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</si>
  <si>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</si>
  <si>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</si>
  <si>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</si>
  <si>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</si>
  <si>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</si>
  <si>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</si>
  <si>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</si>
  <si>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</si>
  <si>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</si>
  <si>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</si>
  <si>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</si>
  <si>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</si>
  <si>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</si>
  <si>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</si>
  <si>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</si>
  <si>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</si>
  <si>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</si>
  <si>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</si>
  <si>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</si>
  <si>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</si>
  <si>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</si>
  <si>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</si>
  <si>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</si>
  <si>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</si>
  <si>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</si>
  <si>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</si>
  <si>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</si>
  <si>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</si>
  <si>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</si>
  <si>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</si>
  <si>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</si>
  <si>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</si>
  <si>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</si>
  <si>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</si>
  <si>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</si>
  <si>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</si>
  <si>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</si>
  <si>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</si>
  <si>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</si>
  <si>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</si>
  <si>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</si>
  <si>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</si>
  <si>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</si>
  <si>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</si>
  <si>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</si>
  <si>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</si>
  <si>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</si>
  <si>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</si>
  <si>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</si>
  <si>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</si>
  <si>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</si>
  <si>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</si>
  <si>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</si>
  <si>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</si>
  <si>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</si>
  <si>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</si>
  <si>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</si>
  <si>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</si>
  <si>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</si>
  <si>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</si>
  <si>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</si>
  <si>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</si>
  <si>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</si>
  <si>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</si>
  <si>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</si>
  <si>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</si>
  <si>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</si>
  <si>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</si>
  <si>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</si>
  <si>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</si>
  <si>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</si>
  <si>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</si>
  <si>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</si>
  <si>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</si>
  <si>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</si>
  <si>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</si>
  <si>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</si>
  <si>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</si>
  <si>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</si>
  <si>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</si>
  <si>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</si>
  <si>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</si>
  <si>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</si>
  <si>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</si>
  <si>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</si>
  <si>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</si>
  <si>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</si>
  <si>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</si>
  <si>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</si>
  <si>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</si>
  <si>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</si>
  <si>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</si>
  <si>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</si>
  <si>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</si>
  <si>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</si>
  <si>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</si>
  <si>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</si>
  <si>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</si>
  <si>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</si>
  <si>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</si>
  <si>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</si>
  <si>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</si>
  <si>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</si>
  <si>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</si>
  <si>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</si>
  <si>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</si>
  <si>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</si>
  <si>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</si>
  <si>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</si>
  <si>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</si>
  <si>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</si>
  <si>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</si>
  <si>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</si>
  <si>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</si>
  <si>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</si>
  <si>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</si>
  <si>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</si>
  <si>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</si>
  <si>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</si>
  <si>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</si>
  <si>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</si>
  <si>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</si>
  <si>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</si>
  <si>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</si>
  <si>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</si>
  <si>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</si>
  <si>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</si>
  <si>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</si>
  <si>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</si>
  <si>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</si>
  <si>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</si>
  <si>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</si>
  <si>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</si>
  <si>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</si>
  <si>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</si>
  <si>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</si>
  <si>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</si>
  <si>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</si>
  <si>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</si>
  <si>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</si>
  <si>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</si>
  <si>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</si>
  <si>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</si>
  <si>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</si>
  <si>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</si>
  <si>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</si>
  <si>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</si>
  <si>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</si>
  <si>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</si>
  <si>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</si>
  <si>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</si>
  <si>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</si>
  <si>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</si>
  <si>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</si>
  <si>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</si>
  <si>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</si>
  <si>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</si>
  <si>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</si>
  <si>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</si>
  <si>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</si>
  <si>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</si>
  <si>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</si>
  <si>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</si>
  <si>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</si>
  <si>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</si>
  <si>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</si>
  <si>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</si>
  <si>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</si>
  <si>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</si>
  <si>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</si>
  <si>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</si>
  <si>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</si>
  <si>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</si>
  <si>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</si>
  <si>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</si>
  <si>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</si>
  <si>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</si>
  <si>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</si>
  <si>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</si>
  <si>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</si>
  <si>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</si>
  <si>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</si>
  <si>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</si>
  <si>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</si>
  <si>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</si>
  <si>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</si>
  <si>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</si>
  <si>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</si>
  <si>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</si>
  <si>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</si>
  <si>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</si>
  <si>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</si>
  <si>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</si>
  <si>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</si>
  <si>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</si>
  <si>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</si>
  <si>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</si>
  <si>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</si>
  <si>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</si>
  <si>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</si>
  <si>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</si>
  <si>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</si>
  <si>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</si>
  <si>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</si>
  <si>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</si>
  <si>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</si>
  <si>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</si>
  <si>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</si>
  <si>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</si>
  <si>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</si>
  <si>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</si>
  <si>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</si>
  <si>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</si>
  <si>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</si>
  <si>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</si>
  <si>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</si>
  <si>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</si>
  <si>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</si>
  <si>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</si>
  <si>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</si>
  <si>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</si>
  <si>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</si>
  <si>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</si>
  <si>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</si>
  <si>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</si>
  <si>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</si>
  <si>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</si>
  <si>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</si>
  <si>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</si>
  <si>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</si>
  <si>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</si>
  <si>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</si>
  <si>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</si>
  <si>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</si>
  <si>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</si>
  <si>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</si>
  <si>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</si>
  <si>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</si>
  <si>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</si>
  <si>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</si>
  <si>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</si>
  <si>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</si>
  <si>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</si>
  <si>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</si>
  <si>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</si>
  <si>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</si>
  <si>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</si>
  <si>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</si>
  <si>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</si>
  <si>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</si>
  <si>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</si>
  <si>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</si>
  <si>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</si>
  <si>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</si>
  <si>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</si>
  <si>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</si>
  <si>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</si>
  <si>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</si>
  <si>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</si>
  <si>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</si>
  <si>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</si>
  <si>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</si>
  <si>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</si>
  <si>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</si>
  <si>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</si>
  <si>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</si>
  <si>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</si>
  <si>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</si>
  <si>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</si>
  <si>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</si>
  <si>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</si>
  <si>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</si>
  <si>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</si>
  <si>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</si>
  <si>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</si>
  <si>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</si>
  <si>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</si>
  <si>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</si>
  <si>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</si>
  <si>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</si>
  <si>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</si>
  <si>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</si>
  <si>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</si>
  <si>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</si>
  <si>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</si>
  <si>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</si>
  <si>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</si>
  <si>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</si>
  <si>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</si>
  <si>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</si>
  <si>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</si>
  <si>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</si>
  <si>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</si>
  <si>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</si>
  <si>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</si>
  <si>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</si>
  <si>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</si>
  <si>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</si>
  <si>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</si>
  <si>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</si>
  <si>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</si>
  <si>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</si>
  <si>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</si>
  <si>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</si>
  <si>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</si>
  <si>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</si>
  <si>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</si>
  <si>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</si>
  <si>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</si>
  <si>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</si>
  <si>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</si>
  <si>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</si>
  <si>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</si>
  <si>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</si>
  <si>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</si>
  <si>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</si>
  <si>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</si>
  <si>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</si>
  <si>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</si>
  <si>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</si>
  <si>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</si>
  <si>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</si>
  <si>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</si>
  <si>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</si>
  <si>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</si>
  <si>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</si>
  <si>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</si>
  <si>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</si>
  <si>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</si>
  <si>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</si>
  <si>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</si>
  <si>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</si>
  <si>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</si>
  <si>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</si>
  <si>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</si>
  <si>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</si>
  <si>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</si>
  <si>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</si>
  <si>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</si>
  <si>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</si>
  <si>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</si>
  <si>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</si>
  <si>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</si>
  <si>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</si>
  <si>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</si>
  <si>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</si>
  <si>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</si>
  <si>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</si>
  <si>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</si>
  <si>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</si>
  <si>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</si>
  <si>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</si>
  <si>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</si>
  <si>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</si>
  <si>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</si>
  <si>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</si>
  <si>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</si>
  <si>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</si>
  <si>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</si>
  <si>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</si>
  <si>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</si>
  <si>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</si>
  <si>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</si>
  <si>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</si>
  <si>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</si>
  <si>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</si>
  <si>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</si>
  <si>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</si>
  <si>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</si>
  <si>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</si>
  <si>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</si>
  <si>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</si>
  <si>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</si>
  <si>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</si>
  <si>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</si>
  <si>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</si>
  <si>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</si>
  <si>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</si>
  <si>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</si>
  <si>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</si>
  <si>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</si>
  <si>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</si>
  <si>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</si>
  <si>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</si>
  <si>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</si>
  <si>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</si>
  <si>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</si>
  <si>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</si>
  <si>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</si>
  <si>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</si>
  <si>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</si>
  <si>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</si>
  <si>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</si>
  <si>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</si>
  <si>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</si>
  <si>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</si>
  <si>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</si>
  <si>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</si>
  <si>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</si>
  <si>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</si>
  <si>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</si>
  <si>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</si>
  <si>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</si>
  <si>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</si>
  <si>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</si>
  <si>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</si>
  <si>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</si>
  <si>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</si>
  <si>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</si>
  <si>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</si>
  <si>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</si>
  <si>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</si>
  <si>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</si>
  <si>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</si>
  <si>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</si>
  <si>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</si>
  <si>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</si>
  <si>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</si>
  <si>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</si>
  <si>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</si>
  <si>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</si>
  <si>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</si>
  <si>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</si>
  <si>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</si>
  <si>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</si>
  <si>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</si>
  <si>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</si>
  <si>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</si>
  <si>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</si>
  <si>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</si>
  <si>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</si>
  <si>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</si>
  <si>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</si>
  <si>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</si>
  <si>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</si>
  <si>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</si>
  <si>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</si>
  <si>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</si>
  <si>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</si>
  <si>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</si>
  <si>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</si>
  <si>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</si>
  <si>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</si>
  <si>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</si>
  <si>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</si>
  <si>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</si>
  <si>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</si>
  <si>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</si>
  <si>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</si>
  <si>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</si>
  <si>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</si>
  <si>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</si>
  <si>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</si>
  <si>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</si>
  <si>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</si>
  <si>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</si>
  <si>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</si>
  <si>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</si>
  <si>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</si>
  <si>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</si>
  <si>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</si>
  <si>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</si>
  <si>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</si>
  <si>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</si>
  <si>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</si>
  <si>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</si>
  <si>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</si>
  <si>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</si>
  <si>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</si>
  <si>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</si>
  <si>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</si>
  <si>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</si>
  <si>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</si>
  <si>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</si>
  <si>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</si>
  <si>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</si>
  <si>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</si>
  <si>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</si>
  <si>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</si>
  <si>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</si>
  <si>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</si>
  <si>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</si>
  <si>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</si>
  <si>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</si>
  <si>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</si>
  <si>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</si>
  <si>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</si>
  <si>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</si>
  <si>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</si>
  <si>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</si>
  <si>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</si>
  <si>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</si>
  <si>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</si>
  <si>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</si>
  <si>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</si>
  <si>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</si>
  <si>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</si>
  <si>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</si>
  <si>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</si>
  <si>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</si>
  <si>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</si>
  <si>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</si>
  <si>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</si>
  <si>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</si>
  <si>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</si>
  <si>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</si>
  <si>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</si>
  <si>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</si>
  <si>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</si>
  <si>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</si>
  <si>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</si>
  <si>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</si>
  <si>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</si>
  <si>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</si>
  <si>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</si>
  <si>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</si>
  <si>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</si>
  <si>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</si>
  <si>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</si>
  <si>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</si>
  <si>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</si>
  <si>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</si>
  <si>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</si>
  <si>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</si>
  <si>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</si>
  <si>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</si>
  <si>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</si>
  <si>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</si>
  <si>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</si>
  <si>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</si>
  <si>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</si>
  <si>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</si>
  <si>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</si>
  <si>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</si>
  <si>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</si>
  <si>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</si>
  <si>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</si>
  <si>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</si>
  <si>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</si>
  <si>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</si>
  <si>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</si>
  <si>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</si>
  <si>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</si>
  <si>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</si>
  <si>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</si>
  <si>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</si>
  <si>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</si>
  <si>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</si>
  <si>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</si>
  <si>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</si>
  <si>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</si>
  <si>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</si>
  <si>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</si>
  <si>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</si>
  <si>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</si>
  <si>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</si>
  <si>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</si>
  <si>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</si>
  <si>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</si>
  <si>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</si>
  <si>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</si>
  <si>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</si>
  <si>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</si>
  <si>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</si>
  <si>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</si>
  <si>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</si>
  <si>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</si>
  <si>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</si>
  <si>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</si>
  <si>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</si>
  <si>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</si>
  <si>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</si>
  <si>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</si>
  <si>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</si>
  <si>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</si>
  <si>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</si>
  <si>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</si>
  <si>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</si>
  <si>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</si>
  <si>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</si>
  <si>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</si>
  <si>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</si>
  <si>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</si>
  <si>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</si>
  <si>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</si>
  <si>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</si>
  <si>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</si>
  <si>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</si>
  <si>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</si>
  <si>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</si>
  <si>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</si>
  <si>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</si>
  <si>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</si>
  <si>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</si>
  <si>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</si>
  <si>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</si>
  <si>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</si>
  <si>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</si>
  <si>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</si>
  <si>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</si>
  <si>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</si>
  <si>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</si>
  <si>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</si>
  <si>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</si>
  <si>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</si>
  <si>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</si>
  <si>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</si>
  <si>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</si>
  <si>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</si>
  <si>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</si>
  <si>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</si>
  <si>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</si>
  <si>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</si>
  <si>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</si>
  <si>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</si>
  <si>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</si>
  <si>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</si>
  <si>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</si>
  <si>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</si>
  <si>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</si>
  <si>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</si>
  <si>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</si>
  <si>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</si>
  <si>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</si>
  <si>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</si>
  <si>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</si>
  <si>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</si>
  <si>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</si>
  <si>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</si>
  <si>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</si>
  <si>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</si>
  <si>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</si>
  <si>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</si>
  <si>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</si>
  <si>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</si>
  <si>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</si>
  <si>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</si>
  <si>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</si>
  <si>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</si>
  <si>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</si>
  <si>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</si>
  <si>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</si>
  <si>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</si>
  <si>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</si>
  <si>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</si>
  <si>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</si>
  <si>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</si>
  <si>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</si>
  <si>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</si>
  <si>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</si>
  <si>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</si>
  <si>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</si>
  <si>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</si>
  <si>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</si>
  <si>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</si>
  <si>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</si>
  <si>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</si>
  <si>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</si>
  <si>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</si>
  <si>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</si>
  <si>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</si>
  <si>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</si>
  <si>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</si>
  <si>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</si>
  <si>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</si>
  <si>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</si>
  <si>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</si>
  <si>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</si>
  <si>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</si>
  <si>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</si>
  <si>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</si>
  <si>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</si>
  <si>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</si>
  <si>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</si>
  <si>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</si>
  <si>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</si>
  <si>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</si>
  <si>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</si>
  <si>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</si>
  <si>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</si>
  <si>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</si>
  <si>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</si>
  <si>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</si>
  <si>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</si>
  <si>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</si>
  <si>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</si>
  <si>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</si>
  <si>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</si>
  <si>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</si>
  <si>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</si>
  <si>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</si>
  <si>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</si>
  <si>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</si>
  <si>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</si>
  <si>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</si>
  <si>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</si>
  <si>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</si>
  <si>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</si>
  <si>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</si>
  <si>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</si>
  <si>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</si>
  <si>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</si>
  <si>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</si>
  <si>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</si>
  <si>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</si>
  <si>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</si>
  <si>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</si>
  <si>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</si>
  <si>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</si>
  <si>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</si>
  <si>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</si>
  <si>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</si>
  <si>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</si>
  <si>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</si>
  <si>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</si>
  <si>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</si>
  <si>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</si>
  <si>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</si>
  <si>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</si>
  <si>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</si>
  <si>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</si>
  <si>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</si>
  <si>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</si>
  <si>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</si>
  <si>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</si>
  <si>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</si>
  <si>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</si>
  <si>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</si>
  <si>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</si>
  <si>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</si>
  <si>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</si>
  <si>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</si>
  <si>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</si>
  <si>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</si>
  <si>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</si>
  <si>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</si>
  <si>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</si>
  <si>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</si>
  <si>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</si>
  <si>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</si>
  <si>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</si>
  <si>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</si>
  <si>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</si>
  <si>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</si>
  <si>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</si>
  <si>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</si>
  <si>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</si>
  <si>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</si>
  <si>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</si>
  <si>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</si>
  <si>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</si>
  <si>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</si>
  <si>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</si>
  <si>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</si>
  <si>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</si>
  <si>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</si>
  <si>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</si>
  <si>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</si>
  <si>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</si>
  <si>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</si>
  <si>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</si>
  <si>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</si>
  <si>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</si>
  <si>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</si>
  <si>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</si>
  <si>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</si>
  <si>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</si>
  <si>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</si>
  <si>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</si>
  <si>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</si>
  <si>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</si>
  <si>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</si>
  <si>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</si>
  <si>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</si>
  <si>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</si>
  <si>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</si>
  <si>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</si>
  <si>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</si>
  <si>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</si>
  <si>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</si>
  <si>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</si>
  <si>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</si>
  <si>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</si>
  <si>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</si>
  <si>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</si>
  <si>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</si>
  <si>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</si>
  <si>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</si>
  <si>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</si>
  <si>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</si>
  <si>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</si>
  <si>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</si>
  <si>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</si>
  <si>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</si>
  <si>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</si>
  <si>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</si>
  <si>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</si>
  <si>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</si>
  <si>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</si>
  <si>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</si>
  <si>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</si>
  <si>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</si>
  <si>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</si>
  <si>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</si>
  <si>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</si>
  <si>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</si>
  <si>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</si>
  <si>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</si>
  <si>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</si>
  <si>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</si>
  <si>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</si>
  <si>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</si>
  <si>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</si>
  <si>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</si>
  <si>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</si>
  <si>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</si>
  <si>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</si>
  <si>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</si>
  <si>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</si>
  <si>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</si>
  <si>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</si>
  <si>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</si>
  <si>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</si>
  <si>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</si>
  <si>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</si>
  <si>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</si>
  <si>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</si>
  <si>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</si>
  <si>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</si>
  <si>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</si>
  <si>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</si>
  <si>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</si>
  <si>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</si>
  <si>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</si>
  <si>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</si>
  <si>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</si>
  <si>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</si>
  <si>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</si>
  <si>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</si>
  <si>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</si>
  <si>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</si>
  <si>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</si>
  <si>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</si>
  <si>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</si>
  <si>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</si>
  <si>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</si>
  <si>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</si>
  <si>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</si>
  <si>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</si>
  <si>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</si>
  <si>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</si>
  <si>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</si>
  <si>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</si>
  <si>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</si>
  <si>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</si>
  <si>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</si>
  <si>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</si>
  <si>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</si>
  <si>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</si>
  <si>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</si>
  <si>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</si>
  <si>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</si>
  <si>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</si>
  <si>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</si>
  <si>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</si>
  <si>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</si>
  <si>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</si>
  <si>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</si>
  <si>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</si>
  <si>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</si>
  <si>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</si>
  <si>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</si>
  <si>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</si>
  <si>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</si>
  <si>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</si>
  <si>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</si>
  <si>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</si>
  <si>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</si>
  <si>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</si>
  <si>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</si>
  <si>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</si>
  <si>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</si>
  <si>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</si>
  <si>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</si>
  <si>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</si>
  <si>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</si>
  <si>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</si>
  <si>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</si>
  <si>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</si>
  <si>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</si>
  <si>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</si>
  <si>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</si>
  <si>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</si>
  <si>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</si>
  <si>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</si>
  <si>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</si>
  <si>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</si>
  <si>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</si>
  <si>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</si>
  <si>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</si>
  <si>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</si>
  <si>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</si>
  <si>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</si>
  <si>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</si>
  <si>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</si>
  <si>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</si>
  <si>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</si>
  <si>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</si>
  <si>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</si>
  <si>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</si>
  <si>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</si>
  <si>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</si>
  <si>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</si>
  <si>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</si>
  <si>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</si>
  <si>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</si>
  <si>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</si>
  <si>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</si>
  <si>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</si>
  <si>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</si>
  <si>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</si>
  <si>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</si>
  <si>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</si>
  <si>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</si>
  <si>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</si>
  <si>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</si>
  <si>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</si>
  <si>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</si>
  <si>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</si>
  <si>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</si>
  <si>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</si>
  <si>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</si>
  <si>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</si>
  <si>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</si>
  <si>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</si>
  <si>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</si>
  <si>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</si>
  <si>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</si>
  <si>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</si>
  <si>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</si>
  <si>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</si>
  <si>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</si>
  <si>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</si>
  <si>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</si>
  <si>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</si>
  <si>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</si>
  <si>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</si>
  <si>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</si>
  <si>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</si>
  <si>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</si>
  <si>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</si>
  <si>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</si>
  <si>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</si>
  <si>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</si>
  <si>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</si>
  <si>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</si>
  <si>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</si>
  <si>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</si>
  <si>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</si>
  <si>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</si>
  <si>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</si>
  <si>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</si>
  <si>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</si>
  <si>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</si>
  <si>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</si>
  <si>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</si>
  <si>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</si>
  <si>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</si>
  <si>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</si>
  <si>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</si>
  <si>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</si>
  <si>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</si>
  <si>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</si>
  <si>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</si>
  <si>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</si>
  <si>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</si>
  <si>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</si>
  <si>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</si>
  <si>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</si>
  <si>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</si>
  <si>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</si>
  <si>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</si>
  <si>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</si>
  <si>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</si>
  <si>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</si>
  <si>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</si>
  <si>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</si>
  <si>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</si>
  <si>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</si>
  <si>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</si>
  <si>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</si>
  <si>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</si>
  <si>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</si>
  <si>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</si>
  <si>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</si>
  <si>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</si>
  <si>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</si>
  <si>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</si>
  <si>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</si>
  <si>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</si>
  <si>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</si>
  <si>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</si>
  <si>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</si>
  <si>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</si>
  <si>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</si>
  <si>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</si>
  <si>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</si>
  <si>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</si>
  <si>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</si>
  <si>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</si>
  <si>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</si>
  <si>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</si>
  <si>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</si>
  <si>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</si>
  <si>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</si>
  <si>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</si>
  <si>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</si>
  <si>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</si>
  <si>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</si>
  <si>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</si>
  <si>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</si>
  <si>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</si>
  <si>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</si>
  <si>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</si>
  <si>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</si>
  <si>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</si>
  <si>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</si>
  <si>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</si>
  <si>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</si>
  <si>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</si>
  <si>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</si>
  <si>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</si>
  <si>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</si>
  <si>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</si>
  <si>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</si>
  <si>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</si>
  <si>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</si>
  <si>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</si>
  <si>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</si>
  <si>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</si>
  <si>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</si>
  <si>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</si>
  <si>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</si>
  <si>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</si>
  <si>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</si>
  <si>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</si>
  <si>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</si>
  <si>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</si>
  <si>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</si>
  <si>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</si>
  <si>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</si>
  <si>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</si>
  <si>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</si>
  <si>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</si>
  <si>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</si>
  <si>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</si>
  <si>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</si>
  <si>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</si>
  <si>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</si>
  <si>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</si>
  <si>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</si>
  <si>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</si>
  <si>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</si>
  <si>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</si>
  <si>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</si>
  <si>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</si>
  <si>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</si>
  <si>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</si>
  <si>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</si>
  <si>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</si>
  <si>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</si>
  <si>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</si>
  <si>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</si>
  <si>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</si>
  <si>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</si>
  <si>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</si>
  <si>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</si>
  <si>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</si>
  <si>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</si>
  <si>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</si>
  <si>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</si>
  <si>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</si>
  <si>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</si>
  <si>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</si>
  <si>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</si>
  <si>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</si>
  <si>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</si>
  <si>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</si>
  <si>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</si>
  <si>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</si>
  <si>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</si>
  <si>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</si>
  <si>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</si>
  <si>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</si>
  <si>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</si>
  <si>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</si>
  <si>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</si>
  <si>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</si>
  <si>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</si>
  <si>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</si>
  <si>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</si>
  <si>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</si>
  <si>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</si>
  <si>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</si>
  <si>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</si>
  <si>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</si>
  <si>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</si>
  <si>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</si>
  <si>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</si>
  <si>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</si>
  <si>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</si>
  <si>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</si>
  <si>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</si>
  <si>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</si>
  <si>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</si>
  <si>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</si>
  <si>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</si>
  <si>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</si>
  <si>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</si>
  <si>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</si>
  <si>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</si>
  <si>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</si>
  <si>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</si>
  <si>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</si>
  <si>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</si>
  <si>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</si>
  <si>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</si>
  <si>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</si>
  <si>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</si>
  <si>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</si>
  <si>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</si>
  <si>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</si>
  <si>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</si>
  <si>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</si>
  <si>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</si>
  <si>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</si>
  <si>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</si>
  <si>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</si>
  <si>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</si>
  <si>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</si>
  <si>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</si>
  <si>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</si>
  <si>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</si>
  <si>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</si>
  <si>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</si>
  <si>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</si>
  <si>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</si>
  <si>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</si>
  <si>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</si>
  <si>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</si>
  <si>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</si>
  <si>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</si>
  <si>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</si>
  <si>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</si>
  <si>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</si>
  <si>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</si>
  <si>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</si>
  <si>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</si>
  <si>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</si>
  <si>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</si>
  <si>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</si>
  <si>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</si>
  <si>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</si>
  <si>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</si>
  <si>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</si>
  <si>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</si>
  <si>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</si>
  <si>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</si>
  <si>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</si>
  <si>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</si>
  <si>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</si>
  <si>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</si>
  <si>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</si>
  <si>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</si>
  <si>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</si>
  <si>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</si>
  <si>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</si>
  <si>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</si>
  <si>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</si>
  <si>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</si>
  <si>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</si>
  <si>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</si>
  <si>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</si>
  <si>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</si>
  <si>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</si>
  <si>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</si>
  <si>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</si>
  <si>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</si>
  <si>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</si>
  <si>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</si>
  <si>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</si>
  <si>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</si>
  <si>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</si>
  <si>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</si>
  <si>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</si>
  <si>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</si>
  <si>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</si>
  <si>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</si>
  <si>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</si>
  <si>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</si>
  <si>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</si>
  <si>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</si>
  <si>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</si>
  <si>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</si>
  <si>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</si>
  <si>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</si>
  <si>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</si>
  <si>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</si>
  <si>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</si>
  <si>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</si>
  <si>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</si>
  <si>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</si>
  <si>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</si>
  <si>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</si>
  <si>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</si>
  <si>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</si>
  <si>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</si>
  <si>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</si>
  <si>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</si>
  <si>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</si>
  <si>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</si>
  <si>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</si>
  <si>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</si>
  <si>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</si>
  <si>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</si>
  <si>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</si>
  <si>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</si>
  <si>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</si>
  <si>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</si>
  <si>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</si>
  <si>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</si>
  <si>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</si>
  <si>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</si>
  <si>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</si>
  <si>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</si>
  <si>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</si>
  <si>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</si>
  <si>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</si>
  <si>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</si>
  <si>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</si>
  <si>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</si>
  <si>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</si>
  <si>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</si>
  <si>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</si>
  <si>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</si>
  <si>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</si>
  <si>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</si>
  <si>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</si>
  <si>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</si>
  <si>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</si>
  <si>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</si>
  <si>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</si>
  <si>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</si>
  <si>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</si>
  <si>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</si>
  <si>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</si>
  <si>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</si>
  <si>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</si>
  <si>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</si>
  <si>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</si>
  <si>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</si>
  <si>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</si>
  <si>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</si>
  <si>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</si>
  <si>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</si>
  <si>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</si>
  <si>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</si>
  <si>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</si>
  <si>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</si>
  <si>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</si>
  <si>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</si>
  <si>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</si>
  <si>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</si>
  <si>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</si>
  <si>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</si>
  <si>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</si>
  <si>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</si>
  <si>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</si>
  <si>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</si>
  <si>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</si>
  <si>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</si>
  <si>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</si>
  <si>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</si>
  <si>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</si>
  <si>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</si>
  <si>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</si>
  <si>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</si>
  <si>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</si>
  <si>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</si>
  <si>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</si>
  <si>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</si>
  <si>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</si>
  <si>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</si>
  <si>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</si>
  <si>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</si>
  <si>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</si>
  <si>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</si>
  <si>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</si>
  <si>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</si>
  <si>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</si>
  <si>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</si>
  <si>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</si>
  <si>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</si>
  <si>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</si>
  <si>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</si>
  <si>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</si>
  <si>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</si>
  <si>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</si>
  <si>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</si>
  <si>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</si>
  <si>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</si>
  <si>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</si>
  <si>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</si>
  <si>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</si>
  <si>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</si>
  <si>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</si>
  <si>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</si>
  <si>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</si>
  <si>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</si>
  <si>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</si>
  <si>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</si>
  <si>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</si>
  <si>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</si>
  <si>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</si>
  <si>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</si>
  <si>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</si>
  <si>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</si>
  <si>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</si>
  <si>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</si>
  <si>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</si>
  <si>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</si>
  <si>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</si>
  <si>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</si>
  <si>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</si>
  <si>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</si>
  <si>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</si>
  <si>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</si>
  <si>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</si>
  <si>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</si>
  <si>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</si>
  <si>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</si>
  <si>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</si>
  <si>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</si>
  <si>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</si>
  <si>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</si>
  <si>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</si>
  <si>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</si>
  <si>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</si>
  <si>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</si>
  <si>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</si>
  <si>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</si>
  <si>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</si>
  <si>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</si>
  <si>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</si>
  <si>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</si>
  <si>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</si>
  <si>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</si>
  <si>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</si>
  <si>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</si>
  <si>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</si>
  <si>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</si>
  <si>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</si>
  <si>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</si>
  <si>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</si>
  <si>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</si>
  <si>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</si>
  <si>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</si>
  <si>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</si>
  <si>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</si>
  <si>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</si>
  <si>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</si>
  <si>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</si>
  <si>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</si>
  <si>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</si>
  <si>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</si>
  <si>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</si>
  <si>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</si>
  <si>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</si>
  <si>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</si>
  <si>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</si>
  <si>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</si>
  <si>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</si>
  <si>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</si>
  <si>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</si>
  <si>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</si>
  <si>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</si>
  <si>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</si>
  <si>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</si>
  <si>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</si>
  <si>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</si>
  <si>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</si>
  <si>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</si>
  <si>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</si>
  <si>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</si>
  <si>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</si>
  <si>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</si>
  <si>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</si>
  <si>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</si>
  <si>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</si>
  <si>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</si>
  <si>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</si>
  <si>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</si>
  <si>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</si>
  <si>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</si>
  <si>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</si>
  <si>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</si>
  <si>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</si>
  <si>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</si>
  <si>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</si>
  <si>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</si>
  <si>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</si>
  <si>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</si>
  <si>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</si>
  <si>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</si>
  <si>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</si>
  <si>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</si>
  <si>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</si>
  <si>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</si>
  <si>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</si>
  <si>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</si>
  <si>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</si>
  <si>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</si>
  <si>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</si>
  <si>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</si>
  <si>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</si>
  <si>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</si>
  <si>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</si>
  <si>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</si>
  <si>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</si>
  <si>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</si>
  <si>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</si>
  <si>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</si>
  <si>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</si>
  <si>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</si>
  <si>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</si>
  <si>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</si>
  <si>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</si>
  <si>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</si>
  <si>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</si>
  <si>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</si>
  <si>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</si>
  <si>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</si>
  <si>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</si>
  <si>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</si>
  <si>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</si>
  <si>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</si>
  <si>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</si>
  <si>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</si>
  <si>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</si>
  <si>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</si>
  <si>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</si>
  <si>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</si>
  <si>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</si>
  <si>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</si>
  <si>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</si>
  <si>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</si>
  <si>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</si>
  <si>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</si>
  <si>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</si>
  <si>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</si>
  <si>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</si>
  <si>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</si>
  <si>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</si>
  <si>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</si>
  <si>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</si>
  <si>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</si>
  <si>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</si>
  <si>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</si>
  <si>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</si>
  <si>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</si>
  <si>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</si>
  <si>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</si>
  <si>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</si>
  <si>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</si>
  <si>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</si>
  <si>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</si>
  <si>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</si>
  <si>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</si>
  <si>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</si>
  <si>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</si>
  <si>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</si>
  <si>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</si>
  <si>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</si>
  <si>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</si>
  <si>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</si>
  <si>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</si>
  <si>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</si>
  <si>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</si>
  <si>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</si>
  <si>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</si>
  <si>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</si>
  <si>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</si>
  <si>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</si>
  <si>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</si>
  <si>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</si>
  <si>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</si>
  <si>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</si>
  <si>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</si>
  <si>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</si>
  <si>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</si>
  <si>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</si>
  <si>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</si>
  <si>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</si>
  <si>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</si>
  <si>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</si>
  <si>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</si>
  <si>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</si>
  <si>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</si>
  <si>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</si>
  <si>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</si>
  <si>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</si>
  <si>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</si>
  <si>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</si>
  <si>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</si>
  <si>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</si>
  <si>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</si>
  <si>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</si>
  <si>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</si>
  <si>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</si>
  <si>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</si>
  <si>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</si>
  <si>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</si>
  <si>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</si>
  <si>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</si>
  <si>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</si>
  <si>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</si>
  <si>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</si>
  <si>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</si>
  <si>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</si>
  <si>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</si>
  <si>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</si>
  <si>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</si>
  <si>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</si>
  <si>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</si>
  <si>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</si>
  <si>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</si>
  <si>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</si>
  <si>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</si>
  <si>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</si>
  <si>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</si>
  <si>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</si>
  <si>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</si>
  <si>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</si>
  <si>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</si>
  <si>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</si>
  <si>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</si>
  <si>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</si>
  <si>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</si>
  <si>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</si>
  <si>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</si>
  <si>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</si>
  <si>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</si>
  <si>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</si>
  <si>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</si>
  <si>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</si>
  <si>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</si>
  <si>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</si>
  <si>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</si>
  <si>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</si>
  <si>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</si>
  <si>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</si>
  <si>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</si>
  <si>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</si>
  <si>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</si>
  <si>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</si>
  <si>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</si>
  <si>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</si>
  <si>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</si>
  <si>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</si>
  <si>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</si>
  <si>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</si>
  <si>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</si>
  <si>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</si>
  <si>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</si>
  <si>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</si>
  <si>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</si>
  <si>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</si>
  <si>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</si>
  <si>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</si>
  <si>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</si>
  <si>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</si>
  <si>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</si>
  <si>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</si>
  <si>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</si>
  <si>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</si>
  <si>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</si>
  <si>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</si>
  <si>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</si>
  <si>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</si>
  <si>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</si>
  <si>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</si>
  <si>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</si>
  <si>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</si>
  <si>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</si>
  <si>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</si>
  <si>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</si>
  <si>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</si>
  <si>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</si>
  <si>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</si>
  <si>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</si>
  <si>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</si>
  <si>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</si>
  <si>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</si>
  <si>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</si>
  <si>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</si>
  <si>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</si>
  <si>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</si>
  <si>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</si>
  <si>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</si>
  <si>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</si>
  <si>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</si>
  <si>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</si>
  <si>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</si>
  <si>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</si>
  <si>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</si>
  <si>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</si>
  <si>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</si>
  <si>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</si>
  <si>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</si>
  <si>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</si>
  <si>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</si>
  <si>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</si>
  <si>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</si>
  <si>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</si>
  <si>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</si>
  <si>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</si>
  <si>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</si>
  <si>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</si>
  <si>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</si>
  <si>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</si>
  <si>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</si>
  <si>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</si>
  <si>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</si>
  <si>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</si>
  <si>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</si>
  <si>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</si>
  <si>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</si>
  <si>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</si>
  <si>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</si>
  <si>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</si>
  <si>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</si>
  <si>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</si>
  <si>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</si>
  <si>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</si>
  <si>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</si>
  <si>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</si>
  <si>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</si>
  <si>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</si>
  <si>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</si>
  <si>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</si>
  <si>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</si>
  <si>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</si>
  <si>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</si>
  <si>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</si>
  <si>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</si>
  <si>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</si>
  <si>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</si>
  <si>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</si>
  <si>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</si>
  <si>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</si>
  <si>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</si>
  <si>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</si>
  <si>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</si>
  <si>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</si>
  <si>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</si>
  <si>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</si>
  <si>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</si>
  <si>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</si>
  <si>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</si>
  <si>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</si>
  <si>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</si>
  <si>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</si>
  <si>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</si>
  <si>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</si>
  <si>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</si>
  <si>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</si>
  <si>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</si>
  <si>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</si>
  <si>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</si>
  <si>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</si>
  <si>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</si>
  <si>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</si>
  <si>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</si>
  <si>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</si>
  <si>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</si>
  <si>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</si>
  <si>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</si>
  <si>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</si>
  <si>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</si>
  <si>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</si>
  <si>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</si>
  <si>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</si>
  <si>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</si>
  <si>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</si>
  <si>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</si>
  <si>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</si>
  <si>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</si>
  <si>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</si>
  <si>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</si>
  <si>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</si>
  <si>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</si>
  <si>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</si>
  <si>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</si>
  <si>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</si>
  <si>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</si>
  <si>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</si>
  <si>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</si>
  <si>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</si>
  <si>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</si>
  <si>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</si>
  <si>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</si>
  <si>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</si>
  <si>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</si>
  <si>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</si>
  <si>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</si>
  <si>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</si>
  <si>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</si>
  <si>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</si>
  <si>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</si>
  <si>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</si>
  <si>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</si>
  <si>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</si>
  <si>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</si>
  <si>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</si>
  <si>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</si>
  <si>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</si>
  <si>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</si>
  <si>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</si>
  <si>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</si>
  <si>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</si>
  <si>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</si>
  <si>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</si>
  <si>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</si>
  <si>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</si>
  <si>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</si>
  <si>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</si>
  <si>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</si>
  <si>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</si>
  <si>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</si>
  <si>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</si>
  <si>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</si>
  <si>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</si>
  <si>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</si>
  <si>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</si>
  <si>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</si>
  <si>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</si>
  <si>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</si>
  <si>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</si>
  <si>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</si>
  <si>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</si>
  <si>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</si>
  <si>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</si>
  <si>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</si>
  <si>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</si>
  <si>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</si>
  <si>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</si>
  <si>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</si>
  <si>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</si>
  <si>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</si>
  <si>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</si>
  <si>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</si>
  <si>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</si>
  <si>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</si>
  <si>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</si>
  <si>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</si>
  <si>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</si>
  <si>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</si>
  <si>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</si>
  <si>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</si>
  <si>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</si>
  <si>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</si>
  <si>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</si>
  <si>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</si>
  <si>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</si>
  <si>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</si>
  <si>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</si>
  <si>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</si>
  <si>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</si>
  <si>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</si>
  <si>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</si>
  <si>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</si>
  <si>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</si>
  <si>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</si>
  <si>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</si>
  <si>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</si>
  <si>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</si>
  <si>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</si>
  <si>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</si>
  <si>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</si>
  <si>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</si>
  <si>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</si>
  <si>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</si>
  <si>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</si>
  <si>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</si>
  <si>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</si>
  <si>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</si>
  <si>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</si>
  <si>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</si>
  <si>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</si>
  <si>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</si>
  <si>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</si>
  <si>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</si>
  <si>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</si>
  <si>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</si>
  <si>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</si>
  <si>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</si>
  <si>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</si>
  <si>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</si>
  <si>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</si>
  <si>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</si>
  <si>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</si>
  <si>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</si>
  <si>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</si>
  <si>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</si>
  <si>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</si>
  <si>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</si>
  <si>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</si>
  <si>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</si>
  <si>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</si>
  <si>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</si>
  <si>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</si>
  <si>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</si>
  <si>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</si>
  <si>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</si>
  <si>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</si>
  <si>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</si>
  <si>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</si>
  <si>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</si>
  <si>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</si>
  <si>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</si>
  <si>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</si>
  <si>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</si>
  <si>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</si>
  <si>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</si>
  <si>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</si>
  <si>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</si>
  <si>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</si>
  <si>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</si>
  <si>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</si>
  <si>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</si>
  <si>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</si>
  <si>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</si>
  <si>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</si>
  <si>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</si>
  <si>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</si>
  <si>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</si>
  <si>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</si>
  <si>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</si>
  <si>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</si>
  <si>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</si>
  <si>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</si>
  <si>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</si>
  <si>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</si>
  <si>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</si>
  <si>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</si>
  <si>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</si>
  <si>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</si>
  <si>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</si>
  <si>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</si>
  <si>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</si>
  <si>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</si>
  <si>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</si>
  <si>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</si>
  <si>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</si>
  <si>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</si>
  <si>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</si>
  <si>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</si>
  <si>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</si>
  <si>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</si>
  <si>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</si>
  <si>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</si>
  <si>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</si>
  <si>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</si>
  <si>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</si>
  <si>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</si>
  <si>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</si>
  <si>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</si>
  <si>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</si>
  <si>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</si>
  <si>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</si>
  <si>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</si>
  <si>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</si>
  <si>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</si>
  <si>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</si>
  <si>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</si>
  <si>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</si>
  <si>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</si>
  <si>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</si>
  <si>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</si>
  <si>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</si>
  <si>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</si>
  <si>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</si>
  <si>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</si>
  <si>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</si>
  <si>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</si>
  <si>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</si>
  <si>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</si>
  <si>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</si>
  <si>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</si>
  <si>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</si>
  <si>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</si>
  <si>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</si>
  <si>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</si>
  <si>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</si>
  <si>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</si>
  <si>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</si>
  <si>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</si>
  <si>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</si>
  <si>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</si>
  <si>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</si>
  <si>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</si>
  <si>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</si>
  <si>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</si>
  <si>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</si>
  <si>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</si>
  <si>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</si>
  <si>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</si>
  <si>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</si>
  <si>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</si>
  <si>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</si>
  <si>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</si>
  <si>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</si>
  <si>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</si>
  <si>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</si>
  <si>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</si>
  <si>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</si>
  <si>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</si>
  <si>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</si>
  <si>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</si>
  <si>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</si>
  <si>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</si>
  <si>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</si>
  <si>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</si>
  <si>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</si>
  <si>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</si>
  <si>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</si>
  <si>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</si>
  <si>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</si>
  <si>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</si>
  <si>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</si>
  <si>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</si>
  <si>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</si>
  <si>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</si>
  <si>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</si>
  <si>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</si>
  <si>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</si>
  <si>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</si>
  <si>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</si>
  <si>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</si>
  <si>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</si>
  <si>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</si>
  <si>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</si>
  <si>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</si>
  <si>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</si>
  <si>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</si>
  <si>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</si>
  <si>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</si>
  <si>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</si>
  <si>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</si>
  <si>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</si>
  <si>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</si>
  <si>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</si>
  <si>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</si>
  <si>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</si>
  <si>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</si>
  <si>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</si>
  <si>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</si>
  <si>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</si>
  <si>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</si>
  <si>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</si>
  <si>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</si>
  <si>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</si>
  <si>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</si>
  <si>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</si>
  <si>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</si>
  <si>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</si>
  <si>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</si>
  <si>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</si>
  <si>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</si>
  <si>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</si>
  <si>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</si>
  <si>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</si>
  <si>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</si>
  <si>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</si>
  <si>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</si>
  <si>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</si>
  <si>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</si>
  <si>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</si>
  <si>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</si>
  <si>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</si>
  <si>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</si>
  <si>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</si>
  <si>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</si>
  <si>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</si>
  <si>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</si>
  <si>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</si>
  <si>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</si>
  <si>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</si>
  <si>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</si>
  <si>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</si>
  <si>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</si>
  <si>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</si>
  <si>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</si>
  <si>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</si>
  <si>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</si>
  <si>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</si>
  <si>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</si>
  <si>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</si>
  <si>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</si>
  <si>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</si>
  <si>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</si>
  <si>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</si>
  <si>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</si>
  <si>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</si>
  <si>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</si>
  <si>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</si>
  <si>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</si>
  <si>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</si>
  <si>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</si>
  <si>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</si>
  <si>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</si>
  <si>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</si>
  <si>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</si>
  <si>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</si>
  <si>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</si>
  <si>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</si>
  <si>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</si>
  <si>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</si>
  <si>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</si>
  <si>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</si>
  <si>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</si>
  <si>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</si>
  <si>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</si>
  <si>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</si>
  <si>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</si>
  <si>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</si>
  <si>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</si>
  <si>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</si>
  <si>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</si>
  <si>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</si>
  <si>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</si>
  <si>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</si>
  <si>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</si>
  <si>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</si>
  <si>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</si>
  <si>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</si>
  <si>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</si>
  <si>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</si>
  <si>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</si>
  <si>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</si>
  <si>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</si>
  <si>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</si>
  <si>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</si>
  <si>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</si>
  <si>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</si>
  <si>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</si>
  <si>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</si>
  <si>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</si>
  <si>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</si>
  <si>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</si>
  <si>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</si>
  <si>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</si>
  <si>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</si>
  <si>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</si>
  <si>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</si>
  <si>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</si>
  <si>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</si>
  <si>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</si>
  <si>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</si>
  <si>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</si>
  <si>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</si>
  <si>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</si>
  <si>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</si>
  <si>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</si>
  <si>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</si>
  <si>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</si>
  <si>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</si>
  <si>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</si>
  <si>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</si>
  <si>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</si>
  <si>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</si>
  <si>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</si>
  <si>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</si>
  <si>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</si>
  <si>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</si>
  <si>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</si>
  <si>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</si>
  <si>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</si>
  <si>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</si>
  <si>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</si>
  <si>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</si>
  <si>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</si>
  <si>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</si>
  <si>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</si>
  <si>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</si>
  <si>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</si>
  <si>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</si>
  <si>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</si>
  <si>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</si>
  <si>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</si>
  <si>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</si>
  <si>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</si>
  <si>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</si>
  <si>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</si>
  <si>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</si>
  <si>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</si>
  <si>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</si>
  <si>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</si>
  <si>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</si>
  <si>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</si>
  <si>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</si>
  <si>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</si>
  <si>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</si>
  <si>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</si>
  <si>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</si>
  <si>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</si>
  <si>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</si>
  <si>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</si>
  <si>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</si>
  <si>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</si>
  <si>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</si>
  <si>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</si>
  <si>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</si>
  <si>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</si>
  <si>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</si>
  <si>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</si>
  <si>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</si>
  <si>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</si>
  <si>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</si>
  <si>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</si>
  <si>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</si>
  <si>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</si>
  <si>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</si>
  <si>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</si>
  <si>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</si>
  <si>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</si>
  <si>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</si>
  <si>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</si>
  <si>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</si>
  <si>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</si>
  <si>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</si>
  <si>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</si>
  <si>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</si>
  <si>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</si>
  <si>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</si>
  <si>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</si>
  <si>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</si>
  <si>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</si>
  <si>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</si>
  <si>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</si>
  <si>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</si>
  <si>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</si>
  <si>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</si>
  <si>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</si>
  <si>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</si>
  <si>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</si>
  <si>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</si>
  <si>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</si>
  <si>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</si>
  <si>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</si>
  <si>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</si>
  <si>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</si>
  <si>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</si>
  <si>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</si>
  <si>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</si>
  <si>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</si>
  <si>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</si>
  <si>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</si>
  <si>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</si>
  <si>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</si>
  <si>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</si>
  <si>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</si>
  <si>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</si>
  <si>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</si>
  <si>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</si>
  <si>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</si>
  <si>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</si>
  <si>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</si>
  <si>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</si>
  <si>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</si>
  <si>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</si>
  <si>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</si>
  <si>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</si>
  <si>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</si>
  <si>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</si>
  <si>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</si>
  <si>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</si>
  <si>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</si>
  <si>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</si>
  <si>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</si>
  <si>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</si>
  <si>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</si>
  <si>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</si>
  <si>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</si>
  <si>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</si>
  <si>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</si>
  <si>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</si>
  <si>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</si>
  <si>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</si>
  <si>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</si>
  <si>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</si>
  <si>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</si>
  <si>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</si>
  <si>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</si>
  <si>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</si>
  <si>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</si>
  <si>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</si>
  <si>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</si>
  <si>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</si>
  <si>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</si>
  <si>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</si>
  <si>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</si>
  <si>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</si>
  <si>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</si>
  <si>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</si>
  <si>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</si>
  <si>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</si>
  <si>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</si>
  <si>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</si>
  <si>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</si>
  <si>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</si>
  <si>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</si>
  <si>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</si>
  <si>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</si>
  <si>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</si>
  <si>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</si>
  <si>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</si>
  <si>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</si>
  <si>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</si>
  <si>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</si>
  <si>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</si>
  <si>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</si>
  <si>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</si>
  <si>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</si>
  <si>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</si>
  <si>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</si>
  <si>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</si>
  <si>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</si>
  <si>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</si>
  <si>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</si>
  <si>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</si>
  <si>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</si>
  <si>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</si>
  <si>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</si>
  <si>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</si>
  <si>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</si>
  <si>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</si>
  <si>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</si>
  <si>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</si>
  <si>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</si>
  <si>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</si>
  <si>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</si>
  <si>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</si>
  <si>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</si>
  <si>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</si>
  <si>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</si>
  <si>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</si>
  <si>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</si>
  <si>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</si>
  <si>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</si>
  <si>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</si>
  <si>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</si>
  <si>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</si>
  <si>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</si>
  <si>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</si>
  <si>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</si>
  <si>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</si>
  <si>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</si>
  <si>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</si>
  <si>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</si>
  <si>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</si>
  <si>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</si>
  <si>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</si>
  <si>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</si>
  <si>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</si>
  <si>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</si>
  <si>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</si>
  <si>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</si>
  <si>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</si>
  <si>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</si>
  <si>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</si>
  <si>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</si>
  <si>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</si>
  <si>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</si>
  <si>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</si>
  <si>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</si>
  <si>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</si>
  <si>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</si>
  <si>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</si>
  <si>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</si>
  <si>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</si>
  <si>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</si>
  <si>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</si>
  <si>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</si>
  <si>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</si>
  <si>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</si>
  <si>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</si>
  <si>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</si>
  <si>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</si>
  <si>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</si>
  <si>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</si>
  <si>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</si>
  <si>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</si>
  <si>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</si>
  <si>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</si>
  <si>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</si>
  <si>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</si>
  <si>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</si>
  <si>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</si>
  <si>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</si>
  <si>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</si>
  <si>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</si>
  <si>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</si>
  <si>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</si>
  <si>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</si>
  <si>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</si>
  <si>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</si>
  <si>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</si>
  <si>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</si>
  <si>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</si>
  <si>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</si>
  <si>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</si>
  <si>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</si>
  <si>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</si>
  <si>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</si>
  <si>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</si>
  <si>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</si>
  <si>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</si>
  <si>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</si>
  <si>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</si>
  <si>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</si>
  <si>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</si>
  <si>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</si>
  <si>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</si>
  <si>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</si>
  <si>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</si>
  <si>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</si>
  <si>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</si>
  <si>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</si>
  <si>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</si>
  <si>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</si>
  <si>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</si>
  <si>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</si>
  <si>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</si>
  <si>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</si>
  <si>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</si>
  <si>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</si>
  <si>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</si>
  <si>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</si>
  <si>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</si>
  <si>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</si>
  <si>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</si>
  <si>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</si>
  <si>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</si>
  <si>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</si>
  <si>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</si>
  <si>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</si>
  <si>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</si>
  <si>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</si>
  <si>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</si>
  <si>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</si>
  <si>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</si>
  <si>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</si>
  <si>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</si>
  <si>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</si>
  <si>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</si>
  <si>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</si>
  <si>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</si>
  <si>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</si>
  <si>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</si>
  <si>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</si>
  <si>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</si>
  <si>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</si>
  <si>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</si>
  <si>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</si>
  <si>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</si>
  <si>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</si>
  <si>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</si>
  <si>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</si>
  <si>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</si>
  <si>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</si>
  <si>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</si>
  <si>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</si>
  <si>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</si>
  <si>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</si>
  <si>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</si>
  <si>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</si>
  <si>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</si>
  <si>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</si>
  <si>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</si>
  <si>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</si>
  <si>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</si>
  <si>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</si>
  <si>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</si>
  <si>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</si>
  <si>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</si>
  <si>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</si>
  <si>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</si>
  <si>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</si>
  <si>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</si>
  <si>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</si>
  <si>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</si>
  <si>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</si>
  <si>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</si>
  <si>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</si>
  <si>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</si>
  <si>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</si>
  <si>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</si>
  <si>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</si>
  <si>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</si>
  <si>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</si>
  <si>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</si>
  <si>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</si>
  <si>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</si>
  <si>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</si>
  <si>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</si>
  <si>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</si>
  <si>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</si>
  <si>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</si>
  <si>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</si>
  <si>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</si>
  <si>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</si>
  <si>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</si>
  <si>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</si>
  <si>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</si>
  <si>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</si>
  <si>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</si>
  <si>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</si>
  <si>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</si>
  <si>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</si>
  <si>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</si>
  <si>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</si>
  <si>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</si>
  <si>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</si>
  <si>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</si>
  <si>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</si>
  <si>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</si>
  <si>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</si>
  <si>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</si>
  <si>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</si>
  <si>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</si>
  <si>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</si>
  <si>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</si>
  <si>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</si>
  <si>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</si>
  <si>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</si>
  <si>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</si>
  <si>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</si>
  <si>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</si>
  <si>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</si>
  <si>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</si>
  <si>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</si>
  <si>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</si>
  <si>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</si>
  <si>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</si>
  <si>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</si>
  <si>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</si>
  <si>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</si>
  <si>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</si>
  <si>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</si>
  <si>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</si>
  <si>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</si>
  <si>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</si>
  <si>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</si>
  <si>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</si>
  <si>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</si>
  <si>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</si>
  <si>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</si>
  <si>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</si>
  <si>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</si>
  <si>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</si>
  <si>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</si>
  <si>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</si>
  <si>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</si>
  <si>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</si>
  <si>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</si>
  <si>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</si>
  <si>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</si>
  <si>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</si>
  <si>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</si>
  <si>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</si>
  <si>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</si>
  <si>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</si>
  <si>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</si>
  <si>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</si>
  <si>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</si>
  <si>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</si>
  <si>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</si>
  <si>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</si>
  <si>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</si>
  <si>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</si>
  <si>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</si>
  <si>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</si>
  <si>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</si>
  <si>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</si>
  <si>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</si>
  <si>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</si>
  <si>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</si>
  <si>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</si>
  <si>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</si>
  <si>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</si>
  <si>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</si>
  <si>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</si>
  <si>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</si>
  <si>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</si>
  <si>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</si>
  <si>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</si>
  <si>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</si>
  <si>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</si>
  <si>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</si>
  <si>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</si>
  <si>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</si>
  <si>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</si>
  <si>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</si>
  <si>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</si>
  <si>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</si>
  <si>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</si>
  <si>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</si>
  <si>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</si>
  <si>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</si>
  <si>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</si>
  <si>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</si>
  <si>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</si>
  <si>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</si>
  <si>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</si>
  <si>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</si>
  <si>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</si>
  <si>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</si>
  <si>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</si>
  <si>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</si>
  <si>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</si>
  <si>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</si>
  <si>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</si>
  <si>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</si>
  <si>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</si>
  <si>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</si>
  <si>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</si>
  <si>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</si>
  <si>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</si>
  <si>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</si>
  <si>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</si>
  <si>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</si>
  <si>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</si>
  <si>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</si>
  <si>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</si>
  <si>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</si>
  <si>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</si>
  <si>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</si>
  <si>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</si>
  <si>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</si>
  <si>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</si>
  <si>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</si>
  <si>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</si>
  <si>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</si>
  <si>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</si>
  <si>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</si>
  <si>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</si>
  <si>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</si>
  <si>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</si>
  <si>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</si>
  <si>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</si>
  <si>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</si>
  <si>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</si>
  <si>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</si>
  <si>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</si>
  <si>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</si>
  <si>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</si>
  <si>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</si>
  <si>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</si>
  <si>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</si>
  <si>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</si>
  <si>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</si>
  <si>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</si>
  <si>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</si>
  <si>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</si>
  <si>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</si>
  <si>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</si>
  <si>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</si>
  <si>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</si>
  <si>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</si>
  <si>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</si>
  <si>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</si>
  <si>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</si>
  <si>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</si>
  <si>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</si>
  <si>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</si>
  <si>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</si>
  <si>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</si>
  <si>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</si>
  <si>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</si>
  <si>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</si>
  <si>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</si>
  <si>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</si>
  <si>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</si>
  <si>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</si>
  <si>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</si>
  <si>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</si>
  <si>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</si>
  <si>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</si>
  <si>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</si>
  <si>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</si>
  <si>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</si>
  <si>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</si>
  <si>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</si>
  <si>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</si>
  <si>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</si>
  <si>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</si>
  <si>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</si>
  <si>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</si>
  <si>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</si>
  <si>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</si>
  <si>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</si>
  <si>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</si>
  <si>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</si>
  <si>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</si>
  <si>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</si>
  <si>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</si>
  <si>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</si>
  <si>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</si>
  <si>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</si>
  <si>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</si>
  <si>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</si>
  <si>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</si>
  <si>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</si>
  <si>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</si>
  <si>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</si>
  <si>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</si>
  <si>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</si>
  <si>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</si>
  <si>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</si>
  <si>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</si>
  <si>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</si>
  <si>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</si>
  <si>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</si>
  <si>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</si>
  <si>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</si>
  <si>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</si>
  <si>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</si>
  <si>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</si>
  <si>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</si>
  <si>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</si>
  <si>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</si>
  <si>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</si>
  <si>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</si>
  <si>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</si>
  <si>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</si>
  <si>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</si>
  <si>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</si>
  <si>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</si>
  <si>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</si>
  <si>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</si>
  <si>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</si>
  <si>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</si>
  <si>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</si>
  <si>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</si>
  <si>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</si>
  <si>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</si>
  <si>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</si>
  <si>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</si>
  <si>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</si>
  <si>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</si>
  <si>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</si>
  <si>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</si>
  <si>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</si>
  <si>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</si>
  <si>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</si>
  <si>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</si>
  <si>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</si>
  <si>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</si>
  <si>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</si>
  <si>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</si>
  <si>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</si>
  <si>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</si>
  <si>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</si>
  <si>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</si>
  <si>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</si>
  <si>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</si>
  <si>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</si>
  <si>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</si>
  <si>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</si>
  <si>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</si>
  <si>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</si>
  <si>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</si>
  <si>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</si>
  <si>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</si>
  <si>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</si>
  <si>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</si>
  <si>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</si>
  <si>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</si>
  <si>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</si>
  <si>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</si>
  <si>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</si>
  <si>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</si>
  <si>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</si>
  <si>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</si>
  <si>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</si>
  <si>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</si>
  <si>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</si>
  <si>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</si>
  <si>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</si>
  <si>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</si>
  <si>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</si>
  <si>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</si>
  <si>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</si>
  <si>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</si>
  <si>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</si>
  <si>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</si>
  <si>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</si>
  <si>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</si>
  <si>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</si>
  <si>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</si>
  <si>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</si>
  <si>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</si>
  <si>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</si>
  <si>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</si>
  <si>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</si>
  <si>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</si>
  <si>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</si>
  <si>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</si>
  <si>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</si>
  <si>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</si>
  <si>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</si>
  <si>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</si>
  <si>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</si>
  <si>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</si>
  <si>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</si>
  <si>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</si>
  <si>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</si>
  <si>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</si>
  <si>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</si>
  <si>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</si>
  <si>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</si>
  <si>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</si>
  <si>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</si>
  <si>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</si>
  <si>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</si>
  <si>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</si>
  <si>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</si>
  <si>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</si>
  <si>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</si>
  <si>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</si>
  <si>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</si>
  <si>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</si>
  <si>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</si>
  <si>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</si>
  <si>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</si>
  <si>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</si>
  <si>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</si>
  <si>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</si>
  <si>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</si>
  <si>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</si>
  <si>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</si>
  <si>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</si>
  <si>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</si>
  <si>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</si>
  <si>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</si>
  <si>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</si>
  <si>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</si>
  <si>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</si>
  <si>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</si>
  <si>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</si>
  <si>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</si>
  <si>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</si>
  <si>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</si>
  <si>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</si>
  <si>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</si>
  <si>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</si>
  <si>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</si>
  <si>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</si>
  <si>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</si>
  <si>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</si>
  <si>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</si>
  <si>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</si>
  <si>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</si>
  <si>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</si>
  <si>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</si>
  <si>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</si>
  <si>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</si>
  <si>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</si>
  <si>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</si>
  <si>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</si>
  <si>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</si>
  <si>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</si>
  <si>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</si>
  <si>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</si>
  <si>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</si>
  <si>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</si>
  <si>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</si>
  <si>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</si>
  <si>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</si>
  <si>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</si>
  <si>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</si>
  <si>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</si>
  <si>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</si>
  <si>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</si>
  <si>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</si>
  <si>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</si>
  <si>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</si>
  <si>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</si>
  <si>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</si>
  <si>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</si>
  <si>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</si>
  <si>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</si>
  <si>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</si>
  <si>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</si>
  <si>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</si>
  <si>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</si>
  <si>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</si>
  <si>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</si>
  <si>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</si>
  <si>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</si>
  <si>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</si>
  <si>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</si>
  <si>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</si>
  <si>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</si>
  <si>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</si>
  <si>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</si>
  <si>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</si>
  <si>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</si>
  <si>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</si>
  <si>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</si>
  <si>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</si>
  <si>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</si>
  <si>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</si>
  <si>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</si>
  <si>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</si>
  <si>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</si>
  <si>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</si>
  <si>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</si>
  <si>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</si>
  <si>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</si>
  <si>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</si>
  <si>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</si>
  <si>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</si>
  <si>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</si>
  <si>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</si>
  <si>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</si>
  <si>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</si>
  <si>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</si>
  <si>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</si>
  <si>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</si>
  <si>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</si>
  <si>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</si>
  <si>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</si>
  <si>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</si>
  <si>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</si>
  <si>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</si>
  <si>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</si>
  <si>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</si>
  <si>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</si>
  <si>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</si>
  <si>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</si>
  <si>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</si>
  <si>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</si>
  <si>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</si>
  <si>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</si>
  <si>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</si>
  <si>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</si>
  <si>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</si>
  <si>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</si>
  <si>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</si>
  <si>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</si>
  <si>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</si>
  <si>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</si>
  <si>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</si>
  <si>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</si>
  <si>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</si>
  <si>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</si>
  <si>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</si>
  <si>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</si>
  <si>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</si>
  <si>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</si>
  <si>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</si>
  <si>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</si>
  <si>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</si>
  <si>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</si>
  <si>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</si>
  <si>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</si>
  <si>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</si>
  <si>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</si>
  <si>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</si>
  <si>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</si>
  <si>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</si>
  <si>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</si>
  <si>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</si>
  <si>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</si>
  <si>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</si>
  <si>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</si>
  <si>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</si>
  <si>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</si>
  <si>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</si>
  <si>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</si>
  <si>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</si>
  <si>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</si>
  <si>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</si>
  <si>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</si>
  <si>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</si>
  <si>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</si>
  <si>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</si>
  <si>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</si>
  <si>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</si>
  <si>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</si>
  <si>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</si>
  <si>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</si>
  <si>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</si>
  <si>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</si>
  <si>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</si>
  <si>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</si>
  <si>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</si>
  <si>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</si>
  <si>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</si>
  <si>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</si>
  <si>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</si>
  <si>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</si>
  <si>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</si>
  <si>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</si>
  <si>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</si>
  <si>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</si>
  <si>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</si>
  <si>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</si>
  <si>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</si>
  <si>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</si>
  <si>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</si>
  <si>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</si>
  <si>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</si>
  <si>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</si>
  <si>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</si>
  <si>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</si>
  <si>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</si>
  <si>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</si>
  <si>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</si>
  <si>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</si>
  <si>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</si>
  <si>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</si>
  <si>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</si>
  <si>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</si>
  <si>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</si>
  <si>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</si>
  <si>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</si>
  <si>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</si>
  <si>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</si>
  <si>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</si>
  <si>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</si>
  <si>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</si>
  <si>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</si>
  <si>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</si>
  <si>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</si>
  <si>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</si>
  <si>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</si>
  <si>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</si>
  <si>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</si>
  <si>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</si>
  <si>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</si>
  <si>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</si>
  <si>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</si>
  <si>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</si>
  <si>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</si>
  <si>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</si>
  <si>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</si>
  <si>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</si>
  <si>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</si>
  <si>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</si>
  <si>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</si>
  <si>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</si>
  <si>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</si>
  <si>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</si>
  <si>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</si>
  <si>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</si>
  <si>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</si>
  <si>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</si>
  <si>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</si>
  <si>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</si>
  <si>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</si>
  <si>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</si>
  <si>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</si>
  <si>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</si>
  <si>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</si>
  <si>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</si>
  <si>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</si>
  <si>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</si>
  <si>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</si>
  <si>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</si>
  <si>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</si>
  <si>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</si>
  <si>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</si>
  <si>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</si>
  <si>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</si>
  <si>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</si>
  <si>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</si>
  <si>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</si>
  <si>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</si>
  <si>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</si>
  <si>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</si>
  <si>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</si>
  <si>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</si>
  <si>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</si>
  <si>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</si>
  <si>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</si>
  <si>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</si>
  <si>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</si>
  <si>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</si>
  <si>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</si>
  <si>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</si>
  <si>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</si>
  <si>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</si>
  <si>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</si>
  <si>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</si>
  <si>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</si>
  <si>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</si>
  <si>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</si>
  <si>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</si>
  <si>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</si>
  <si>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</si>
  <si>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</si>
  <si>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</si>
  <si>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</si>
  <si>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</si>
  <si>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</si>
  <si>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</si>
  <si>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</si>
  <si>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</si>
  <si>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</si>
  <si>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</si>
  <si>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</si>
  <si>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</si>
  <si>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</si>
  <si>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</si>
  <si>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</si>
  <si>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</si>
  <si>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</si>
  <si>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</si>
  <si>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</si>
  <si>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</si>
  <si>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</si>
  <si>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</si>
  <si>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</si>
  <si>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</si>
  <si>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</si>
  <si>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</si>
  <si>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</si>
  <si>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</si>
  <si>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</si>
  <si>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</si>
  <si>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</si>
  <si>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</si>
  <si>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</si>
  <si>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</si>
  <si>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</si>
  <si>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</si>
  <si>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</si>
  <si>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</si>
  <si>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</si>
  <si>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</si>
  <si>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</si>
  <si>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</si>
  <si>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</si>
  <si>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</si>
  <si>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</si>
  <si>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</si>
  <si>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</si>
  <si>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</si>
  <si>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</si>
  <si>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</si>
  <si>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</si>
  <si>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</si>
  <si>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</si>
  <si>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</si>
  <si>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</si>
  <si>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</si>
  <si>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</si>
  <si>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</si>
  <si>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</si>
  <si>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</si>
  <si>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</si>
  <si>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</si>
  <si>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</si>
  <si>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</si>
  <si>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</si>
  <si>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</si>
  <si>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</si>
  <si>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</si>
  <si>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</si>
  <si>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</si>
  <si>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</si>
  <si>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</si>
  <si>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</si>
  <si>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</si>
  <si>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</si>
  <si>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</si>
  <si>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</si>
  <si>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</si>
  <si>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</si>
  <si>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</si>
  <si>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</si>
  <si>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</si>
  <si>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</si>
  <si>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</si>
  <si>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</si>
  <si>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</si>
  <si>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</si>
  <si>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</si>
  <si>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</si>
  <si>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</si>
  <si>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</si>
  <si>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</si>
  <si>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</si>
  <si>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</si>
  <si>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</si>
  <si>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</si>
  <si>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</si>
  <si>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</si>
  <si>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</si>
  <si>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</si>
  <si>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</si>
  <si>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</si>
  <si>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</si>
  <si>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</si>
  <si>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</si>
  <si>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</si>
  <si>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</si>
  <si>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</si>
  <si>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</si>
  <si>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</si>
  <si>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</si>
  <si>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</si>
  <si>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</si>
  <si>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</si>
  <si>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</si>
  <si>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</si>
  <si>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</si>
  <si>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</si>
  <si>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</si>
  <si>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</si>
  <si>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</si>
  <si>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</si>
  <si>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</si>
  <si>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</si>
  <si>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</si>
  <si>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</si>
  <si>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</si>
  <si>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</si>
  <si>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</si>
  <si>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</si>
  <si>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</si>
  <si>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</si>
  <si>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</si>
  <si>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</si>
  <si>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</si>
  <si>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</si>
  <si>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</si>
  <si>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</si>
  <si>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</si>
  <si>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</si>
  <si>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</si>
  <si>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</si>
  <si>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</si>
  <si>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</si>
  <si>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</si>
  <si>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</si>
  <si>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</si>
  <si>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</si>
  <si>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</si>
  <si>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</si>
  <si>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</si>
  <si>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</si>
  <si>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</si>
  <si>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</si>
  <si>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</si>
  <si>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</si>
  <si>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</si>
  <si>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</si>
  <si>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</si>
  <si>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</si>
  <si>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</si>
  <si>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</si>
  <si>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</si>
  <si>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</si>
  <si>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</si>
  <si>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</si>
  <si>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</si>
  <si>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</si>
  <si>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</si>
  <si>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</si>
  <si>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</si>
  <si>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</si>
  <si>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</si>
  <si>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</si>
  <si>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</si>
  <si>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</si>
  <si>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</si>
  <si>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</si>
  <si>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</si>
  <si>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</si>
  <si>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</si>
  <si>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</si>
  <si>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</si>
  <si>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</si>
  <si>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</si>
  <si>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</si>
  <si>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</si>
  <si>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</si>
  <si>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</si>
  <si>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</si>
  <si>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</si>
  <si>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</si>
  <si>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</si>
  <si>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</si>
  <si>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</si>
  <si>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</si>
  <si>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</si>
  <si>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</si>
  <si>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</si>
  <si>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</si>
  <si>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</si>
  <si>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</si>
  <si>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</si>
  <si>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</si>
  <si>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</si>
  <si>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</si>
  <si>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</si>
  <si>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</si>
  <si>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</si>
  <si>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</si>
  <si>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</si>
  <si>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</si>
  <si>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</si>
  <si>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</si>
  <si>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</si>
  <si>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</si>
  <si>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</si>
  <si>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</si>
  <si>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</si>
  <si>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</si>
  <si>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</si>
  <si>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</si>
  <si>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</si>
  <si>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</si>
  <si>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</si>
  <si>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</si>
  <si>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</si>
  <si>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</si>
  <si>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</si>
  <si>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</si>
  <si>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</si>
  <si>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</si>
  <si>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</si>
  <si>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</si>
  <si>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</si>
  <si>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</si>
  <si>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</si>
  <si>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</si>
  <si>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</si>
  <si>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</si>
  <si>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</si>
  <si>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</si>
  <si>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</si>
  <si>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</si>
  <si>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</si>
  <si>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</si>
  <si>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</si>
  <si>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</si>
  <si>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</si>
  <si>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</si>
  <si>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</si>
  <si>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</si>
  <si>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</si>
  <si>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</si>
  <si>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</si>
  <si>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</si>
  <si>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</si>
  <si>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</si>
  <si>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</si>
  <si>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</si>
  <si>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</si>
  <si>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</si>
  <si>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</si>
  <si>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</si>
  <si>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</si>
  <si>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</si>
  <si>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</si>
  <si>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</si>
  <si>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</si>
  <si>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</si>
  <si>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</si>
  <si>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</si>
  <si>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</si>
  <si>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</si>
  <si>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</si>
  <si>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</si>
  <si>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</si>
  <si>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</si>
  <si>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</si>
  <si>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</si>
  <si>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</si>
  <si>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</si>
  <si>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</si>
  <si>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</si>
  <si>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</si>
  <si>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</si>
  <si>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</si>
  <si>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</si>
  <si>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</si>
  <si>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</si>
  <si>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</si>
  <si>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</si>
  <si>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</si>
  <si>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</si>
  <si>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</si>
  <si>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</si>
  <si>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</si>
  <si>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</si>
  <si>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</si>
  <si>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</si>
  <si>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</si>
  <si>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</si>
  <si>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</si>
  <si>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</si>
  <si>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</si>
  <si>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</si>
  <si>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</si>
  <si>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</si>
  <si>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</si>
  <si>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</si>
  <si>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</si>
  <si>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</si>
  <si>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</si>
  <si>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</si>
  <si>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</si>
  <si>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</si>
  <si>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</si>
  <si>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</si>
  <si>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</si>
  <si>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</si>
  <si>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</si>
  <si>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</si>
  <si>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</si>
  <si>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</si>
  <si>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</si>
  <si>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</si>
  <si>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</si>
  <si>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</si>
  <si>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</si>
  <si>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</si>
  <si>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</si>
  <si>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</si>
  <si>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</si>
  <si>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</si>
  <si>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</si>
  <si>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</si>
  <si>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</si>
  <si>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</si>
  <si>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</si>
  <si>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</si>
  <si>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</si>
  <si>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</si>
  <si>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</si>
  <si>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</si>
  <si>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</si>
  <si>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</si>
  <si>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</si>
  <si>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</si>
  <si>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</si>
  <si>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</si>
  <si>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</si>
  <si>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</si>
  <si>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</si>
  <si>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</si>
  <si>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</si>
  <si>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</si>
  <si>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</si>
  <si>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</si>
  <si>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</si>
  <si>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</si>
  <si>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</si>
  <si>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</si>
  <si>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</si>
  <si>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</si>
  <si>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</si>
  <si>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</si>
  <si>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</si>
  <si>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</si>
  <si>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</si>
  <si>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</si>
  <si>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</si>
  <si>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</si>
  <si>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</si>
  <si>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</si>
  <si>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</si>
  <si>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</si>
  <si>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</si>
  <si>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</si>
  <si>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</si>
  <si>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</si>
  <si>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</si>
  <si>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</si>
  <si>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</si>
  <si>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</si>
  <si>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</si>
  <si>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</si>
  <si>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</si>
  <si>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</si>
  <si>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</si>
  <si>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</si>
  <si>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</si>
  <si>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</si>
  <si>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</si>
  <si>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</si>
  <si>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</si>
  <si>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</si>
  <si>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</si>
  <si>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</si>
  <si>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</si>
  <si>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</si>
  <si>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</si>
  <si>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</si>
  <si>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</si>
  <si>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</si>
  <si>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</si>
  <si>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</si>
  <si>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</si>
  <si>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</si>
  <si>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</si>
  <si>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</si>
  <si>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</si>
  <si>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</si>
  <si>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</si>
  <si>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</si>
  <si>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</si>
  <si>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</si>
  <si>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</si>
  <si>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</si>
  <si>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</si>
  <si>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</si>
  <si>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</si>
  <si>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</si>
  <si>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</si>
  <si>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</si>
  <si>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</si>
  <si>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</si>
  <si>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</si>
  <si>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</si>
  <si>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</si>
  <si>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</si>
  <si>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</si>
  <si>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</si>
  <si>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</si>
  <si>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</si>
  <si>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</si>
  <si>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</si>
  <si>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</si>
  <si>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</si>
  <si>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</si>
  <si>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</si>
  <si>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</si>
  <si>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</si>
  <si>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</si>
  <si>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</si>
  <si>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</si>
  <si>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</si>
  <si>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</si>
  <si>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</si>
  <si>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</si>
  <si>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</si>
  <si>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</si>
  <si>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</si>
  <si>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</si>
  <si>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</si>
  <si>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</si>
  <si>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</si>
  <si>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</si>
  <si>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</si>
  <si>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</si>
  <si>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</si>
  <si>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</si>
  <si>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</si>
  <si>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</si>
  <si>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</si>
  <si>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</si>
  <si>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</si>
  <si>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</si>
  <si>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</si>
  <si>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</si>
  <si>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</si>
  <si>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</si>
  <si>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</si>
  <si>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</si>
  <si>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</si>
  <si>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</si>
  <si>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</si>
  <si>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</si>
  <si>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</si>
  <si>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</si>
  <si>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</si>
  <si>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</si>
  <si>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</si>
  <si>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</si>
  <si>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</si>
  <si>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</si>
  <si>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</si>
  <si>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</si>
  <si>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</si>
  <si>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</si>
  <si>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</si>
  <si>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</si>
  <si>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</si>
  <si>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</si>
  <si>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</si>
  <si>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</si>
  <si>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</si>
  <si>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</si>
  <si>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</si>
  <si>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</si>
  <si>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</si>
  <si>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</si>
  <si>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</si>
  <si>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</si>
  <si>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</si>
  <si>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</si>
  <si>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</si>
  <si>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</si>
  <si>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</si>
  <si>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</si>
  <si>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</si>
  <si>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</si>
  <si>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</si>
  <si>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</si>
  <si>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</si>
  <si>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</si>
  <si>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</si>
  <si>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</si>
  <si>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</si>
  <si>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</si>
  <si>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</si>
  <si>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</si>
  <si>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</si>
  <si>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</si>
  <si>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</si>
  <si>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</si>
  <si>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</si>
  <si>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</si>
  <si>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</si>
  <si>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</si>
  <si>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</si>
  <si>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</si>
  <si>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</si>
  <si>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</si>
  <si>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</si>
  <si>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</si>
  <si>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</si>
  <si>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</si>
  <si>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</si>
  <si>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</si>
  <si>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</si>
  <si>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</si>
  <si>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</si>
  <si>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</si>
  <si>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</si>
  <si>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</si>
  <si>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</si>
  <si>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</si>
  <si>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</si>
  <si>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</si>
  <si>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</si>
  <si>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</si>
  <si>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</si>
  <si>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</si>
  <si>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</si>
  <si>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</si>
  <si>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</si>
  <si>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</si>
  <si>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</si>
  <si>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</si>
  <si>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</si>
  <si>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</si>
  <si>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</si>
  <si>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</si>
  <si>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</si>
  <si>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</si>
  <si>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</si>
  <si>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</si>
  <si>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</si>
  <si>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</si>
  <si>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</si>
  <si>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</si>
  <si>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</si>
  <si>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</si>
  <si>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</si>
  <si>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</si>
  <si>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</si>
  <si>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</si>
  <si>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</si>
  <si>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</si>
  <si>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</si>
  <si>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</si>
  <si>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</si>
  <si>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</si>
  <si>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</si>
  <si>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</si>
  <si>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</si>
  <si>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</si>
  <si>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</si>
  <si>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</si>
  <si>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</si>
  <si>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</si>
  <si>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</si>
  <si>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</si>
  <si>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</si>
  <si>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</si>
  <si>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</si>
  <si>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</si>
  <si>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</si>
  <si>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</si>
  <si>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</si>
  <si>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</si>
  <si>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</si>
  <si>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</si>
  <si>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</si>
  <si>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</si>
  <si>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</si>
  <si>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</si>
  <si>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</si>
  <si>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</si>
  <si>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</si>
  <si>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</si>
  <si>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</si>
  <si>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</si>
  <si>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</si>
  <si>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</si>
  <si>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</si>
  <si>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</si>
  <si>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</si>
  <si>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</si>
  <si>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</si>
  <si>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</si>
  <si>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</si>
  <si>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</si>
  <si>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</si>
  <si>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</si>
  <si>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</si>
  <si>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</si>
  <si>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</si>
  <si>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</si>
  <si>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</si>
  <si>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</si>
  <si>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</si>
  <si>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</si>
  <si>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</si>
  <si>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</si>
  <si>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</si>
  <si>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</si>
  <si>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</si>
  <si>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</si>
  <si>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</si>
  <si>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</si>
  <si>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</si>
  <si>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</si>
  <si>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</si>
  <si>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</si>
  <si>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</si>
  <si>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</si>
  <si>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</si>
  <si>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</si>
  <si>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</si>
  <si>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</si>
  <si>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</si>
  <si>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</si>
  <si>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</si>
  <si>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</si>
  <si>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</si>
  <si>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</si>
  <si>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</si>
  <si>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</si>
  <si>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</si>
  <si>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</si>
  <si>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</si>
  <si>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</si>
  <si>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</si>
  <si>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</si>
  <si>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</si>
  <si>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</si>
  <si>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</si>
  <si>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</si>
  <si>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</si>
  <si>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</si>
  <si>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</si>
  <si>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</si>
  <si>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</si>
  <si>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</si>
  <si>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</si>
  <si>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</si>
  <si>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</si>
  <si>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</si>
  <si>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</si>
  <si>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</si>
  <si>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</si>
  <si>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</si>
  <si>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</si>
  <si>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</si>
  <si>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</si>
  <si>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</si>
  <si>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</si>
  <si>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</si>
  <si>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</si>
  <si>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</si>
  <si>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</si>
  <si>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</si>
  <si>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</si>
  <si>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</si>
  <si>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</si>
  <si>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</si>
  <si>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</si>
  <si>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</si>
  <si>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</si>
  <si>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</si>
  <si>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</si>
  <si>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</si>
  <si>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</si>
  <si>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</si>
  <si>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</si>
  <si>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</si>
  <si>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</si>
  <si>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</si>
  <si>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</si>
  <si>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</si>
  <si>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</si>
  <si>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</si>
  <si>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</si>
  <si>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</si>
  <si>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</si>
  <si>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</si>
  <si>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</si>
  <si>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</si>
  <si>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</si>
  <si>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</si>
  <si>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</si>
  <si>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</si>
  <si>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</si>
  <si>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</si>
  <si>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</si>
  <si>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</si>
  <si>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</si>
  <si>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</si>
  <si>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</si>
  <si>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</si>
  <si>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</si>
  <si>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</si>
  <si>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</si>
  <si>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</si>
  <si>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</si>
  <si>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</si>
  <si>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</si>
  <si>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</si>
  <si>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</si>
  <si>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</si>
  <si>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</si>
  <si>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</si>
  <si>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</si>
  <si>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</si>
  <si>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</si>
  <si>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</si>
  <si>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</si>
  <si>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</si>
  <si>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</si>
  <si>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</si>
  <si>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</si>
  <si>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</si>
  <si>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</si>
  <si>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</si>
  <si>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</si>
  <si>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</si>
  <si>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</si>
  <si>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</si>
  <si>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</si>
  <si>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</si>
  <si>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</si>
  <si>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</si>
  <si>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</si>
  <si>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</si>
  <si>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</si>
  <si>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</si>
  <si>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</si>
  <si>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</si>
  <si>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</si>
  <si>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</si>
  <si>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</si>
  <si>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</si>
  <si>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</si>
  <si>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</si>
  <si>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</si>
  <si>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</si>
  <si>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</si>
  <si>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</si>
  <si>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</si>
  <si>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</si>
  <si>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</si>
  <si>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</si>
  <si>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</si>
  <si>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</si>
  <si>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</si>
  <si>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</si>
  <si>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</si>
  <si>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</si>
  <si>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</si>
  <si>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</si>
  <si>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</si>
  <si>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</si>
  <si>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</si>
  <si>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</si>
  <si>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</si>
  <si>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</si>
  <si>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</si>
  <si>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</si>
  <si>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</si>
  <si>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</si>
  <si>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</si>
  <si>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</si>
  <si>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</si>
  <si>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</si>
  <si>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</si>
  <si>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</si>
  <si>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</si>
  <si>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</si>
  <si>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</si>
  <si>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</si>
  <si>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</si>
  <si>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</si>
  <si>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</si>
  <si>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</si>
  <si>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</si>
  <si>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</si>
  <si>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</si>
  <si>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</si>
  <si>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</si>
  <si>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</si>
  <si>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</si>
  <si>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</si>
  <si>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</si>
  <si>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</si>
  <si>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</si>
  <si>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</si>
  <si>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</si>
  <si>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</si>
  <si>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</si>
  <si>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</si>
  <si>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</si>
  <si>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</si>
  <si>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</si>
  <si>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</si>
  <si>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</si>
  <si>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</si>
  <si>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</si>
  <si>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</si>
  <si>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</si>
  <si>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</si>
  <si>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</si>
  <si>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</si>
  <si>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</si>
  <si>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</si>
  <si>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</si>
  <si>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</si>
  <si>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</si>
  <si>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</si>
  <si>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</si>
  <si>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</si>
  <si>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</si>
  <si>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</si>
  <si>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</si>
  <si>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</si>
  <si>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</si>
  <si>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</si>
  <si>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</si>
  <si>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</si>
  <si>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</si>
  <si>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</si>
  <si>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</si>
  <si>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</si>
  <si>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</si>
  <si>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</si>
  <si>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</si>
  <si>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</si>
  <si>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</si>
  <si>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</si>
  <si>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</si>
  <si>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</si>
  <si>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</si>
  <si>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</si>
  <si>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</si>
  <si>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</si>
  <si>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</si>
  <si>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</si>
  <si>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</si>
  <si>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</si>
  <si>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</si>
  <si>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</si>
  <si>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</si>
  <si>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</si>
  <si>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</si>
  <si>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</si>
  <si>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</si>
  <si>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</si>
  <si>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</si>
  <si>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</si>
  <si>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</si>
  <si>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</si>
  <si>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</si>
  <si>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</si>
  <si>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</si>
  <si>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</si>
  <si>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</si>
  <si>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</si>
  <si>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</si>
  <si>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</si>
  <si>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</si>
  <si>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</si>
  <si>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</si>
  <si>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</si>
  <si>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</si>
  <si>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</si>
  <si>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</si>
  <si>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</si>
  <si>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</si>
  <si>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</si>
  <si>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</si>
  <si>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</si>
  <si>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</si>
  <si>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</si>
  <si>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</si>
  <si>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</si>
  <si>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</si>
  <si>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</si>
  <si>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</si>
  <si>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</si>
  <si>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</si>
  <si>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</si>
  <si>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</si>
  <si>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</si>
  <si>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</si>
  <si>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</si>
  <si>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</si>
  <si>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</si>
  <si>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</si>
  <si>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</si>
  <si>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</si>
  <si>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</si>
  <si>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</si>
  <si>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</si>
  <si>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</si>
  <si>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</si>
  <si>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</si>
  <si>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</si>
  <si>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</si>
  <si>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</si>
  <si>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</si>
  <si>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</si>
  <si>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</si>
  <si>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</si>
  <si>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</si>
  <si>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</si>
  <si>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</si>
  <si>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</si>
  <si>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</si>
  <si>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</si>
  <si>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</si>
  <si>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</si>
  <si>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</si>
  <si>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</si>
  <si>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</si>
  <si>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</si>
  <si>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</si>
  <si>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</si>
  <si>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</si>
  <si>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</si>
  <si>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</si>
  <si>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</si>
  <si>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</si>
  <si>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</si>
  <si>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</si>
  <si>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</si>
  <si>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</si>
  <si>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</si>
  <si>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</si>
  <si>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</si>
  <si>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</si>
  <si>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</si>
  <si>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</si>
  <si>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</si>
  <si>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</si>
  <si>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</si>
  <si>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</si>
  <si>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</si>
  <si>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</si>
  <si>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</si>
  <si>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</si>
  <si>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</si>
  <si>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</si>
  <si>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</si>
  <si>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</si>
  <si>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</si>
  <si>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</si>
  <si>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</si>
  <si>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</si>
  <si>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</si>
  <si>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</si>
  <si>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</si>
  <si>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</si>
  <si>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</si>
  <si>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</si>
  <si>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</si>
  <si>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</si>
  <si>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</si>
  <si>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</si>
  <si>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</si>
  <si>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</si>
  <si>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</si>
  <si>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</si>
  <si>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</si>
  <si>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</si>
  <si>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</si>
  <si>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</si>
  <si>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</si>
  <si>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</si>
  <si>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</si>
  <si>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</si>
  <si>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</si>
  <si>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</si>
  <si>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</si>
  <si>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</si>
  <si>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</si>
  <si>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</si>
  <si>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</si>
  <si>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</si>
  <si>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</si>
  <si>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</si>
  <si>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</si>
  <si>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</si>
  <si>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</si>
  <si>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</si>
  <si>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</si>
  <si>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</si>
  <si>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</si>
  <si>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</si>
  <si>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</si>
  <si>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</si>
  <si>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</si>
  <si>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</si>
  <si>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</si>
  <si>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</si>
  <si>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</si>
  <si>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</si>
  <si>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</si>
  <si>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</si>
  <si>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</si>
  <si>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</si>
  <si>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</si>
  <si>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</si>
  <si>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</si>
  <si>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</si>
  <si>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</si>
  <si>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</si>
  <si>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</si>
  <si>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</si>
  <si>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</si>
  <si>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</si>
  <si>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</si>
  <si>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</si>
  <si>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</si>
  <si>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</si>
  <si>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</si>
  <si>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</si>
  <si>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</si>
  <si>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</si>
  <si>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</si>
  <si>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</si>
  <si>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</si>
  <si>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</si>
  <si>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</si>
  <si>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</si>
  <si>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</si>
  <si>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</si>
  <si>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</si>
  <si>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</si>
  <si>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</si>
  <si>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</si>
  <si>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</si>
  <si>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</si>
  <si>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</si>
  <si>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</si>
  <si>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</si>
  <si>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</si>
  <si>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</si>
  <si>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</si>
  <si>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</si>
  <si>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</si>
  <si>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</si>
  <si>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</si>
  <si>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</si>
  <si>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</si>
  <si>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</si>
  <si>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</si>
  <si>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</si>
  <si>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</si>
  <si>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</si>
  <si>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</si>
  <si>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</si>
  <si>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</si>
  <si>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</si>
  <si>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</si>
  <si>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</si>
  <si>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</si>
  <si>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</si>
  <si>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</si>
  <si>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</si>
  <si>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</si>
  <si>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</si>
  <si>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</si>
  <si>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</si>
  <si>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</si>
  <si>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</si>
  <si>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</si>
  <si>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</si>
  <si>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</si>
  <si>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</si>
  <si>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</si>
  <si>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</si>
  <si>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</si>
  <si>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</si>
  <si>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</si>
  <si>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</si>
  <si>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</si>
  <si>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</si>
  <si>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</si>
  <si>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</si>
  <si>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</si>
  <si>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</si>
  <si>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</si>
  <si>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</si>
  <si>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</si>
  <si>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</si>
  <si>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</si>
  <si>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</si>
  <si>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</si>
  <si>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</si>
  <si>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</si>
  <si>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</si>
  <si>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</si>
  <si>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</si>
  <si>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</si>
  <si>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</si>
  <si>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</si>
  <si>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</si>
  <si>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</si>
  <si>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</si>
  <si>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</si>
  <si>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</si>
  <si>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</si>
  <si>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</si>
  <si>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</si>
  <si>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</si>
  <si>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</si>
  <si>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</si>
  <si>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</si>
  <si>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</si>
  <si>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</si>
  <si>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</si>
  <si>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</si>
  <si>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</si>
  <si>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</si>
  <si>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</si>
  <si>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</si>
  <si>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</si>
  <si>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</si>
  <si>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</si>
  <si>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</si>
  <si>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</si>
  <si>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</si>
  <si>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</si>
  <si>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</si>
  <si>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</si>
  <si>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</si>
  <si>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</si>
  <si>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</si>
  <si>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</si>
  <si>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</si>
  <si>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</si>
  <si>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</si>
  <si>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</si>
  <si>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</si>
  <si>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</si>
  <si>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</si>
  <si>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</si>
  <si>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</si>
  <si>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</si>
  <si>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</si>
  <si>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</si>
  <si>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</si>
  <si>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</si>
  <si>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</si>
  <si>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</si>
  <si>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</si>
  <si>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</si>
  <si>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</si>
  <si>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</si>
  <si>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</si>
  <si>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</si>
  <si>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</si>
  <si>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</si>
  <si>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</si>
  <si>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</si>
  <si>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</si>
  <si>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</si>
  <si>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</si>
  <si>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</si>
  <si>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</si>
  <si>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</si>
  <si>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</si>
  <si>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</si>
  <si>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</si>
  <si>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</si>
  <si>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</si>
  <si>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</si>
  <si>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</si>
  <si>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</si>
  <si>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</si>
  <si>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</si>
  <si>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</si>
  <si>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</si>
  <si>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</si>
  <si>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</si>
  <si>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</si>
  <si>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</si>
  <si>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</si>
  <si>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</si>
  <si>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</si>
  <si>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</si>
  <si>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</si>
  <si>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</si>
  <si>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</si>
  <si>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</si>
  <si>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</si>
  <si>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</si>
  <si>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</si>
  <si>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</si>
  <si>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</si>
  <si>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</si>
  <si>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</si>
  <si>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</si>
  <si>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</si>
  <si>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</si>
  <si>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</si>
  <si>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</si>
  <si>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</si>
  <si>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</si>
  <si>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</si>
  <si>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</si>
  <si>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</si>
  <si>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</si>
  <si>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</si>
  <si>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</si>
  <si>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</si>
  <si>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</si>
  <si>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</si>
  <si>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</si>
  <si>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</si>
  <si>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</si>
  <si>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</si>
  <si>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</si>
  <si>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</si>
  <si>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</si>
  <si>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</si>
  <si>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</si>
  <si>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</si>
  <si>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</si>
  <si>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</si>
  <si>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</si>
  <si>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</si>
  <si>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</si>
  <si>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</si>
  <si>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</si>
  <si>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</si>
  <si>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</si>
  <si>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</si>
  <si>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</si>
  <si>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</si>
  <si>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</si>
  <si>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</si>
  <si>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</si>
  <si>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</si>
  <si>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</si>
  <si>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</si>
  <si>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</si>
  <si>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</si>
  <si>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</si>
  <si>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</si>
  <si>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</si>
  <si>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</si>
  <si>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</si>
  <si>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</si>
  <si>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</si>
  <si>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</si>
  <si>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</si>
  <si>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</si>
  <si>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</si>
  <si>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</si>
  <si>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</si>
  <si>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</si>
  <si>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</si>
  <si>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</si>
  <si>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</si>
  <si>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</si>
  <si>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</si>
  <si>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</si>
  <si>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</si>
  <si>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</si>
  <si>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</si>
  <si>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</si>
  <si>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</si>
  <si>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</si>
  <si>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</si>
  <si>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</si>
  <si>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</si>
  <si>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</si>
  <si>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</si>
  <si>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</si>
  <si>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</si>
  <si>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</si>
  <si>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</si>
  <si>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</si>
  <si>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</si>
  <si>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</si>
  <si>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</si>
  <si>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</si>
  <si>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</si>
  <si>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</si>
  <si>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</si>
  <si>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</si>
  <si>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</si>
  <si>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</si>
  <si>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</si>
  <si>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</si>
  <si>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</si>
  <si>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</si>
  <si>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</si>
  <si>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</si>
  <si>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</si>
  <si>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</si>
  <si>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</si>
  <si>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</si>
  <si>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</si>
  <si>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</si>
  <si>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</si>
  <si>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</si>
  <si>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</si>
  <si>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</si>
  <si>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</si>
  <si>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</si>
  <si>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</si>
  <si>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</si>
  <si>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</si>
  <si>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</si>
  <si>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</si>
  <si>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</si>
  <si>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</si>
  <si>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</si>
  <si>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</si>
  <si>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</si>
  <si>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</si>
  <si>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</si>
  <si>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</si>
  <si>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</si>
  <si>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</si>
  <si>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</si>
  <si>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</si>
  <si>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</si>
  <si>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</si>
  <si>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</si>
  <si>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</si>
  <si>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</si>
  <si>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</si>
  <si>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</si>
  <si>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</si>
  <si>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</si>
  <si>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</si>
  <si>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</si>
  <si>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</si>
  <si>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</si>
  <si>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</si>
  <si>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</si>
  <si>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</si>
  <si>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</si>
  <si>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</si>
  <si>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</si>
  <si>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</si>
  <si>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</si>
  <si>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</si>
  <si>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</si>
  <si>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</si>
  <si>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</si>
  <si>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</si>
  <si>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</si>
  <si>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</si>
  <si>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</si>
  <si>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</si>
  <si>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</si>
  <si>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</si>
  <si>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</si>
  <si>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</si>
  <si>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</si>
  <si>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</si>
  <si>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</si>
  <si>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</si>
  <si>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</si>
  <si>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</si>
  <si>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</si>
  <si>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</si>
  <si>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</si>
  <si>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</si>
  <si>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</si>
  <si>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</si>
  <si>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</si>
  <si>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</si>
  <si>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</si>
  <si>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</si>
  <si>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</si>
  <si>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</si>
  <si>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</si>
  <si>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</si>
  <si>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</si>
  <si>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</si>
  <si>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</si>
  <si>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</si>
  <si>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</si>
  <si>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</si>
  <si>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</si>
  <si>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</si>
  <si>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</si>
  <si>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</si>
  <si>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</si>
  <si>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</si>
  <si>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</si>
  <si>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</si>
  <si>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</si>
  <si>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</si>
  <si>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</si>
  <si>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</si>
  <si>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</si>
  <si>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</si>
  <si>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</si>
  <si>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</si>
  <si>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</si>
  <si>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</si>
  <si>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</si>
  <si>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</si>
  <si>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</si>
  <si>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</si>
  <si>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</si>
  <si>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</si>
  <si>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</si>
  <si>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</si>
  <si>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</si>
  <si>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</si>
  <si>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</si>
  <si>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</si>
  <si>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</si>
  <si>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</si>
  <si>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</si>
  <si>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</si>
  <si>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</si>
  <si>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</si>
  <si>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</si>
  <si>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</si>
  <si>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</si>
  <si>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</si>
  <si>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</si>
  <si>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</si>
  <si>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</si>
  <si>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</si>
  <si>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</si>
  <si>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</si>
  <si>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</si>
  <si>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</si>
  <si>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</si>
  <si>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</si>
  <si>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</si>
  <si>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</si>
  <si>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</si>
  <si>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</si>
  <si>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</si>
  <si>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</si>
  <si>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</si>
  <si>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</si>
  <si>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</si>
  <si>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</si>
  <si>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</si>
  <si>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</si>
  <si>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</si>
  <si>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</si>
  <si>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</si>
  <si>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</si>
  <si>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</si>
  <si>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</si>
  <si>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</si>
  <si>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</si>
  <si>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</si>
  <si>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</si>
  <si>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</si>
  <si>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</si>
  <si>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</si>
  <si>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</si>
  <si>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</si>
  <si>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</si>
  <si>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</si>
  <si>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</si>
  <si>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</si>
  <si>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</si>
  <si>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</si>
  <si>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</si>
  <si>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</si>
  <si>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</si>
  <si>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</si>
  <si>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</si>
  <si>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</si>
  <si>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</si>
  <si>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</si>
  <si>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</si>
  <si>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</si>
  <si>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</si>
  <si>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</si>
  <si>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</si>
  <si>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</si>
  <si>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</si>
  <si>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</si>
  <si>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</si>
  <si>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</si>
  <si>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</si>
  <si>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</si>
  <si>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</si>
  <si>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</si>
  <si>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</si>
  <si>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</si>
  <si>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</si>
  <si>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</si>
  <si>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</si>
  <si>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</si>
  <si>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</si>
  <si>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</si>
  <si>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</si>
  <si>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</si>
  <si>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</si>
  <si>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</si>
  <si>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</si>
  <si>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</si>
  <si>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</si>
  <si>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</si>
  <si>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</si>
  <si>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</si>
  <si>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</si>
  <si>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</si>
  <si>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</si>
  <si>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</si>
  <si>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</si>
  <si>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</si>
  <si>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</si>
  <si>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</si>
  <si>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</si>
  <si>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</si>
  <si>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</si>
  <si>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</si>
  <si>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</si>
  <si>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</si>
  <si>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</si>
  <si>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</si>
  <si>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</si>
  <si>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</si>
  <si>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</si>
  <si>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</si>
  <si>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</si>
  <si>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</si>
  <si>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</si>
  <si>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</si>
  <si>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</si>
  <si>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</si>
  <si>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</si>
  <si>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</si>
  <si>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</si>
  <si>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</si>
  <si>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</si>
  <si>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</si>
  <si>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</si>
  <si>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</si>
  <si>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</si>
  <si>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</si>
  <si>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</si>
  <si>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</si>
  <si>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</si>
  <si>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</si>
  <si>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</si>
  <si>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</si>
  <si>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</si>
  <si>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</si>
  <si>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</si>
  <si>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</si>
  <si>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</si>
  <si>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</si>
  <si>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</si>
  <si>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</si>
  <si>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</si>
  <si>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</si>
  <si>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</si>
  <si>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</si>
  <si>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</si>
  <si>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</si>
  <si>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</si>
  <si>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</si>
  <si>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</si>
  <si>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</si>
  <si>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</si>
  <si>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</si>
  <si>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</si>
  <si>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</si>
  <si>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</si>
  <si>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</si>
  <si>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</si>
  <si>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</si>
  <si>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</si>
  <si>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</si>
  <si>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</si>
  <si>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</si>
  <si>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</si>
  <si>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</si>
  <si>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</si>
  <si>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</si>
  <si>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</si>
  <si>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</si>
  <si>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</si>
  <si>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</si>
  <si>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</si>
  <si>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</si>
  <si>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</si>
  <si>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</si>
  <si>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</si>
  <si>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</si>
  <si>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</si>
  <si>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</si>
  <si>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</si>
  <si>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</si>
  <si>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</si>
  <si>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</si>
  <si>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</si>
  <si>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</si>
  <si>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</si>
  <si>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</si>
  <si>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</si>
  <si>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</si>
  <si>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</si>
  <si>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</si>
  <si>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</si>
  <si>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</si>
  <si>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</si>
  <si>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</si>
  <si>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</si>
  <si>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</si>
  <si>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</si>
  <si>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</si>
  <si>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</si>
  <si>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</si>
  <si>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</si>
  <si>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</si>
  <si>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</si>
  <si>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</si>
  <si>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</si>
  <si>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</si>
  <si>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</si>
  <si>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</si>
  <si>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</si>
  <si>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</si>
  <si>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</si>
  <si>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</si>
  <si>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</si>
  <si>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</si>
  <si>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</si>
  <si>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</si>
  <si>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</si>
  <si>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</si>
  <si>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</si>
  <si>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</si>
  <si>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</si>
  <si>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</si>
  <si>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</si>
  <si>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</si>
  <si>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</si>
  <si>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</si>
  <si>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</si>
  <si>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</si>
  <si>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</si>
  <si>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</si>
  <si>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</si>
  <si>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</si>
  <si>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</si>
  <si>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</si>
  <si>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</si>
  <si>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</si>
  <si>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</si>
  <si>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</si>
  <si>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</si>
  <si>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</si>
  <si>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</si>
  <si>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</si>
  <si>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</si>
  <si>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</si>
  <si>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</si>
  <si>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</si>
  <si>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</si>
  <si>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</si>
  <si>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</si>
  <si>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</si>
  <si>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</si>
  <si>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</si>
  <si>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</si>
  <si>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</si>
  <si>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</si>
  <si>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</si>
  <si>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</si>
  <si>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</si>
  <si>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</si>
  <si>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</si>
  <si>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</si>
  <si>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</si>
  <si>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</si>
  <si>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</si>
  <si>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</si>
  <si>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</si>
  <si>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</si>
  <si>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</si>
  <si>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</si>
  <si>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</si>
  <si>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</si>
  <si>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</si>
  <si>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</si>
  <si>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</si>
  <si>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</si>
  <si>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</si>
  <si>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</si>
  <si>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</si>
  <si>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</si>
  <si>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</si>
  <si>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</si>
  <si>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</si>
  <si>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</si>
  <si>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</si>
  <si>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</si>
  <si>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</si>
  <si>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</si>
  <si>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</si>
  <si>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</si>
  <si>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</si>
  <si>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</si>
  <si>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</si>
  <si>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</si>
  <si>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</si>
  <si>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</si>
  <si>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</si>
  <si>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</si>
  <si>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</si>
  <si>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</si>
  <si>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</si>
  <si>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</si>
  <si>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</si>
  <si>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</si>
  <si>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</si>
  <si>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</si>
  <si>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</si>
  <si>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</si>
  <si>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</si>
  <si>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</si>
  <si>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</si>
  <si>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</si>
  <si>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</si>
  <si>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</si>
  <si>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</si>
  <si>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</si>
  <si>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</si>
  <si>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</si>
  <si>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</si>
  <si>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</si>
  <si>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</si>
  <si>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</si>
  <si>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</si>
  <si>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</si>
  <si>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</si>
  <si>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</si>
  <si>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</si>
  <si>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</si>
  <si>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</si>
  <si>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</si>
  <si>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</si>
  <si>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</si>
  <si>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</si>
  <si>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</si>
  <si>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</si>
  <si>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</si>
  <si>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</si>
  <si>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</si>
  <si>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</si>
  <si>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</si>
  <si>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</si>
  <si>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</si>
  <si>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</si>
  <si>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</si>
  <si>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</si>
  <si>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</si>
  <si>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</si>
  <si>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</si>
  <si>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</si>
  <si>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</si>
  <si>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</si>
  <si>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</si>
  <si>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</si>
  <si>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</si>
  <si>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</si>
  <si>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</si>
  <si>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</si>
  <si>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</si>
  <si>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</si>
  <si>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</si>
  <si>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</si>
  <si>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</si>
  <si>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</si>
  <si>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</si>
  <si>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</si>
  <si>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</si>
  <si>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</si>
  <si>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</si>
  <si>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</si>
  <si>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</si>
  <si>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</si>
  <si>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</si>
  <si>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</si>
  <si>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</si>
  <si>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</si>
  <si>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</si>
  <si>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</si>
  <si>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</si>
  <si>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</si>
  <si>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</si>
  <si>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</si>
  <si>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</si>
  <si>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</si>
  <si>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</si>
  <si>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</si>
  <si>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</si>
  <si>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</si>
  <si>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</si>
  <si>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</si>
  <si>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</si>
  <si>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</si>
  <si>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</si>
  <si>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</si>
  <si>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</si>
  <si>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</si>
  <si>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</si>
  <si>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</si>
  <si>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</si>
  <si>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</si>
  <si>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</si>
  <si>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</si>
  <si>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</si>
  <si>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</si>
  <si>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</si>
  <si>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</si>
  <si>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</si>
  <si>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</si>
  <si>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</si>
  <si>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</si>
  <si>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</si>
  <si>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</si>
  <si>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</si>
  <si>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</si>
  <si>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</si>
  <si>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</si>
  <si>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</si>
  <si>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</si>
  <si>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</si>
  <si>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</si>
  <si>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</si>
  <si>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</si>
  <si>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</si>
  <si>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</si>
  <si>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</si>
  <si>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</si>
  <si>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</si>
  <si>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</si>
  <si>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</si>
  <si>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</si>
  <si>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</si>
  <si>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</si>
  <si>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</si>
  <si>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</si>
  <si>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</si>
  <si>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</si>
  <si>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</si>
  <si>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</si>
  <si>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</si>
  <si>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</si>
  <si>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</si>
  <si>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</si>
  <si>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</si>
  <si>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</si>
  <si>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</si>
  <si>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</si>
  <si>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</si>
  <si>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</si>
  <si>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</si>
  <si>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</si>
  <si>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</si>
  <si>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</si>
  <si>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</si>
  <si>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</si>
  <si>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</si>
  <si>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</si>
  <si>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</si>
  <si>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</si>
  <si>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</si>
  <si>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</si>
  <si>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</si>
  <si>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</si>
  <si>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</si>
  <si>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</si>
  <si>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</si>
  <si>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</si>
  <si>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</si>
  <si>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</si>
  <si>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</si>
  <si>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</si>
  <si>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</si>
  <si>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</si>
  <si>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</si>
  <si>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</si>
  <si>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</si>
  <si>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</si>
  <si>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</si>
  <si>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</si>
  <si>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</si>
  <si>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</si>
  <si>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</si>
  <si>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</si>
  <si>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</si>
  <si>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</si>
  <si>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</si>
  <si>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</si>
  <si>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</si>
  <si>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</si>
  <si>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</si>
  <si>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</si>
  <si>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</si>
  <si>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</si>
  <si>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</si>
  <si>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</si>
  <si>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</si>
  <si>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</si>
  <si>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</si>
  <si>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</si>
  <si>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</si>
  <si>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</si>
  <si>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</si>
  <si>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</si>
  <si>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</si>
  <si>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</si>
  <si>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</si>
  <si>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</si>
  <si>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</si>
  <si>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</si>
  <si>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</si>
  <si>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</si>
  <si>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</si>
  <si>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</si>
  <si>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</si>
  <si>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</si>
  <si>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</si>
  <si>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</si>
  <si>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</si>
  <si>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</si>
  <si>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</si>
  <si>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</si>
  <si>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</si>
  <si>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</si>
  <si>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</si>
  <si>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</si>
  <si>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</si>
  <si>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</si>
  <si>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</si>
  <si>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</si>
  <si>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</si>
  <si>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</si>
  <si>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</si>
  <si>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</si>
  <si>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</si>
  <si>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</si>
  <si>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</si>
  <si>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</si>
  <si>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</si>
  <si>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</si>
  <si>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</si>
  <si>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</si>
  <si>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</si>
  <si>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</si>
  <si>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</si>
  <si>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</si>
  <si>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</si>
  <si>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</si>
  <si>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</si>
  <si>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</si>
  <si>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</si>
  <si>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</si>
  <si>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</si>
  <si>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</si>
  <si>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</si>
  <si>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</si>
  <si>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</si>
  <si>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</si>
  <si>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</si>
  <si>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</si>
  <si>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</si>
  <si>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</si>
  <si>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</si>
  <si>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</si>
  <si>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</si>
  <si>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</si>
  <si>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</si>
  <si>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</si>
  <si>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</si>
  <si>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</si>
  <si>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</si>
  <si>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</si>
  <si>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</si>
  <si>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</si>
  <si>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</si>
  <si>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</si>
  <si>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</si>
  <si>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</si>
  <si>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</si>
  <si>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</si>
  <si>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</si>
  <si>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</si>
  <si>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</si>
  <si>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</si>
  <si>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</si>
  <si>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</si>
  <si>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</si>
  <si>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</si>
  <si>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</si>
  <si>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</si>
  <si>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</si>
  <si>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</si>
  <si>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</si>
  <si>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</si>
  <si>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</si>
  <si>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</si>
  <si>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</si>
  <si>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</si>
  <si>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</si>
  <si>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</si>
  <si>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</si>
  <si>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</si>
  <si>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</si>
  <si>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</si>
  <si>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</si>
  <si>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</si>
  <si>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</si>
  <si>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</si>
  <si>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</si>
  <si>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</si>
  <si>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</si>
  <si>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</si>
  <si>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</si>
  <si>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</si>
  <si>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</si>
  <si>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</si>
  <si>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</si>
  <si>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</si>
  <si>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</si>
  <si>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</si>
  <si>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</si>
  <si>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</si>
  <si>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</si>
  <si>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</si>
  <si>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</si>
  <si>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</si>
  <si>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</si>
  <si>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</si>
  <si>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</si>
  <si>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</si>
  <si>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</si>
  <si>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</si>
  <si>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</si>
  <si>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</si>
  <si>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</si>
  <si>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</si>
  <si>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</si>
  <si>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</si>
  <si>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</si>
  <si>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</si>
  <si>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</si>
  <si>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</si>
  <si>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</si>
  <si>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</si>
  <si>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</si>
  <si>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</si>
  <si>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</si>
  <si>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</si>
  <si>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</si>
  <si>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</si>
  <si>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</si>
  <si>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</si>
  <si>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</si>
  <si>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</si>
  <si>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</si>
  <si>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</si>
  <si>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</si>
  <si>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</si>
  <si>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</si>
  <si>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</si>
  <si>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</si>
  <si>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</si>
  <si>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</si>
  <si>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</si>
  <si>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</si>
  <si>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</si>
  <si>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</si>
  <si>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</si>
  <si>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</si>
  <si>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</si>
  <si>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</si>
  <si>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</si>
  <si>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</si>
  <si>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</si>
  <si>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</si>
  <si>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</si>
  <si>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</si>
  <si>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</si>
  <si>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</si>
  <si>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</si>
  <si>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</si>
  <si>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</si>
  <si>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</si>
  <si>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</si>
  <si>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</si>
  <si>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</si>
  <si>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</si>
  <si>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</si>
  <si>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</si>
  <si>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</si>
  <si>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</si>
  <si>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</si>
  <si>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</si>
  <si>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</si>
  <si>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</si>
  <si>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</si>
  <si>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</si>
  <si>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</si>
  <si>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</si>
  <si>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</si>
  <si>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</si>
  <si>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</si>
  <si>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</si>
  <si>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</si>
  <si>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</si>
  <si>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</si>
  <si>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</si>
  <si>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</si>
  <si>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</si>
  <si>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</si>
  <si>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</si>
  <si>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</si>
  <si>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</si>
  <si>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</si>
  <si>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</si>
  <si>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</si>
  <si>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</si>
  <si>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</si>
  <si>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</si>
  <si>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</si>
  <si>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</si>
  <si>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</si>
  <si>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</si>
  <si>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</si>
  <si>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</si>
  <si>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</si>
  <si>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</si>
  <si>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</si>
  <si>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</si>
  <si>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</si>
  <si>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</si>
  <si>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</si>
  <si>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</si>
  <si>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</si>
  <si>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</si>
  <si>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</si>
  <si>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</si>
  <si>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</si>
  <si>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</si>
  <si>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</si>
  <si>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</si>
  <si>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</si>
  <si>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</si>
  <si>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</si>
  <si>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</si>
  <si>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</si>
  <si>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</si>
  <si>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</si>
  <si>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</si>
  <si>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</si>
  <si>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</si>
  <si>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</si>
  <si>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</si>
  <si>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</si>
  <si>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</si>
  <si>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</si>
  <si>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</si>
  <si>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</si>
  <si>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</si>
  <si>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</si>
  <si>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</si>
  <si>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</si>
  <si>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</si>
  <si>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</si>
  <si>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</si>
  <si>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</si>
  <si>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</si>
  <si>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</si>
  <si>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</si>
  <si>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</si>
  <si>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</si>
  <si>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</si>
  <si>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</si>
  <si>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</si>
  <si>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</si>
  <si>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</si>
  <si>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</si>
  <si>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</si>
  <si>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</si>
  <si>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</si>
  <si>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</si>
  <si>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</si>
  <si>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</si>
  <si>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</si>
  <si>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</si>
  <si>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</si>
  <si>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</si>
  <si>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</si>
  <si>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</si>
  <si>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</si>
  <si>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</si>
  <si>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</si>
  <si>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</si>
  <si>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</si>
  <si>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</si>
  <si>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</si>
  <si>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</si>
  <si>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</si>
  <si>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</si>
  <si>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</si>
  <si>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</si>
  <si>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</si>
  <si>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</si>
  <si>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</si>
  <si>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</si>
  <si>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</si>
  <si>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</si>
  <si>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</si>
  <si>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</si>
  <si>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</si>
  <si>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</si>
  <si>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</si>
  <si>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</si>
  <si>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</si>
  <si>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</si>
  <si>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</si>
  <si>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</si>
  <si>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</si>
  <si>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</si>
  <si>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</si>
  <si>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</si>
  <si>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</si>
  <si>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</si>
  <si>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</si>
  <si>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</si>
  <si>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</si>
  <si>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</si>
  <si>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</si>
  <si>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</si>
  <si>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</si>
  <si>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</si>
  <si>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</si>
  <si>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</si>
  <si>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</si>
  <si>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</si>
  <si>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</si>
  <si>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</si>
  <si>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</si>
  <si>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</si>
  <si>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</si>
  <si>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</si>
  <si>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</si>
  <si>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</si>
  <si>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</si>
  <si>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</si>
  <si>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</si>
  <si>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</si>
  <si>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</si>
  <si>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</si>
  <si>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</si>
  <si>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</si>
  <si>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</si>
  <si>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</si>
  <si>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</si>
  <si>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</si>
  <si>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</si>
  <si>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</si>
  <si>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</si>
  <si>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</si>
  <si>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</si>
  <si>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</si>
  <si>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</si>
  <si>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</si>
  <si>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</si>
  <si>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</si>
  <si>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</si>
  <si>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</si>
  <si>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</si>
  <si>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</si>
  <si>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</si>
  <si>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</si>
  <si>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</si>
  <si>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</si>
  <si>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</si>
  <si>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</si>
  <si>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</si>
  <si>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</si>
  <si>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</si>
  <si>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</si>
  <si>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</si>
  <si>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</si>
  <si>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</si>
  <si>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</si>
  <si>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</si>
  <si>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</si>
  <si>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</si>
  <si>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</si>
  <si>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</si>
  <si>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</si>
  <si>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</si>
  <si>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</si>
  <si>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</si>
  <si>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</si>
  <si>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</si>
  <si>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</si>
  <si>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</si>
  <si>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</si>
  <si>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</si>
  <si>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</si>
  <si>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</si>
  <si>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</si>
  <si>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</si>
  <si>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</si>
  <si>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</si>
  <si>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</si>
  <si>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</si>
  <si>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</si>
  <si>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</si>
  <si>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</si>
  <si>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</si>
  <si>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</si>
  <si>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</si>
  <si>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</si>
  <si>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</si>
  <si>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</si>
  <si>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</si>
  <si>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</si>
  <si>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</si>
  <si>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</si>
  <si>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</si>
  <si>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</si>
  <si>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</si>
  <si>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</si>
  <si>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</si>
  <si>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</si>
  <si>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</si>
  <si>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</si>
  <si>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</si>
  <si>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</si>
  <si>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</si>
  <si>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</si>
  <si>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</si>
  <si>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</si>
  <si>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</si>
  <si>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</si>
  <si>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</si>
  <si>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</si>
  <si>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</si>
  <si>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</si>
  <si>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</si>
  <si>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</si>
  <si>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</si>
  <si>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</si>
  <si>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</si>
  <si>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</si>
  <si>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</si>
  <si>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</si>
  <si>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</si>
  <si>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</si>
  <si>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</si>
  <si>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</si>
  <si>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</si>
  <si>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</si>
  <si>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</si>
  <si>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</si>
  <si>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</si>
  <si>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</si>
  <si>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</si>
  <si>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</si>
  <si>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</si>
  <si>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</si>
  <si>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</si>
  <si>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</si>
  <si>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</si>
  <si>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</si>
  <si>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</si>
  <si>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</si>
  <si>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</si>
  <si>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</si>
  <si>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</si>
  <si>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</si>
  <si>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</si>
  <si>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</si>
  <si>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</si>
  <si>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</si>
  <si>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</si>
  <si>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</si>
  <si>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</si>
  <si>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</si>
  <si>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</si>
  <si>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</si>
  <si>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</si>
  <si>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</si>
  <si>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</si>
  <si>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</si>
  <si>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</si>
  <si>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</si>
  <si>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</si>
  <si>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</si>
  <si>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</si>
  <si>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</si>
  <si>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</si>
  <si>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</si>
  <si>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</si>
  <si>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</si>
  <si>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</si>
  <si>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</si>
  <si>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</si>
  <si>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</si>
  <si>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</si>
  <si>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</si>
  <si>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</si>
  <si>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</si>
  <si>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</si>
  <si>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</si>
  <si>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</si>
  <si>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</si>
  <si>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</si>
  <si>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</si>
  <si>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</si>
  <si>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</si>
  <si>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</si>
  <si>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</si>
  <si>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</si>
  <si>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</si>
  <si>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</si>
  <si>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</si>
  <si>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</si>
  <si>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</si>
  <si>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</si>
  <si>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</si>
  <si>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</si>
  <si>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</si>
  <si>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</si>
  <si>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</si>
  <si>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</si>
  <si>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</si>
  <si>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</si>
  <si>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</si>
  <si>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</si>
  <si>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</si>
  <si>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</si>
  <si>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</si>
  <si>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</si>
  <si>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</si>
  <si>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</si>
  <si>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</si>
  <si>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</si>
  <si>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</si>
  <si>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</si>
  <si>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</si>
  <si>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</si>
  <si>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</si>
  <si>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</si>
  <si>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</si>
  <si>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</si>
  <si>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</si>
  <si>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</si>
  <si>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</si>
  <si>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</si>
  <si>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</si>
  <si>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</si>
  <si>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</si>
  <si>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</si>
  <si>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</si>
  <si>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</si>
  <si>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</si>
  <si>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</si>
  <si>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</si>
  <si>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</si>
  <si>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</si>
  <si>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</si>
  <si>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</si>
  <si>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</si>
  <si>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</si>
  <si>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</si>
  <si>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</si>
  <si>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</si>
  <si>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</si>
  <si>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</si>
  <si>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</si>
  <si>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</si>
  <si>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</si>
  <si>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</si>
  <si>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</si>
  <si>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</si>
  <si>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</si>
  <si>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</si>
  <si>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</si>
  <si>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</si>
  <si>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</si>
  <si>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</si>
  <si>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</si>
  <si>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</si>
  <si>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</si>
  <si>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</si>
  <si>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</si>
  <si>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</si>
  <si>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</si>
  <si>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</si>
  <si>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</si>
  <si>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</si>
  <si>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</si>
  <si>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</si>
  <si>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</si>
  <si>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</si>
  <si>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</si>
  <si>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</si>
  <si>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</si>
  <si>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</si>
  <si>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</si>
  <si>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</si>
  <si>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</si>
  <si>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</si>
  <si>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</si>
  <si>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</si>
  <si>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</si>
  <si>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</si>
  <si>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</si>
  <si>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</si>
  <si>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</si>
  <si>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</si>
  <si>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</si>
  <si>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</si>
  <si>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</si>
  <si>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</si>
  <si>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</si>
  <si>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</si>
  <si>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</si>
  <si>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</si>
  <si>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</si>
  <si>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</si>
  <si>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</si>
  <si>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</si>
  <si>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</si>
  <si>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</si>
  <si>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</si>
  <si>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</si>
  <si>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</si>
  <si>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</si>
  <si>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</si>
  <si>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</si>
  <si>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</si>
  <si>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</si>
  <si>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</si>
  <si>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</si>
  <si>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</si>
  <si>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</si>
  <si>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</si>
  <si>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</si>
  <si>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</si>
  <si>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</si>
  <si>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</si>
  <si>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</si>
  <si>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</si>
  <si>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</si>
  <si>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</si>
  <si>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</si>
  <si>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</si>
  <si>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</si>
  <si>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</si>
  <si>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</si>
  <si>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</si>
  <si>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</si>
  <si>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</si>
  <si>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</si>
  <si>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</si>
  <si>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</si>
  <si>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</si>
  <si>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</si>
  <si>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</si>
  <si>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</si>
  <si>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</si>
  <si>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</si>
  <si>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</si>
  <si>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</si>
  <si>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</si>
  <si>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</si>
  <si>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</si>
  <si>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</si>
  <si>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</si>
  <si>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</si>
  <si>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</si>
  <si>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</si>
  <si>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</si>
  <si>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</si>
  <si>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</si>
  <si>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</si>
  <si>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</si>
  <si>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</si>
  <si>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</si>
  <si>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</si>
  <si>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</si>
  <si>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</si>
  <si>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</si>
  <si>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</si>
  <si>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</si>
  <si>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</si>
  <si>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</si>
  <si>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</si>
  <si>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</si>
  <si>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</si>
  <si>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</si>
  <si>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</si>
  <si>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</si>
  <si>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</si>
  <si>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</si>
  <si>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</si>
  <si>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</si>
  <si>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</si>
  <si>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</si>
  <si>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</si>
  <si>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</si>
  <si>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</si>
  <si>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</si>
  <si>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</si>
  <si>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</si>
  <si>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</si>
  <si>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</si>
  <si>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</si>
  <si>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</si>
  <si>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</si>
  <si>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</si>
  <si>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</si>
  <si>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</si>
  <si>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</si>
  <si>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</si>
  <si>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</si>
  <si>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</si>
  <si>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</si>
  <si>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</si>
  <si>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</si>
  <si>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</si>
  <si>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</si>
  <si>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</si>
  <si>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</si>
  <si>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</si>
  <si>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</si>
  <si>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</si>
  <si>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</si>
  <si>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</si>
  <si>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</si>
  <si>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</si>
  <si>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</si>
  <si>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</si>
  <si>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</si>
  <si>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</si>
  <si>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</si>
  <si>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</si>
  <si>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</si>
  <si>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</si>
  <si>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</si>
  <si>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</si>
  <si>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</si>
  <si>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</si>
  <si>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</si>
  <si>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</si>
  <si>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</si>
  <si>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</si>
  <si>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</si>
  <si>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</si>
  <si>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</si>
  <si>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</si>
  <si>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</si>
  <si>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</si>
  <si>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</si>
  <si>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</si>
  <si>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</si>
  <si>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</si>
  <si>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</si>
  <si>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</si>
  <si>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</si>
  <si>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</si>
  <si>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</si>
  <si>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</si>
  <si>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</si>
  <si>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</si>
  <si>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</si>
  <si>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</si>
  <si>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</si>
  <si>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</si>
  <si>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</si>
  <si>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</si>
  <si>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</si>
  <si>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</si>
  <si>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</si>
  <si>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</si>
  <si>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</si>
  <si>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</si>
  <si>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</si>
  <si>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</si>
  <si>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</si>
  <si>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</si>
  <si>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</si>
  <si>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</si>
  <si>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</si>
  <si>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</si>
  <si>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</si>
  <si>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</si>
  <si>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</si>
  <si>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</si>
  <si>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</si>
  <si>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</si>
  <si>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</si>
  <si>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</si>
  <si>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</si>
  <si>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</si>
  <si>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</si>
  <si>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</si>
  <si>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</si>
  <si>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</si>
  <si>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</si>
  <si>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</si>
  <si>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</si>
  <si>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</si>
  <si>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</si>
  <si>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</si>
  <si>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</si>
  <si>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</si>
  <si>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</si>
  <si>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</si>
  <si>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</si>
  <si>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</si>
  <si>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</si>
  <si>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</si>
  <si>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</si>
  <si>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</si>
  <si>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</si>
  <si>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</si>
  <si>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</si>
  <si>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</si>
  <si>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</si>
  <si>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</si>
  <si>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</si>
  <si>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</si>
  <si>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</si>
  <si>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</si>
  <si>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</si>
  <si>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</si>
  <si>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</si>
  <si>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</si>
  <si>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</si>
  <si>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</si>
  <si>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</si>
  <si>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</si>
  <si>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</si>
  <si>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</si>
  <si>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</si>
  <si>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</si>
  <si>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</si>
  <si>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</si>
  <si>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</si>
  <si>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</si>
  <si>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</si>
  <si>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</si>
  <si>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</si>
  <si>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</si>
  <si>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</si>
  <si>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</si>
  <si>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</si>
  <si>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</si>
  <si>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</si>
  <si>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</si>
  <si>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</si>
  <si>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</si>
  <si>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</si>
  <si>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</si>
  <si>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</si>
  <si>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</si>
  <si>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</si>
  <si>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</si>
  <si>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</si>
  <si>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</si>
  <si>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</si>
  <si>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</si>
  <si>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</si>
  <si>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</si>
  <si>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</si>
  <si>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</si>
  <si>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</si>
  <si>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</si>
  <si>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</si>
  <si>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</si>
  <si>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</si>
  <si>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</si>
  <si>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</si>
  <si>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</si>
  <si>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</si>
  <si>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</si>
  <si>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</si>
  <si>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</si>
  <si>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</si>
  <si>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</si>
  <si>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</si>
  <si>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</si>
  <si>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</si>
  <si>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</si>
  <si>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</si>
  <si>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</si>
  <si>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</si>
  <si>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</si>
  <si>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</si>
  <si>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</si>
  <si>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</si>
  <si>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</si>
  <si>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</si>
  <si>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</si>
  <si>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</si>
  <si>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</si>
  <si>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</si>
  <si>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</si>
  <si>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</si>
  <si>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</si>
  <si>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</si>
  <si>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</si>
  <si>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</si>
  <si>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</si>
  <si>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</si>
  <si>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</si>
  <si>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</si>
  <si>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</si>
  <si>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</si>
  <si>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</si>
  <si>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</si>
  <si>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</si>
  <si>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</si>
  <si>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</si>
  <si>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</si>
  <si>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</si>
  <si>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</si>
  <si>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</si>
  <si>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</si>
  <si>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</si>
  <si>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</si>
  <si>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</si>
  <si>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</si>
  <si>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</si>
  <si>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</si>
  <si>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</si>
  <si>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</si>
  <si>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</si>
  <si>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</si>
  <si>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</si>
  <si>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</si>
  <si>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</si>
  <si>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</si>
  <si>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</si>
  <si>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</si>
  <si>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</si>
  <si>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</si>
  <si>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</si>
  <si>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</si>
  <si>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</si>
  <si>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</si>
  <si>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</si>
  <si>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</si>
  <si>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</si>
  <si>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</si>
  <si>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</si>
  <si>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</si>
  <si>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</si>
  <si>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</si>
  <si>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</si>
  <si>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</si>
  <si>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</si>
  <si>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</si>
  <si>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</si>
  <si>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</si>
  <si>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</si>
  <si>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</si>
  <si>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</si>
  <si>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</si>
  <si>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</si>
  <si>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</si>
  <si>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</si>
  <si>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</si>
  <si>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</si>
  <si>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</si>
  <si>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</si>
  <si>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</si>
  <si>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</si>
  <si>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</si>
  <si>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</si>
  <si>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</si>
  <si>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</si>
  <si>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</si>
  <si>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</si>
  <si>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</si>
  <si>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</si>
  <si>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</si>
  <si>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</si>
  <si>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</si>
  <si>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</si>
  <si>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</si>
  <si>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</si>
  <si>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</si>
  <si>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</si>
  <si>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</si>
  <si>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</si>
  <si>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</si>
  <si>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</si>
  <si>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</si>
  <si>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</si>
  <si>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</si>
  <si>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</si>
  <si>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</si>
  <si>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</si>
  <si>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</si>
  <si>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</si>
  <si>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</si>
  <si>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</si>
  <si>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</si>
  <si>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</si>
  <si>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</si>
  <si>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</si>
  <si>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</si>
  <si>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</si>
  <si>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</si>
  <si>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</si>
  <si>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</si>
  <si>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</si>
  <si>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</si>
  <si>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</si>
  <si>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</si>
  <si>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</si>
  <si>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</si>
  <si>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</si>
  <si>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</si>
  <si>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</si>
  <si>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</si>
  <si>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</si>
  <si>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</si>
  <si>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</si>
  <si>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</si>
  <si>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</si>
  <si>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</si>
  <si>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</si>
  <si>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</si>
  <si>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</si>
  <si>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</si>
  <si>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</si>
  <si>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</si>
  <si>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</si>
  <si>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</si>
  <si>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</si>
  <si>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</si>
  <si>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</si>
  <si>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</si>
  <si>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</si>
  <si>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</si>
  <si>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</si>
  <si>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</si>
  <si>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</si>
  <si>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</si>
  <si>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</si>
  <si>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</si>
  <si>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</si>
  <si>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</si>
  <si>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</si>
  <si>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</si>
  <si>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</si>
  <si>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</si>
  <si>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</si>
  <si>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</si>
  <si>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</si>
  <si>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</si>
  <si>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</si>
  <si>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</si>
  <si>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</si>
  <si>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</si>
  <si>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</si>
  <si>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</si>
  <si>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</si>
  <si>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</si>
  <si>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</si>
  <si>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</si>
  <si>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</si>
  <si>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</si>
  <si>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</si>
  <si>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</si>
  <si>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</si>
  <si>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</si>
  <si>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</si>
  <si>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</si>
  <si>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</si>
  <si>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</si>
  <si>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</si>
  <si>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</si>
  <si>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</si>
  <si>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</si>
  <si>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</si>
  <si>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</si>
  <si>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</si>
  <si>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</si>
  <si>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</si>
  <si>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</si>
  <si>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</si>
  <si>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</si>
  <si>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</si>
  <si>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</si>
  <si>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</si>
  <si>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</si>
  <si>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</si>
  <si>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</si>
  <si>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</si>
  <si>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</si>
  <si>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</si>
  <si>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</si>
  <si>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</si>
  <si>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</si>
  <si>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</si>
  <si>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</si>
  <si>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</si>
  <si>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</si>
  <si>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</si>
  <si>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</si>
  <si>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</si>
  <si>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</si>
  <si>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</si>
  <si>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</si>
  <si>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</si>
  <si>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</si>
  <si>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</si>
  <si>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</si>
  <si>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</si>
  <si>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</si>
  <si>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</si>
  <si>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</si>
  <si>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</si>
  <si>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</si>
  <si>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</si>
  <si>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</si>
  <si>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</si>
  <si>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</si>
  <si>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</si>
  <si>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</si>
  <si>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</si>
  <si>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</si>
  <si>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</si>
  <si>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</si>
  <si>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</si>
  <si>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</si>
  <si>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</si>
  <si>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</si>
  <si>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</si>
  <si>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</si>
  <si>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</si>
  <si>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</si>
  <si>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</si>
  <si>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</si>
  <si>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</si>
  <si>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</si>
  <si>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</si>
  <si>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</si>
  <si>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</si>
  <si>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</si>
  <si>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</si>
  <si>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</si>
  <si>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</si>
  <si>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</si>
  <si>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</si>
  <si>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</si>
  <si>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</si>
  <si>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</si>
  <si>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</si>
  <si>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</si>
  <si>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</si>
  <si>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</si>
  <si>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</si>
  <si>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</si>
  <si>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</si>
  <si>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</si>
  <si>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</si>
  <si>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</si>
  <si>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</si>
  <si>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</si>
  <si>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</si>
  <si>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</si>
  <si>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</si>
  <si>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</si>
  <si>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</si>
  <si>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</si>
  <si>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</si>
  <si>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</si>
  <si>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</si>
  <si>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</si>
  <si>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</si>
  <si>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</si>
  <si>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</si>
  <si>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</si>
  <si>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</si>
  <si>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</si>
  <si>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</si>
  <si>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</si>
  <si>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</si>
  <si>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</si>
  <si>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</si>
  <si>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</si>
  <si>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</si>
  <si>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</si>
  <si>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</si>
  <si>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</si>
  <si>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</si>
  <si>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</si>
  <si>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</si>
  <si>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</si>
  <si>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</si>
  <si>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</si>
  <si>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</si>
  <si>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</si>
  <si>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</si>
  <si>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</si>
  <si>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</si>
  <si>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</si>
  <si>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</si>
  <si>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</si>
  <si>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</si>
  <si>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</si>
  <si>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</si>
  <si>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</si>
  <si>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</si>
  <si>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</si>
  <si>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</si>
  <si>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</si>
  <si>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</si>
  <si>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</si>
  <si>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</si>
  <si>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</si>
  <si>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</si>
  <si>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</si>
  <si>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</si>
  <si>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</si>
  <si>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</si>
  <si>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</si>
  <si>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</si>
  <si>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</si>
  <si>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</si>
  <si>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</si>
  <si>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</si>
  <si>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</si>
  <si>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</si>
  <si>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</si>
  <si>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</si>
  <si>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</si>
  <si>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</si>
  <si>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</si>
  <si>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</si>
  <si>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</si>
  <si>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</si>
  <si>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</si>
  <si>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</si>
  <si>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</si>
  <si>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</si>
  <si>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</si>
  <si>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</si>
  <si>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</si>
  <si>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</si>
  <si>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</si>
  <si>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</si>
  <si>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</si>
  <si>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</si>
  <si>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</si>
  <si>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</si>
  <si>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</si>
  <si>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</si>
  <si>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</si>
  <si>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</si>
  <si>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</si>
  <si>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</si>
  <si>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</si>
  <si>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</si>
  <si>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</si>
  <si>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</si>
  <si>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</si>
  <si>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</si>
  <si>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</si>
  <si>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</si>
  <si>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</si>
  <si>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</si>
  <si>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</si>
  <si>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</si>
  <si>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</si>
  <si>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</si>
  <si>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</si>
  <si>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</si>
  <si>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</si>
  <si>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</si>
  <si>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</si>
  <si>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</si>
  <si>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</si>
  <si>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</si>
  <si>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</si>
  <si>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</si>
  <si>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</si>
  <si>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</si>
  <si>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</si>
  <si>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</si>
  <si>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</si>
  <si>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</si>
  <si>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</si>
  <si>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</si>
  <si>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</si>
  <si>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</si>
  <si>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</si>
  <si>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</si>
  <si>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</si>
  <si>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</si>
  <si>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</si>
  <si>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</si>
  <si>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</si>
  <si>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</si>
  <si>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</si>
  <si>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</si>
  <si>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</si>
  <si>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</si>
  <si>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</si>
  <si>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</si>
  <si>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</si>
  <si>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</si>
  <si>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</si>
  <si>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</si>
  <si>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</si>
  <si>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</si>
  <si>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</si>
  <si>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</si>
  <si>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</si>
  <si>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</si>
  <si>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</si>
  <si>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</si>
  <si>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</si>
  <si>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</si>
  <si>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</si>
  <si>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</si>
  <si>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</si>
  <si>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</si>
  <si>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</si>
  <si>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</si>
  <si>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</si>
  <si>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</si>
  <si>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</si>
  <si>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</si>
  <si>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</si>
  <si>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</si>
  <si>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</si>
  <si>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</si>
  <si>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</si>
  <si>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</si>
  <si>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</si>
  <si>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</si>
  <si>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</si>
  <si>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</si>
  <si>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</si>
  <si>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</si>
  <si>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</si>
  <si>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</si>
  <si>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</si>
  <si>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</si>
  <si>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</si>
  <si>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</si>
  <si>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</si>
  <si>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</si>
  <si>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</si>
  <si>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</si>
  <si>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</si>
  <si>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</si>
  <si>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</si>
  <si>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</si>
  <si>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</si>
  <si>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</si>
  <si>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</si>
  <si>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</si>
  <si>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</si>
  <si>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</si>
  <si>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</si>
  <si>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</si>
  <si>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</si>
  <si>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</si>
  <si>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</si>
  <si>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</si>
  <si>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</si>
  <si>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</si>
  <si>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</si>
  <si>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</si>
  <si>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</si>
  <si>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</si>
  <si>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</si>
  <si>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</si>
  <si>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</si>
  <si>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</si>
  <si>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</si>
  <si>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</si>
  <si>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</si>
  <si>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</si>
  <si>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</si>
  <si>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</si>
  <si>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</si>
  <si>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</si>
  <si>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</si>
  <si>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</si>
  <si>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</si>
  <si>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</si>
  <si>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</si>
  <si>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</si>
  <si>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</si>
  <si>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</si>
  <si>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</si>
  <si>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</si>
  <si>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</si>
  <si>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</si>
  <si>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</si>
  <si>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</si>
  <si>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</si>
  <si>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</si>
  <si>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</si>
  <si>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</si>
  <si>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</si>
  <si>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</si>
  <si>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</si>
  <si>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</si>
  <si>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</si>
  <si>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</si>
  <si>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</si>
  <si>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</si>
  <si>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</si>
  <si>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</si>
  <si>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</si>
  <si>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</si>
  <si>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</si>
  <si>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</si>
  <si>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</si>
  <si>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</si>
  <si>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</si>
  <si>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</si>
  <si>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</si>
  <si>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</si>
  <si>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</si>
  <si>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</si>
  <si>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</si>
  <si>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</si>
  <si>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</si>
  <si>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</si>
  <si>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</si>
  <si>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</si>
  <si>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</si>
  <si>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</si>
  <si>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</si>
  <si>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</si>
  <si>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</si>
  <si>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</si>
  <si>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</si>
  <si>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</si>
  <si>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</si>
  <si>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</si>
  <si>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</si>
  <si>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</si>
  <si>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</si>
  <si>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</si>
  <si>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</si>
  <si>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</si>
  <si>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</si>
  <si>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</si>
  <si>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</si>
  <si>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</si>
  <si>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</si>
  <si>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</si>
  <si>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</si>
  <si>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</si>
  <si>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</si>
  <si>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</si>
  <si>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</si>
  <si>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</si>
  <si>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</si>
  <si>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</si>
  <si>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</si>
  <si>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</si>
  <si>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</si>
  <si>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</si>
  <si>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</si>
  <si>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</si>
  <si>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</si>
  <si>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</si>
  <si>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</si>
  <si>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</si>
  <si>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</si>
  <si>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</si>
  <si>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</si>
  <si>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</si>
  <si>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</si>
  <si>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</si>
  <si>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</si>
  <si>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</si>
  <si>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</si>
  <si>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</si>
  <si>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</si>
  <si>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</si>
  <si>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</si>
  <si>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</si>
  <si>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</si>
  <si>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</si>
  <si>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</si>
  <si>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</si>
  <si>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</si>
  <si>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</si>
  <si>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</si>
  <si>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</si>
  <si>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</si>
  <si>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</si>
  <si>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</si>
  <si>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</si>
  <si>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</si>
  <si>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</si>
  <si>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</si>
  <si>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</si>
  <si>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</si>
  <si>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</si>
  <si>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</si>
  <si>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</si>
  <si>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</si>
  <si>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</si>
  <si>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</si>
  <si>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</si>
  <si>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</si>
  <si>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</si>
  <si>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</si>
  <si>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</si>
  <si>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</si>
  <si>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</si>
  <si>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</si>
  <si>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</si>
  <si>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</si>
  <si>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</si>
  <si>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</si>
  <si>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</si>
  <si>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</si>
  <si>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</si>
  <si>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</si>
  <si>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</si>
  <si>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</si>
  <si>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</si>
  <si>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</si>
  <si>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</si>
  <si>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</si>
  <si>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</si>
  <si>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</si>
  <si>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</si>
  <si>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</si>
  <si>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</si>
  <si>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</si>
  <si>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</si>
  <si>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</si>
  <si>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</si>
  <si>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</si>
  <si>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</si>
  <si>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</si>
  <si>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</si>
  <si>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</si>
  <si>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</si>
  <si>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</si>
  <si>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</si>
  <si>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</si>
  <si>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</si>
  <si>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</si>
  <si>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</si>
  <si>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</si>
  <si>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</si>
  <si>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</si>
  <si>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</si>
  <si>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</si>
  <si>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</si>
  <si>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</si>
  <si>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</si>
  <si>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</si>
  <si>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</si>
  <si>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</si>
  <si>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</si>
  <si>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</si>
  <si>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</si>
  <si>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</si>
  <si>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</si>
  <si>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</si>
  <si>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</si>
  <si>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</si>
  <si>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</si>
  <si>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</si>
  <si>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</si>
  <si>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</si>
  <si>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</si>
  <si>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</si>
  <si>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</si>
  <si>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</si>
  <si>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</si>
  <si>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</si>
  <si>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</si>
  <si>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</si>
  <si>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</si>
  <si>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</si>
  <si>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</si>
  <si>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</si>
  <si>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</si>
  <si>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</si>
  <si>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</si>
  <si>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</si>
  <si>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</si>
  <si>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</si>
  <si>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</si>
  <si>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</si>
  <si>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</si>
  <si>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</si>
  <si>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</si>
  <si>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</si>
  <si>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</si>
  <si>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</si>
  <si>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</si>
  <si>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</si>
  <si>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</si>
  <si>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</si>
  <si>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</si>
  <si>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</si>
  <si>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</si>
  <si>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</si>
  <si>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</si>
  <si>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</si>
  <si>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</si>
  <si>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</si>
  <si>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</si>
  <si>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</si>
  <si>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</si>
  <si>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</si>
  <si>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</si>
  <si>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</si>
  <si>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</si>
  <si>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</si>
  <si>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</si>
  <si>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</si>
  <si>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</si>
  <si>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</si>
  <si>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</si>
  <si>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</si>
  <si>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</si>
  <si>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</si>
  <si>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</si>
  <si>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</si>
  <si>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</si>
  <si>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</si>
  <si>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</si>
  <si>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</si>
  <si>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</si>
  <si>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</si>
  <si>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</si>
  <si>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</si>
  <si>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</si>
  <si>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</si>
  <si>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</si>
  <si>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</si>
  <si>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</si>
  <si>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</si>
  <si>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</si>
  <si>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</si>
  <si>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</si>
  <si>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</si>
  <si>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</si>
  <si>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</si>
  <si>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</si>
  <si>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</si>
  <si>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</si>
  <si>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</si>
  <si>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</si>
  <si>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</si>
  <si>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</si>
  <si>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</si>
  <si>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</si>
  <si>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</si>
  <si>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</si>
  <si>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</si>
  <si>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</si>
  <si>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</si>
  <si>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</si>
  <si>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</si>
  <si>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</si>
  <si>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</si>
  <si>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</si>
  <si>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</si>
  <si>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</si>
  <si>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</si>
  <si>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</si>
  <si>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</si>
  <si>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</si>
  <si>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</si>
  <si>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</si>
  <si>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</si>
  <si>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</si>
  <si>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</si>
  <si>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</si>
  <si>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</si>
  <si>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</si>
  <si>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</si>
  <si>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</si>
  <si>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</si>
  <si>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</si>
  <si>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</si>
  <si>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</si>
  <si>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</si>
  <si>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</si>
  <si>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</si>
  <si>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</si>
  <si>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</si>
  <si>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</si>
  <si>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</si>
  <si>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</si>
  <si>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</si>
  <si>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</si>
  <si>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</si>
  <si>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</si>
  <si>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</si>
  <si>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</si>
  <si>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</si>
  <si>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</si>
  <si>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</si>
  <si>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</si>
  <si>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</si>
  <si>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</si>
  <si>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</si>
  <si>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</si>
  <si>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</si>
  <si>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</si>
  <si>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</si>
  <si>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</si>
  <si>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</si>
  <si>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</si>
  <si>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</si>
  <si>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</si>
  <si>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</si>
  <si>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</si>
  <si>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</si>
  <si>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</si>
  <si>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</si>
  <si>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</si>
  <si>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</si>
  <si>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</si>
  <si>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</si>
  <si>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</si>
  <si>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</si>
  <si>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</si>
  <si>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</si>
  <si>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</si>
  <si>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</si>
  <si>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</si>
  <si>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</si>
  <si>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</si>
  <si>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</si>
  <si>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</si>
  <si>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</si>
  <si>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</si>
  <si>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</si>
  <si>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</si>
  <si>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</si>
  <si>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</si>
  <si>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</si>
  <si>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</si>
  <si>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</si>
  <si>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</si>
  <si>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</si>
  <si>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</si>
  <si>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</si>
  <si>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</si>
  <si>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</si>
  <si>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</si>
  <si>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</si>
  <si>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</si>
  <si>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</si>
  <si>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</si>
  <si>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</si>
  <si>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</si>
  <si>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</si>
  <si>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</si>
  <si>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</si>
  <si>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</si>
  <si>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</si>
  <si>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</si>
  <si>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</si>
  <si>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</si>
  <si>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</si>
  <si>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</si>
  <si>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</si>
  <si>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</si>
  <si>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</si>
  <si>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</si>
  <si>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</si>
  <si>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</si>
  <si>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</si>
  <si>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</si>
  <si>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</si>
  <si>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</si>
  <si>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</si>
  <si>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</si>
  <si>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</si>
  <si>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</si>
  <si>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</si>
  <si>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</si>
  <si>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</si>
  <si>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</si>
  <si>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</si>
  <si>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</si>
  <si>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</si>
  <si>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</si>
  <si>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</si>
  <si>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</si>
  <si>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</si>
  <si>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</si>
  <si>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</si>
  <si>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</si>
  <si>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</si>
  <si>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</si>
  <si>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</si>
  <si>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</si>
  <si>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</si>
  <si>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</si>
  <si>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</si>
  <si>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</si>
  <si>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</si>
  <si>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</si>
  <si>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</si>
  <si>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</si>
  <si>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</si>
  <si>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</si>
  <si>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</si>
  <si>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</si>
  <si>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</si>
  <si>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</si>
  <si>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</si>
  <si>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</si>
  <si>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</si>
  <si>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</si>
  <si>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</si>
  <si>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</si>
  <si>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</si>
  <si>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</si>
  <si>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</si>
  <si>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</si>
  <si>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</si>
  <si>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</si>
  <si>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</si>
  <si>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</si>
  <si>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</si>
  <si>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</si>
  <si>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</si>
  <si>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</si>
  <si>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</si>
  <si>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</si>
  <si>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</si>
  <si>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</si>
  <si>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</si>
  <si>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</si>
  <si>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</si>
  <si>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</si>
  <si>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</si>
  <si>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</si>
  <si>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</si>
  <si>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</si>
  <si>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</si>
  <si>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Percent Funded</t>
  </si>
  <si>
    <t>Average Donation</t>
  </si>
  <si>
    <t>Row Labels</t>
  </si>
  <si>
    <t>Grand Total</t>
  </si>
  <si>
    <t>(All)</t>
  </si>
  <si>
    <t>Column Labels</t>
  </si>
  <si>
    <t>Date Ended Convertion</t>
  </si>
  <si>
    <t>Date Created Convertion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</si>
  <si>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</si>
  <si>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</si>
  <si>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</si>
  <si>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</si>
  <si>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</si>
  <si>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</si>
  <si>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</si>
  <si>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</si>
  <si>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</si>
  <si>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</si>
  <si>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</si>
  <si>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</si>
  <si>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</si>
  <si>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</si>
  <si>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</si>
  <si>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</si>
  <si>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</si>
  <si>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</si>
  <si>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</si>
  <si>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</si>
  <si>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</si>
  <si>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</si>
  <si>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</si>
  <si>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</si>
  <si>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</si>
  <si>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</si>
  <si>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</si>
  <si>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</si>
  <si>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</si>
  <si>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</si>
  <si>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</si>
  <si>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</si>
  <si>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</si>
  <si>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</si>
  <si>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</si>
  <si>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</si>
  <si>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</si>
  <si>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</si>
  <si>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</si>
  <si>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</si>
  <si>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</si>
  <si>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</si>
  <si>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Parent Category </t>
  </si>
  <si>
    <t>Count of state</t>
  </si>
  <si>
    <t>Count of outcome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</si>
  <si>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</si>
  <si>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</si>
  <si>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</si>
  <si>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</si>
  <si>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</si>
  <si>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</si>
  <si>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</si>
  <si>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</si>
  <si>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</si>
  <si>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</si>
  <si>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</si>
  <si>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</si>
  <si>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</si>
  <si>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</si>
  <si>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</si>
  <si>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</si>
  <si>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</si>
  <si>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</si>
  <si>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</si>
  <si>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</si>
  <si>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</si>
  <si>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</si>
  <si>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</si>
  <si>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</si>
  <si>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</si>
  <si>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</si>
  <si>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</si>
  <si>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</si>
  <si>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</si>
  <si>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</si>
  <si>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</si>
  <si>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</si>
  <si>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</si>
  <si>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</si>
  <si>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outcome</t>
  </si>
  <si>
    <t>Mean successful</t>
  </si>
  <si>
    <t>Mean Filled</t>
  </si>
  <si>
    <t>Median successful</t>
  </si>
  <si>
    <t>Median failed</t>
  </si>
  <si>
    <t>Minimum successful</t>
  </si>
  <si>
    <t>Minimum failed</t>
  </si>
  <si>
    <t>maximum successful</t>
  </si>
  <si>
    <t>maximum failed</t>
  </si>
  <si>
    <t>successful backer variance</t>
  </si>
  <si>
    <t>failed backer variance</t>
  </si>
  <si>
    <t>successful deviation</t>
  </si>
  <si>
    <t>failed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</si>
</sst>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4292E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1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17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/>
    <xf numFmtId="0" fontId="0" fillId="0" borderId="0" xfId="0"/>
    <xf numFmtId="0" fontId="1" fillId="0" borderId="0" xfId="0" applyFont="1" applyAlignment="1">
      <alignment horizontal="center"/>
    </xf>
    <xf numFmtId="9" fontId="0" fillId="0" borderId="0" xfId="0" applyNumberFormat="1"/>
    <xf numFmtId="0" fontId="3" fillId="0" borderId="0" xfId="0" applyFont="1"/>
  </cellXfs>
  <cellStyles count="1">
    <cellStyle name="Normal" xfId="0" builtinId="0"/>
  </cellStyles>
  <dxfs count="16"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By Brian J 5-2021.xlsx]Pivot Table Category!PivotTable9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9-4ECC-A54D-7157C6520BBB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F9-4ECC-A54D-7157C6520BBB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F9-4ECC-A54D-7157C6520BBB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F9-4ECC-A54D-7157C652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486896"/>
        <c:axId val="413487312"/>
      </c:barChart>
      <c:catAx>
        <c:axId val="41348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87312"/>
        <c:crosses val="autoZero"/>
        <c:auto val="1"/>
        <c:lblAlgn val="ctr"/>
        <c:lblOffset val="100"/>
        <c:noMultiLvlLbl val="0"/>
      </c:catAx>
      <c:valAx>
        <c:axId val="4134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8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By Brian J 5-2021.xlsx]Pivot Table Sub-category !PivotTable10</c:name>
    <c:fmtId val="12"/>
  </c:pivotSource>
  <c:chart>
    <c:autoTitleDeleted val="0"/>
    <c:pivotFmts>
      <c:pivotFmt>
        <c:idx val="0"/>
        <c:spPr>
          <a:solidFill>
            <a:schemeClr val="accent4"/>
          </a:solidFill>
          <a:ln>
            <a:solidFill>
              <a:schemeClr val="accent3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0895307702310726E-2"/>
          <c:y val="0.10516584829986139"/>
          <c:w val="0.73201377880570206"/>
          <c:h val="0.700310989192244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Sub-category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'Pivot Table 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4-4E54-A705-828CA5A1ED66}"/>
            </c:ext>
          </c:extLst>
        </c:ser>
        <c:ser>
          <c:idx val="1"/>
          <c:order val="1"/>
          <c:tx>
            <c:strRef>
              <c:f>'Pivot Table Sub-category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4-4E54-A705-828CA5A1ED66}"/>
            </c:ext>
          </c:extLst>
        </c:ser>
        <c:ser>
          <c:idx val="2"/>
          <c:order val="2"/>
          <c:tx>
            <c:strRef>
              <c:f>'Pivot Table Sub-category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3"/>
              </a:solidFill>
            </a:ln>
            <a:effectLst/>
          </c:spPr>
          <c:invertIfNegative val="0"/>
          <c:cat>
            <c:strRef>
              <c:f>'Pivot Table 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4-4E54-A705-828CA5A1ED66}"/>
            </c:ext>
          </c:extLst>
        </c:ser>
        <c:ser>
          <c:idx val="3"/>
          <c:order val="3"/>
          <c:tx>
            <c:strRef>
              <c:f>'Pivot Table Sub-category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93D-4159-ABD6-724E6816C2C0}"/>
              </c:ext>
            </c:extLst>
          </c:dPt>
          <c:cat>
            <c:strRef>
              <c:f>'Pivot Table 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4-4E54-A705-828CA5A1E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4074384"/>
        <c:axId val="274071472"/>
      </c:barChart>
      <c:catAx>
        <c:axId val="27407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071472"/>
        <c:crosses val="autoZero"/>
        <c:auto val="1"/>
        <c:lblAlgn val="ctr"/>
        <c:lblOffset val="100"/>
        <c:noMultiLvlLbl val="0"/>
      </c:catAx>
      <c:valAx>
        <c:axId val="2740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07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58655498095745"/>
          <c:y val="0.42480038485357868"/>
          <c:w val="7.2583123380627945E-2"/>
          <c:h val="0.19201779026217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By Brian J 5-2021.xlsx]Pivot Table Chart line!PivotTable17</c:name>
    <c:fmtId val="0"/>
  </c:pivotSource>
  <c:chart>
    <c:autoTitleDeleted val="0"/>
    <c:pivotFmts>
      <c:pivotFmt>
        <c:idx val="0"/>
        <c:spPr>
          <a:ln w="38100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>
                <a:lumMod val="40000"/>
                <a:lumOff val="60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38100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>
                <a:lumMod val="40000"/>
                <a:lumOff val="60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"/>
        <c:spPr>
          <a:ln w="38100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>
                <a:lumMod val="40000"/>
                <a:lumOff val="60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7"/>
        <c:spPr>
          <a:ln w="38100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>
                <a:lumMod val="40000"/>
                <a:lumOff val="60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Chart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Table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Chart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D-49CC-8F60-6F12EB6841EC}"/>
            </c:ext>
          </c:extLst>
        </c:ser>
        <c:ser>
          <c:idx val="1"/>
          <c:order val="1"/>
          <c:tx>
            <c:strRef>
              <c:f>'Pivot Table Chart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</c:spPr>
          </c:marker>
          <c:cat>
            <c:strRef>
              <c:f>'Pivot Table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Chart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9D-49CC-8F60-6F12EB6841EC}"/>
            </c:ext>
          </c:extLst>
        </c:ser>
        <c:ser>
          <c:idx val="2"/>
          <c:order val="2"/>
          <c:tx>
            <c:strRef>
              <c:f>'Pivot Table Chart line'!$D$4:$D$5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  <a:effectLst/>
            </c:spPr>
          </c:marker>
          <c:cat>
            <c:strRef>
              <c:f>'Pivot Table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Chart line'!$D$6:$D$18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9D-49CC-8F60-6F12EB684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739312"/>
        <c:axId val="349745552"/>
      </c:lineChart>
      <c:catAx>
        <c:axId val="3497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45552"/>
        <c:crosses val="autoZero"/>
        <c:auto val="1"/>
        <c:lblAlgn val="ctr"/>
        <c:lblOffset val="100"/>
        <c:noMultiLvlLbl val="0"/>
      </c:catAx>
      <c:valAx>
        <c:axId val="34974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7-4521-B8C2-EA24EDEE542A}"/>
            </c:ext>
          </c:extLst>
        </c:ser>
        <c:ser>
          <c:idx val="1"/>
          <c:order val="1"/>
          <c:tx>
            <c:v>Precentage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A7-4521-B8C2-EA24EDEE542A}"/>
            </c:ext>
          </c:extLst>
        </c:ser>
        <c:ser>
          <c:idx val="2"/>
          <c:order val="2"/>
          <c:tx>
            <c:v>Precentage Canceled</c:v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A7-4521-B8C2-EA24EDEE5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208416"/>
        <c:axId val="488198848"/>
      </c:lineChart>
      <c:catAx>
        <c:axId val="48820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98848"/>
        <c:crosses val="autoZero"/>
        <c:auto val="1"/>
        <c:lblAlgn val="ctr"/>
        <c:lblOffset val="100"/>
        <c:noMultiLvlLbl val="0"/>
      </c:catAx>
      <c:valAx>
        <c:axId val="4881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0</xdr:rowOff>
    </xdr:from>
    <xdr:to>
      <xdr:col>20</xdr:col>
      <xdr:colOff>449580</xdr:colOff>
      <xdr:row>26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5B00A0-F02D-4129-B4DC-5791B5117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2</xdr:row>
      <xdr:rowOff>160020</xdr:rowOff>
    </xdr:from>
    <xdr:to>
      <xdr:col>22</xdr:col>
      <xdr:colOff>137160</xdr:colOff>
      <xdr:row>32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2AD9D-EAF4-4407-84B4-ED5A8F99C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160020</xdr:rowOff>
    </xdr:from>
    <xdr:to>
      <xdr:col>12</xdr:col>
      <xdr:colOff>449580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DD995-71CC-4A06-85EF-E6C3E53F6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13</xdr:row>
      <xdr:rowOff>148590</xdr:rowOff>
    </xdr:from>
    <xdr:to>
      <xdr:col>8</xdr:col>
      <xdr:colOff>45720</xdr:colOff>
      <xdr:row>29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07E768-6F49-44DF-BF87-E179C6833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e Mr'O" refreshedDate="44346.789722453701" createdVersion="7" refreshedVersion="7" minRefreshableVersion="3" recordCount="4114" xr:uid="{1AF39071-C188-420E-A448-A33AA1A8B12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t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and Sub-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n v="2E-3"/>
    <n v="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1D23D-AEFD-4D9B-B255-585A8C5699E9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0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4387A-BEE2-41A9-89E5-7B5B08407373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0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0" subtotal="count" baseField="16" baseItem="0"/>
  </dataFields>
  <chartFormats count="5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45AF6-FBBD-4E72-96FF-597B5F1C76AD}" name="PivotTable1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0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7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FFC000"/>
      </a:accent3>
      <a:accent4>
        <a:srgbClr val="A5A5A5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D5C42-E7AA-4E2D-B77A-4F77739D7679}">
  <dimension ref="A1:F19"/>
  <sheetViews>
    <sheetView workbookViewId="0">
      <selection activeCell="A28" sqref="A2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s="19" t="s">
        <v>8319</v>
      </c>
    </row>
    <row r="3" spans="1:6" x14ac:dyDescent="0.3">
      <c r="A3" s="7" t="s">
        <v>8367</v>
      </c>
      <c r="B3" s="7" t="s">
        <v>8320</v>
      </c>
    </row>
    <row r="4" spans="1:6" x14ac:dyDescent="0.3">
      <c r="A4" s="7" t="s">
        <v>8317</v>
      </c>
      <c r="B4" s="19" t="s">
        <v>8219</v>
      </c>
      <c r="C4" s="19" t="s">
        <v>8221</v>
      </c>
      <c r="D4" s="19" t="s">
        <v>8220</v>
      </c>
      <c r="E4" s="19" t="s">
        <v>8222</v>
      </c>
      <c r="F4" s="19" t="s">
        <v>8318</v>
      </c>
    </row>
    <row r="5" spans="1:6" x14ac:dyDescent="0.3">
      <c r="A5" s="8" t="s">
        <v>8264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8" t="s">
        <v>8290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8" t="s">
        <v>8287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8" t="s">
        <v>8285</v>
      </c>
      <c r="B8" s="12"/>
      <c r="C8" s="12"/>
      <c r="D8" s="12">
        <v>24</v>
      </c>
      <c r="E8" s="12"/>
      <c r="F8" s="12">
        <v>24</v>
      </c>
    </row>
    <row r="9" spans="1:6" x14ac:dyDescent="0.3">
      <c r="A9" s="8" t="s">
        <v>8279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8" t="s">
        <v>8292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8" t="s">
        <v>8276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8" t="s">
        <v>8273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8" t="s">
        <v>8271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8" t="s">
        <v>8318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19" ht="13.2" customHeight="1" x14ac:dyDescent="0.3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A6D4-8FF8-472B-945A-E3B45EC41ED3}">
  <dimension ref="A1:F47"/>
  <sheetViews>
    <sheetView topLeftCell="A19" workbookViewId="0">
      <selection activeCell="B33" sqref="B3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s="19" t="s">
        <v>8319</v>
      </c>
    </row>
    <row r="2" spans="1:6" x14ac:dyDescent="0.3">
      <c r="A2" s="7" t="s">
        <v>8365</v>
      </c>
      <c r="B2" s="19" t="s">
        <v>8319</v>
      </c>
    </row>
    <row r="4" spans="1:6" x14ac:dyDescent="0.3">
      <c r="A4" s="7" t="s">
        <v>8367</v>
      </c>
      <c r="B4" s="7" t="s">
        <v>8320</v>
      </c>
    </row>
    <row r="5" spans="1:6" x14ac:dyDescent="0.3">
      <c r="A5" s="7" t="s">
        <v>8317</v>
      </c>
      <c r="B5" s="19" t="s">
        <v>8219</v>
      </c>
      <c r="C5" s="19" t="s">
        <v>8221</v>
      </c>
      <c r="D5" s="19" t="s">
        <v>8220</v>
      </c>
      <c r="E5" s="19" t="s">
        <v>8222</v>
      </c>
      <c r="F5" s="19" t="s">
        <v>8318</v>
      </c>
    </row>
    <row r="6" spans="1:6" x14ac:dyDescent="0.3">
      <c r="A6" s="8" t="s">
        <v>8270</v>
      </c>
      <c r="B6" s="12"/>
      <c r="C6" s="12">
        <v>100</v>
      </c>
      <c r="D6" s="12"/>
      <c r="E6" s="12"/>
      <c r="F6" s="12">
        <v>100</v>
      </c>
    </row>
    <row r="7" spans="1:6" x14ac:dyDescent="0.3">
      <c r="A7" s="8" t="s">
        <v>8298</v>
      </c>
      <c r="B7" s="12"/>
      <c r="C7" s="12"/>
      <c r="D7" s="12">
        <v>20</v>
      </c>
      <c r="E7" s="12"/>
      <c r="F7" s="12">
        <v>20</v>
      </c>
    </row>
    <row r="8" spans="1:6" x14ac:dyDescent="0.3">
      <c r="A8" s="8" t="s">
        <v>8286</v>
      </c>
      <c r="B8" s="12"/>
      <c r="C8" s="12"/>
      <c r="D8" s="12">
        <v>24</v>
      </c>
      <c r="E8" s="12"/>
      <c r="F8" s="12">
        <v>24</v>
      </c>
    </row>
    <row r="9" spans="1:6" x14ac:dyDescent="0.3">
      <c r="A9" s="8" t="s">
        <v>8312</v>
      </c>
      <c r="B9" s="12"/>
      <c r="C9" s="12">
        <v>40</v>
      </c>
      <c r="D9" s="12"/>
      <c r="E9" s="12"/>
      <c r="F9" s="12">
        <v>40</v>
      </c>
    </row>
    <row r="10" spans="1:6" x14ac:dyDescent="0.3">
      <c r="A10" s="8" t="s">
        <v>8308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8" t="s">
        <v>8269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8" t="s">
        <v>8268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8" t="s">
        <v>8284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8" t="s">
        <v>8301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8" t="s">
        <v>8278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8" t="s">
        <v>8291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8" t="s">
        <v>8302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8" t="s">
        <v>8303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8" t="s">
        <v>8283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8" t="s">
        <v>8282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8" t="s">
        <v>8310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8" t="s">
        <v>8281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8" t="s">
        <v>8289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8" t="s">
        <v>8313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8" t="s">
        <v>8297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8" t="s">
        <v>8277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8" t="s">
        <v>8304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8" t="s">
        <v>8293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8" t="s">
        <v>8299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8" t="s">
        <v>8272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8" t="s">
        <v>8300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8" t="s">
        <v>8296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8" t="s">
        <v>8307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8" t="s">
        <v>8280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8" t="s">
        <v>8267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8" t="s">
        <v>8266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8" t="s">
        <v>8306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8" t="s">
        <v>8309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8" t="s">
        <v>8311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8" t="s">
        <v>8305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8" t="s">
        <v>8265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8" t="s">
        <v>8295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8" t="s">
        <v>8288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8" t="s">
        <v>8275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8" t="s">
        <v>8274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8" t="s">
        <v>8294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8" t="s">
        <v>8318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B9359-3D01-4B46-B7C1-84517ED28F47}">
  <dimension ref="A1:E18"/>
  <sheetViews>
    <sheetView topLeftCell="A34" workbookViewId="0">
      <selection activeCell="B20" sqref="B20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4114" width="15.5546875" bestFit="1" customWidth="1"/>
    <col min="4115" max="4115" width="10.77734375" bestFit="1" customWidth="1"/>
  </cols>
  <sheetData>
    <row r="1" spans="1:5" x14ac:dyDescent="0.3">
      <c r="A1" s="7" t="s">
        <v>8365</v>
      </c>
      <c r="B1" s="19" t="s">
        <v>8319</v>
      </c>
    </row>
    <row r="2" spans="1:5" x14ac:dyDescent="0.3">
      <c r="A2" s="7" t="s">
        <v>8368</v>
      </c>
      <c r="B2" s="19" t="s">
        <v>8319</v>
      </c>
    </row>
    <row r="4" spans="1:5" x14ac:dyDescent="0.3">
      <c r="A4" s="7" t="s">
        <v>8366</v>
      </c>
      <c r="B4" s="7" t="s">
        <v>8320</v>
      </c>
    </row>
    <row r="5" spans="1:5" x14ac:dyDescent="0.3">
      <c r="A5" s="7" t="s">
        <v>8317</v>
      </c>
      <c r="B5" s="19" t="s">
        <v>8220</v>
      </c>
      <c r="C5" s="19" t="s">
        <v>8221</v>
      </c>
      <c r="D5" s="19" t="s">
        <v>8219</v>
      </c>
      <c r="E5" s="19" t="s">
        <v>8318</v>
      </c>
    </row>
    <row r="6" spans="1:5" x14ac:dyDescent="0.3">
      <c r="A6" s="16" t="s">
        <v>8375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16" t="s">
        <v>8376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16" t="s">
        <v>8377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16" t="s">
        <v>8378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16" t="s">
        <v>8369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16" t="s">
        <v>8379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16" t="s">
        <v>8370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16" t="s">
        <v>8371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16" t="s">
        <v>8372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16" t="s">
        <v>8373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16" t="s">
        <v>8374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16" t="s">
        <v>8380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16" t="s">
        <v>8318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59" zoomScaleNormal="55" workbookViewId="0">
      <selection activeCell="L7" sqref="L7"/>
    </sheetView>
  </sheetViews>
  <sheetFormatPr defaultRowHeight="14.4" x14ac:dyDescent="0.3"/>
  <cols>
    <col min="1" max="1" width="5.77734375" bestFit="1" customWidth="1"/>
    <col min="2" max="2" width="46.6640625" style="3" bestFit="1" customWidth="1"/>
    <col min="3" max="3" width="52.21875" style="3" bestFit="1" customWidth="1"/>
    <col min="4" max="4" width="11.44140625" bestFit="1" customWidth="1"/>
    <col min="5" max="5" width="12.5546875" bestFit="1" customWidth="1"/>
    <col min="6" max="6" width="12" style="19" bestFit="1" customWidth="1"/>
    <col min="7" max="7" width="10.33203125" bestFit="1" customWidth="1"/>
    <col min="8" max="8" width="11.77734375" bestFit="1" customWidth="1"/>
    <col min="9" max="9" width="12.5546875" bestFit="1" customWidth="1"/>
    <col min="10" max="10" width="28.77734375" style="10" bestFit="1" customWidth="1"/>
    <col min="11" max="11" width="15.88671875" bestFit="1" customWidth="1"/>
    <col min="12" max="12" width="30.21875" style="10" bestFit="1" customWidth="1"/>
    <col min="13" max="13" width="13.109375" bestFit="1" customWidth="1"/>
    <col min="14" max="14" width="18.5546875" bestFit="1" customWidth="1"/>
    <col min="15" max="15" width="15.77734375" bestFit="1" customWidth="1"/>
    <col min="16" max="16" width="18.21875" bestFit="1" customWidth="1"/>
    <col min="17" max="17" width="11.77734375" bestFit="1" customWidth="1"/>
    <col min="18" max="18" width="34.33203125" style="10" bestFit="1" customWidth="1"/>
    <col min="19" max="19" width="16.88671875" bestFit="1" customWidth="1"/>
    <col min="20" max="20" width="18.5546875" bestFit="1" customWidth="1"/>
    <col min="21" max="21" width="6.33203125" bestFit="1" customWidth="1"/>
    <col min="23" max="23" width="13.6640625" bestFit="1" customWidth="1"/>
  </cols>
  <sheetData>
    <row r="1" spans="1:23" ht="15.6" x14ac:dyDescent="0.3">
      <c r="A1" s="1" t="s">
        <v>0</v>
      </c>
      <c r="B1" s="2" t="s">
        <v>1</v>
      </c>
      <c r="C1" s="2" t="s">
        <v>4110</v>
      </c>
      <c r="D1" s="20" t="s">
        <v>8216</v>
      </c>
      <c r="E1" s="1" t="s">
        <v>8217</v>
      </c>
      <c r="F1" s="20" t="s">
        <v>8218</v>
      </c>
      <c r="G1" s="1" t="s">
        <v>8223</v>
      </c>
      <c r="H1" s="1" t="s">
        <v>8245</v>
      </c>
      <c r="I1" s="1" t="s">
        <v>8259</v>
      </c>
      <c r="J1" s="11" t="s">
        <v>8321</v>
      </c>
      <c r="K1" s="1" t="s">
        <v>8260</v>
      </c>
      <c r="L1" s="11" t="s">
        <v>8322</v>
      </c>
      <c r="M1" s="1" t="s">
        <v>8261</v>
      </c>
      <c r="N1" s="1" t="s">
        <v>8262</v>
      </c>
      <c r="O1" s="22" t="s">
        <v>8315</v>
      </c>
      <c r="P1" s="22" t="s">
        <v>8316</v>
      </c>
      <c r="Q1" s="1" t="s">
        <v>8263</v>
      </c>
      <c r="R1" s="15" t="s">
        <v>8323</v>
      </c>
      <c r="S1" s="9" t="s">
        <v>8365</v>
      </c>
      <c r="T1" s="6" t="s">
        <v>8314</v>
      </c>
      <c r="U1" s="6" t="s">
        <v>8368</v>
      </c>
      <c r="W1" t="s">
        <v>8401</v>
      </c>
    </row>
    <row r="2" spans="1:23" ht="43.2" x14ac:dyDescent="0.3">
      <c r="A2">
        <v>0</v>
      </c>
      <c r="B2" s="3" t="s">
        <v>2</v>
      </c>
      <c r="C2" s="3" t="s">
        <v>4111</v>
      </c>
      <c r="D2" s="19">
        <v>8500</v>
      </c>
      <c r="E2">
        <v>11633</v>
      </c>
      <c r="F2" s="19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7">
        <f>(((K2/60)/60)/24)+DATE(1970,1,1)</f>
        <v>42177.007071759261</v>
      </c>
      <c r="M2" t="b">
        <v>0</v>
      </c>
      <c r="N2">
        <v>182</v>
      </c>
      <c r="O2" s="5">
        <f>IFERROR(E2/N2,0)</f>
        <v>63.917582417582416</v>
      </c>
      <c r="P2">
        <f>IFERROR(E2/N2,0)</f>
        <v>63.917582417582416</v>
      </c>
      <c r="Q2" t="b">
        <v>1</v>
      </c>
      <c r="R2" s="14" t="s">
        <v>8324</v>
      </c>
      <c r="S2" s="10" t="s">
        <v>8264</v>
      </c>
      <c r="T2" t="s">
        <v>8265</v>
      </c>
      <c r="U2">
        <f>YEAR(L2)</f>
        <v>2015</v>
      </c>
      <c r="W2">
        <f>AVERAGE(N2:N4115)</f>
        <v>112.60233349538163</v>
      </c>
    </row>
    <row r="3" spans="1:23" ht="28.8" x14ac:dyDescent="0.3">
      <c r="A3">
        <v>1</v>
      </c>
      <c r="B3" s="3" t="s">
        <v>3</v>
      </c>
      <c r="C3" s="3" t="s">
        <v>4112</v>
      </c>
      <c r="D3" s="19">
        <v>10275</v>
      </c>
      <c r="E3">
        <v>14653</v>
      </c>
      <c r="F3" s="19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7">
        <f t="shared" ref="L3:L66" si="1">(((K3/60)/60)/24)+DATE(1970,1,1)</f>
        <v>42766.600497685184</v>
      </c>
      <c r="M3" t="b">
        <v>0</v>
      </c>
      <c r="N3">
        <v>79</v>
      </c>
      <c r="O3" s="5">
        <f>E3/D3</f>
        <v>1.4260827250608272</v>
      </c>
      <c r="P3" s="19">
        <f t="shared" ref="P3:P66" si="2">IFERROR(E3/N3,0)</f>
        <v>185.48101265822785</v>
      </c>
      <c r="Q3" t="b">
        <v>1</v>
      </c>
      <c r="R3" s="14" t="s">
        <v>8324</v>
      </c>
      <c r="S3" s="10" t="s">
        <v>8264</v>
      </c>
      <c r="T3" t="s">
        <v>8265</v>
      </c>
      <c r="U3" s="14">
        <f t="shared" ref="U3:U66" si="3">YEAR(L3)</f>
        <v>2017</v>
      </c>
    </row>
    <row r="4" spans="1:23" ht="43.2" x14ac:dyDescent="0.3">
      <c r="A4">
        <v>2</v>
      </c>
      <c r="B4" s="3" t="s">
        <v>4</v>
      </c>
      <c r="C4" s="3" t="s">
        <v>4113</v>
      </c>
      <c r="D4" s="19">
        <v>500</v>
      </c>
      <c r="E4">
        <v>525</v>
      </c>
      <c r="F4" s="19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7">
        <f t="shared" si="1"/>
        <v>42405.702349537038</v>
      </c>
      <c r="M4" t="b">
        <v>0</v>
      </c>
      <c r="N4">
        <v>35</v>
      </c>
      <c r="O4" s="5">
        <f>E4/D4</f>
        <v>1.05</v>
      </c>
      <c r="P4" s="19">
        <f t="shared" si="2"/>
        <v>15</v>
      </c>
      <c r="Q4" t="b">
        <v>1</v>
      </c>
      <c r="R4" s="14" t="s">
        <v>8324</v>
      </c>
      <c r="S4" s="10" t="s">
        <v>8264</v>
      </c>
      <c r="T4" t="s">
        <v>8265</v>
      </c>
      <c r="U4" s="14">
        <f t="shared" si="3"/>
        <v>2016</v>
      </c>
    </row>
    <row r="5" spans="1:23" ht="28.8" x14ac:dyDescent="0.3">
      <c r="A5">
        <v>3</v>
      </c>
      <c r="B5" s="3" t="s">
        <v>5</v>
      </c>
      <c r="C5" s="3" t="s">
        <v>4114</v>
      </c>
      <c r="D5" s="19">
        <v>10000</v>
      </c>
      <c r="E5">
        <v>10390</v>
      </c>
      <c r="F5" s="19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7">
        <f t="shared" si="1"/>
        <v>41828.515127314815</v>
      </c>
      <c r="M5" t="b">
        <v>0</v>
      </c>
      <c r="N5">
        <v>150</v>
      </c>
      <c r="O5" s="5">
        <f>E5/D5</f>
        <v>1.0389999999999999</v>
      </c>
      <c r="P5" s="19">
        <f t="shared" si="2"/>
        <v>69.266666666666666</v>
      </c>
      <c r="Q5" t="b">
        <v>1</v>
      </c>
      <c r="R5" s="14" t="s">
        <v>8324</v>
      </c>
      <c r="S5" s="10" t="s">
        <v>8264</v>
      </c>
      <c r="T5" t="s">
        <v>8265</v>
      </c>
      <c r="U5" s="14">
        <f t="shared" si="3"/>
        <v>2014</v>
      </c>
    </row>
    <row r="6" spans="1:23" ht="57.6" x14ac:dyDescent="0.3">
      <c r="A6">
        <v>4</v>
      </c>
      <c r="B6" s="3" t="s">
        <v>6</v>
      </c>
      <c r="C6" s="3" t="s">
        <v>4115</v>
      </c>
      <c r="D6" s="19">
        <v>44000</v>
      </c>
      <c r="E6">
        <v>54116.28</v>
      </c>
      <c r="F6" s="19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7">
        <f t="shared" si="1"/>
        <v>42327.834247685183</v>
      </c>
      <c r="M6" t="b">
        <v>0</v>
      </c>
      <c r="N6">
        <v>284</v>
      </c>
      <c r="O6" s="5">
        <f>E6/D6</f>
        <v>1.2299154545454545</v>
      </c>
      <c r="P6" s="19">
        <f t="shared" si="2"/>
        <v>190.55028169014085</v>
      </c>
      <c r="Q6" t="b">
        <v>1</v>
      </c>
      <c r="R6" s="14" t="s">
        <v>8324</v>
      </c>
      <c r="S6" s="10" t="s">
        <v>8264</v>
      </c>
      <c r="T6" t="s">
        <v>8265</v>
      </c>
      <c r="U6" s="14">
        <f t="shared" si="3"/>
        <v>2015</v>
      </c>
    </row>
    <row r="7" spans="1:23" ht="43.2" x14ac:dyDescent="0.3">
      <c r="A7">
        <v>5</v>
      </c>
      <c r="B7" s="3" t="s">
        <v>7</v>
      </c>
      <c r="C7" s="3" t="s">
        <v>4116</v>
      </c>
      <c r="D7" s="19">
        <v>3999</v>
      </c>
      <c r="E7">
        <v>4390</v>
      </c>
      <c r="F7" s="19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7">
        <f t="shared" si="1"/>
        <v>42563.932951388888</v>
      </c>
      <c r="M7" t="b">
        <v>0</v>
      </c>
      <c r="N7">
        <v>47</v>
      </c>
      <c r="O7" s="5">
        <f>E7/D7</f>
        <v>1.0977744436109027</v>
      </c>
      <c r="P7" s="19">
        <f t="shared" si="2"/>
        <v>93.40425531914893</v>
      </c>
      <c r="Q7" t="b">
        <v>1</v>
      </c>
      <c r="R7" s="14" t="s">
        <v>8324</v>
      </c>
      <c r="S7" s="10" t="s">
        <v>8264</v>
      </c>
      <c r="T7" t="s">
        <v>8265</v>
      </c>
      <c r="U7" s="14">
        <f t="shared" si="3"/>
        <v>2016</v>
      </c>
    </row>
    <row r="8" spans="1:23" ht="43.2" x14ac:dyDescent="0.3">
      <c r="A8">
        <v>6</v>
      </c>
      <c r="B8" s="3" t="s">
        <v>8</v>
      </c>
      <c r="C8" s="3" t="s">
        <v>4117</v>
      </c>
      <c r="D8" s="19">
        <v>8000</v>
      </c>
      <c r="E8">
        <v>8519</v>
      </c>
      <c r="F8" s="19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7">
        <f t="shared" si="1"/>
        <v>41794.072337962964</v>
      </c>
      <c r="M8" t="b">
        <v>0</v>
      </c>
      <c r="N8">
        <v>58</v>
      </c>
      <c r="O8" s="5">
        <f>E8/D8</f>
        <v>1.064875</v>
      </c>
      <c r="P8" s="19">
        <f t="shared" si="2"/>
        <v>146.87931034482759</v>
      </c>
      <c r="Q8" t="b">
        <v>1</v>
      </c>
      <c r="R8" s="14" t="s">
        <v>8324</v>
      </c>
      <c r="S8" s="10" t="s">
        <v>8264</v>
      </c>
      <c r="T8" t="s">
        <v>8265</v>
      </c>
      <c r="U8" s="14">
        <f t="shared" si="3"/>
        <v>2014</v>
      </c>
    </row>
    <row r="9" spans="1:23" ht="57.6" x14ac:dyDescent="0.3">
      <c r="A9">
        <v>7</v>
      </c>
      <c r="B9" s="3" t="s">
        <v>9</v>
      </c>
      <c r="C9" s="3" t="s">
        <v>4118</v>
      </c>
      <c r="D9" s="19">
        <v>9000</v>
      </c>
      <c r="E9">
        <v>9110</v>
      </c>
      <c r="F9" s="1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7">
        <f t="shared" si="1"/>
        <v>42516.047071759262</v>
      </c>
      <c r="M9" t="b">
        <v>0</v>
      </c>
      <c r="N9">
        <v>57</v>
      </c>
      <c r="O9" s="5">
        <f>E9/D9</f>
        <v>1.0122222222222221</v>
      </c>
      <c r="P9" s="19">
        <f t="shared" si="2"/>
        <v>159.82456140350877</v>
      </c>
      <c r="Q9" t="b">
        <v>1</v>
      </c>
      <c r="R9" s="14" t="s">
        <v>8324</v>
      </c>
      <c r="S9" s="10" t="s">
        <v>8264</v>
      </c>
      <c r="T9" t="s">
        <v>8265</v>
      </c>
      <c r="U9" s="14">
        <f t="shared" si="3"/>
        <v>2016</v>
      </c>
    </row>
    <row r="10" spans="1:23" ht="28.8" x14ac:dyDescent="0.3">
      <c r="A10">
        <v>8</v>
      </c>
      <c r="B10" s="3" t="s">
        <v>10</v>
      </c>
      <c r="C10" s="3" t="s">
        <v>4119</v>
      </c>
      <c r="D10" s="19">
        <v>3500</v>
      </c>
      <c r="E10">
        <v>3501.52</v>
      </c>
      <c r="F10" s="19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7">
        <f t="shared" si="1"/>
        <v>42468.94458333333</v>
      </c>
      <c r="M10" t="b">
        <v>0</v>
      </c>
      <c r="N10">
        <v>12</v>
      </c>
      <c r="O10" s="5">
        <f>E10/D10</f>
        <v>1.0004342857142856</v>
      </c>
      <c r="P10" s="19">
        <f t="shared" si="2"/>
        <v>291.79333333333335</v>
      </c>
      <c r="Q10" t="b">
        <v>1</v>
      </c>
      <c r="R10" s="14" t="s">
        <v>8324</v>
      </c>
      <c r="S10" s="10" t="s">
        <v>8264</v>
      </c>
      <c r="T10" t="s">
        <v>8265</v>
      </c>
      <c r="U10" s="14">
        <f t="shared" si="3"/>
        <v>2016</v>
      </c>
    </row>
    <row r="11" spans="1:23" ht="43.2" x14ac:dyDescent="0.3">
      <c r="A11">
        <v>9</v>
      </c>
      <c r="B11" s="3" t="s">
        <v>11</v>
      </c>
      <c r="C11" s="3" t="s">
        <v>4120</v>
      </c>
      <c r="D11" s="19">
        <v>500</v>
      </c>
      <c r="E11">
        <v>629.99</v>
      </c>
      <c r="F11" s="19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7">
        <f t="shared" si="1"/>
        <v>42447.103518518517</v>
      </c>
      <c r="M11" t="b">
        <v>0</v>
      </c>
      <c r="N11">
        <v>20</v>
      </c>
      <c r="O11" s="5">
        <f>E11/D11</f>
        <v>1.2599800000000001</v>
      </c>
      <c r="P11" s="19">
        <f t="shared" si="2"/>
        <v>31.499500000000001</v>
      </c>
      <c r="Q11" t="b">
        <v>1</v>
      </c>
      <c r="R11" s="14" t="s">
        <v>8324</v>
      </c>
      <c r="S11" s="10" t="s">
        <v>8264</v>
      </c>
      <c r="T11" t="s">
        <v>8265</v>
      </c>
      <c r="U11" s="14">
        <f t="shared" si="3"/>
        <v>2016</v>
      </c>
    </row>
    <row r="12" spans="1:23" ht="43.2" x14ac:dyDescent="0.3">
      <c r="A12">
        <v>10</v>
      </c>
      <c r="B12" s="3" t="s">
        <v>12</v>
      </c>
      <c r="C12" s="3" t="s">
        <v>4121</v>
      </c>
      <c r="D12" s="19">
        <v>3000</v>
      </c>
      <c r="E12">
        <v>3015</v>
      </c>
      <c r="F12" s="19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7">
        <f t="shared" si="1"/>
        <v>41780.068043981482</v>
      </c>
      <c r="M12" t="b">
        <v>0</v>
      </c>
      <c r="N12">
        <v>19</v>
      </c>
      <c r="O12" s="5">
        <f>E12/D12</f>
        <v>1.0049999999999999</v>
      </c>
      <c r="P12" s="19">
        <f t="shared" si="2"/>
        <v>158.68421052631578</v>
      </c>
      <c r="Q12" t="b">
        <v>1</v>
      </c>
      <c r="R12" s="14" t="s">
        <v>8324</v>
      </c>
      <c r="S12" s="10" t="s">
        <v>8264</v>
      </c>
      <c r="T12" t="s">
        <v>8265</v>
      </c>
      <c r="U12" s="14">
        <f t="shared" si="3"/>
        <v>2014</v>
      </c>
    </row>
    <row r="13" spans="1:23" ht="57.6" x14ac:dyDescent="0.3">
      <c r="A13">
        <v>11</v>
      </c>
      <c r="B13" s="3" t="s">
        <v>13</v>
      </c>
      <c r="C13" s="3" t="s">
        <v>4122</v>
      </c>
      <c r="D13" s="19">
        <v>5000</v>
      </c>
      <c r="E13">
        <v>6025</v>
      </c>
      <c r="F13" s="19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7">
        <f t="shared" si="1"/>
        <v>42572.778495370367</v>
      </c>
      <c r="M13" t="b">
        <v>0</v>
      </c>
      <c r="N13">
        <v>75</v>
      </c>
      <c r="O13" s="5">
        <f>E13/D13</f>
        <v>1.2050000000000001</v>
      </c>
      <c r="P13" s="19">
        <f t="shared" si="2"/>
        <v>80.333333333333329</v>
      </c>
      <c r="Q13" t="b">
        <v>1</v>
      </c>
      <c r="R13" s="14" t="s">
        <v>8324</v>
      </c>
      <c r="S13" s="10" t="s">
        <v>8264</v>
      </c>
      <c r="T13" t="s">
        <v>8265</v>
      </c>
      <c r="U13" s="14">
        <f t="shared" si="3"/>
        <v>2016</v>
      </c>
    </row>
    <row r="14" spans="1:23" ht="57.6" x14ac:dyDescent="0.3">
      <c r="A14">
        <v>12</v>
      </c>
      <c r="B14" s="3" t="s">
        <v>14</v>
      </c>
      <c r="C14" s="3" t="s">
        <v>4123</v>
      </c>
      <c r="D14" s="19">
        <v>30000</v>
      </c>
      <c r="E14">
        <v>49588</v>
      </c>
      <c r="F14" s="19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7">
        <f t="shared" si="1"/>
        <v>41791.713252314818</v>
      </c>
      <c r="M14" t="b">
        <v>0</v>
      </c>
      <c r="N14">
        <v>827</v>
      </c>
      <c r="O14" s="5">
        <f>E14/D14</f>
        <v>1.6529333333333334</v>
      </c>
      <c r="P14" s="19">
        <f t="shared" si="2"/>
        <v>59.961305925030231</v>
      </c>
      <c r="Q14" t="b">
        <v>1</v>
      </c>
      <c r="R14" s="14" t="s">
        <v>8324</v>
      </c>
      <c r="S14" s="10" t="s">
        <v>8264</v>
      </c>
      <c r="T14" t="s">
        <v>8265</v>
      </c>
      <c r="U14" s="14">
        <f t="shared" si="3"/>
        <v>2014</v>
      </c>
    </row>
    <row r="15" spans="1:23" ht="43.2" x14ac:dyDescent="0.3">
      <c r="A15">
        <v>13</v>
      </c>
      <c r="B15" s="3" t="s">
        <v>15</v>
      </c>
      <c r="C15" s="3" t="s">
        <v>4124</v>
      </c>
      <c r="D15" s="19">
        <v>3500</v>
      </c>
      <c r="E15">
        <v>5599</v>
      </c>
      <c r="F15" s="19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7">
        <f t="shared" si="1"/>
        <v>42508.677187499998</v>
      </c>
      <c r="M15" t="b">
        <v>0</v>
      </c>
      <c r="N15">
        <v>51</v>
      </c>
      <c r="O15" s="5">
        <f>E15/D15</f>
        <v>1.5997142857142856</v>
      </c>
      <c r="P15" s="19">
        <f t="shared" si="2"/>
        <v>109.78431372549019</v>
      </c>
      <c r="Q15" t="b">
        <v>1</v>
      </c>
      <c r="R15" s="14" t="s">
        <v>8324</v>
      </c>
      <c r="S15" s="10" t="s">
        <v>8264</v>
      </c>
      <c r="T15" t="s">
        <v>8265</v>
      </c>
      <c r="U15" s="14">
        <f t="shared" si="3"/>
        <v>2016</v>
      </c>
    </row>
    <row r="16" spans="1:23" ht="28.8" x14ac:dyDescent="0.3">
      <c r="A16">
        <v>14</v>
      </c>
      <c r="B16" s="3" t="s">
        <v>16</v>
      </c>
      <c r="C16" s="3" t="s">
        <v>4125</v>
      </c>
      <c r="D16" s="19">
        <v>6000</v>
      </c>
      <c r="E16">
        <v>6056</v>
      </c>
      <c r="F16" s="19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7">
        <f t="shared" si="1"/>
        <v>41808.02648148148</v>
      </c>
      <c r="M16" t="b">
        <v>0</v>
      </c>
      <c r="N16">
        <v>41</v>
      </c>
      <c r="O16" s="5">
        <f>E16/D16</f>
        <v>1.0093333333333334</v>
      </c>
      <c r="P16" s="19">
        <f t="shared" si="2"/>
        <v>147.70731707317074</v>
      </c>
      <c r="Q16" t="b">
        <v>1</v>
      </c>
      <c r="R16" s="14" t="s">
        <v>8324</v>
      </c>
      <c r="S16" s="10" t="s">
        <v>8264</v>
      </c>
      <c r="T16" t="s">
        <v>8265</v>
      </c>
      <c r="U16" s="14">
        <f t="shared" si="3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19">
        <v>2000</v>
      </c>
      <c r="E17">
        <v>2132</v>
      </c>
      <c r="F17" s="19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7">
        <f t="shared" si="1"/>
        <v>42256.391875000001</v>
      </c>
      <c r="M17" t="b">
        <v>0</v>
      </c>
      <c r="N17">
        <v>98</v>
      </c>
      <c r="O17" s="5">
        <f>E17/D17</f>
        <v>1.0660000000000001</v>
      </c>
      <c r="P17" s="19">
        <f t="shared" si="2"/>
        <v>21.755102040816325</v>
      </c>
      <c r="Q17" t="b">
        <v>1</v>
      </c>
      <c r="R17" s="14" t="s">
        <v>8324</v>
      </c>
      <c r="S17" s="10" t="s">
        <v>8264</v>
      </c>
      <c r="T17" t="s">
        <v>8265</v>
      </c>
      <c r="U17" s="14">
        <f t="shared" si="3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19">
        <v>12000</v>
      </c>
      <c r="E18">
        <v>12029</v>
      </c>
      <c r="F18" s="19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7">
        <f t="shared" si="1"/>
        <v>41760.796423611115</v>
      </c>
      <c r="M18" t="b">
        <v>0</v>
      </c>
      <c r="N18">
        <v>70</v>
      </c>
      <c r="O18" s="5">
        <f>E18/D18</f>
        <v>1.0024166666666667</v>
      </c>
      <c r="P18" s="19">
        <f t="shared" si="2"/>
        <v>171.84285714285716</v>
      </c>
      <c r="Q18" t="b">
        <v>1</v>
      </c>
      <c r="R18" s="14" t="s">
        <v>8324</v>
      </c>
      <c r="S18" s="10" t="s">
        <v>8264</v>
      </c>
      <c r="T18" t="s">
        <v>8265</v>
      </c>
      <c r="U18" s="14">
        <f t="shared" si="3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19">
        <v>1500</v>
      </c>
      <c r="E19">
        <v>1510</v>
      </c>
      <c r="F19" s="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7">
        <f t="shared" si="1"/>
        <v>41917.731736111113</v>
      </c>
      <c r="M19" t="b">
        <v>0</v>
      </c>
      <c r="N19">
        <v>36</v>
      </c>
      <c r="O19" s="5">
        <f>E19/D19</f>
        <v>1.0066666666666666</v>
      </c>
      <c r="P19" s="19">
        <f t="shared" si="2"/>
        <v>41.944444444444443</v>
      </c>
      <c r="Q19" t="b">
        <v>1</v>
      </c>
      <c r="R19" s="14" t="s">
        <v>8324</v>
      </c>
      <c r="S19" s="10" t="s">
        <v>8264</v>
      </c>
      <c r="T19" t="s">
        <v>8265</v>
      </c>
      <c r="U19" s="14">
        <f t="shared" si="3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19">
        <v>30000</v>
      </c>
      <c r="E20">
        <v>31896.33</v>
      </c>
      <c r="F20" s="19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7">
        <f t="shared" si="1"/>
        <v>41869.542314814818</v>
      </c>
      <c r="M20" t="b">
        <v>0</v>
      </c>
      <c r="N20">
        <v>342</v>
      </c>
      <c r="O20" s="5">
        <f>E20/D20</f>
        <v>1.0632110000000001</v>
      </c>
      <c r="P20" s="19">
        <f t="shared" si="2"/>
        <v>93.264122807017543</v>
      </c>
      <c r="Q20" t="b">
        <v>1</v>
      </c>
      <c r="R20" s="14" t="s">
        <v>8324</v>
      </c>
      <c r="S20" s="10" t="s">
        <v>8264</v>
      </c>
      <c r="T20" t="s">
        <v>8265</v>
      </c>
      <c r="U20" s="14">
        <f t="shared" si="3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19">
        <v>850</v>
      </c>
      <c r="E21">
        <v>1235</v>
      </c>
      <c r="F21" s="19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7">
        <f t="shared" si="1"/>
        <v>42175.816365740742</v>
      </c>
      <c r="M21" t="b">
        <v>0</v>
      </c>
      <c r="N21">
        <v>22</v>
      </c>
      <c r="O21" s="5">
        <f>E21/D21</f>
        <v>1.4529411764705882</v>
      </c>
      <c r="P21" s="19">
        <f t="shared" si="2"/>
        <v>56.136363636363633</v>
      </c>
      <c r="Q21" t="b">
        <v>1</v>
      </c>
      <c r="R21" s="14" t="s">
        <v>8324</v>
      </c>
      <c r="S21" s="10" t="s">
        <v>8264</v>
      </c>
      <c r="T21" t="s">
        <v>8265</v>
      </c>
      <c r="U21" s="14">
        <f t="shared" si="3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19">
        <v>2000</v>
      </c>
      <c r="E22">
        <v>2004</v>
      </c>
      <c r="F22" s="19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7">
        <f t="shared" si="1"/>
        <v>42200.758240740746</v>
      </c>
      <c r="M22" t="b">
        <v>0</v>
      </c>
      <c r="N22">
        <v>25</v>
      </c>
      <c r="O22" s="5">
        <f>E22/D22</f>
        <v>1.002</v>
      </c>
      <c r="P22" s="19">
        <f t="shared" si="2"/>
        <v>80.16</v>
      </c>
      <c r="Q22" t="b">
        <v>1</v>
      </c>
      <c r="R22" s="14" t="s">
        <v>8324</v>
      </c>
      <c r="S22" s="10" t="s">
        <v>8264</v>
      </c>
      <c r="T22" t="s">
        <v>8265</v>
      </c>
      <c r="U22" s="14">
        <f t="shared" si="3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19">
        <v>18500</v>
      </c>
      <c r="E23">
        <v>20190</v>
      </c>
      <c r="F23" s="19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7">
        <f t="shared" si="1"/>
        <v>41878.627187500002</v>
      </c>
      <c r="M23" t="b">
        <v>0</v>
      </c>
      <c r="N23">
        <v>101</v>
      </c>
      <c r="O23" s="5">
        <f>E23/D23</f>
        <v>1.0913513513513513</v>
      </c>
      <c r="P23" s="19">
        <f t="shared" si="2"/>
        <v>199.9009900990099</v>
      </c>
      <c r="Q23" t="b">
        <v>1</v>
      </c>
      <c r="R23" s="14" t="s">
        <v>8324</v>
      </c>
      <c r="S23" s="10" t="s">
        <v>8264</v>
      </c>
      <c r="T23" t="s">
        <v>8265</v>
      </c>
      <c r="U23" s="14">
        <f t="shared" si="3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19">
        <v>350</v>
      </c>
      <c r="E24">
        <v>410</v>
      </c>
      <c r="F24" s="19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7">
        <f t="shared" si="1"/>
        <v>41989.91134259259</v>
      </c>
      <c r="M24" t="b">
        <v>0</v>
      </c>
      <c r="N24">
        <v>8</v>
      </c>
      <c r="O24" s="5">
        <f>E24/D24</f>
        <v>1.1714285714285715</v>
      </c>
      <c r="P24" s="19">
        <f t="shared" si="2"/>
        <v>51.25</v>
      </c>
      <c r="Q24" t="b">
        <v>1</v>
      </c>
      <c r="R24" s="14" t="s">
        <v>8324</v>
      </c>
      <c r="S24" s="10" t="s">
        <v>8264</v>
      </c>
      <c r="T24" t="s">
        <v>8265</v>
      </c>
      <c r="U24" s="14">
        <f t="shared" si="3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19">
        <v>2000</v>
      </c>
      <c r="E25">
        <v>2370</v>
      </c>
      <c r="F25" s="19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7">
        <f t="shared" si="1"/>
        <v>42097.778946759259</v>
      </c>
      <c r="M25" t="b">
        <v>0</v>
      </c>
      <c r="N25">
        <v>23</v>
      </c>
      <c r="O25" s="5">
        <f>E25/D25</f>
        <v>1.1850000000000001</v>
      </c>
      <c r="P25" s="19">
        <f t="shared" si="2"/>
        <v>103.04347826086956</v>
      </c>
      <c r="Q25" t="b">
        <v>1</v>
      </c>
      <c r="R25" s="14" t="s">
        <v>8324</v>
      </c>
      <c r="S25" s="10" t="s">
        <v>8264</v>
      </c>
      <c r="T25" t="s">
        <v>8265</v>
      </c>
      <c r="U25" s="14">
        <f t="shared" si="3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19">
        <v>35000</v>
      </c>
      <c r="E26">
        <v>38082.69</v>
      </c>
      <c r="F26" s="19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7">
        <f t="shared" si="1"/>
        <v>42229.820173611108</v>
      </c>
      <c r="M26" t="b">
        <v>0</v>
      </c>
      <c r="N26">
        <v>574</v>
      </c>
      <c r="O26" s="5">
        <f>E26/D26</f>
        <v>1.0880768571428572</v>
      </c>
      <c r="P26" s="19">
        <f t="shared" si="2"/>
        <v>66.346149825783982</v>
      </c>
      <c r="Q26" t="b">
        <v>1</v>
      </c>
      <c r="R26" s="14" t="s">
        <v>8324</v>
      </c>
      <c r="S26" s="10" t="s">
        <v>8264</v>
      </c>
      <c r="T26" t="s">
        <v>8265</v>
      </c>
      <c r="U26" s="14">
        <f t="shared" si="3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19">
        <v>600</v>
      </c>
      <c r="E27">
        <v>800</v>
      </c>
      <c r="F27" s="19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7">
        <f t="shared" si="1"/>
        <v>42318.025011574078</v>
      </c>
      <c r="M27" t="b">
        <v>0</v>
      </c>
      <c r="N27">
        <v>14</v>
      </c>
      <c r="O27" s="5">
        <f>E27/D27</f>
        <v>1.3333333333333333</v>
      </c>
      <c r="P27" s="19">
        <f t="shared" si="2"/>
        <v>57.142857142857146</v>
      </c>
      <c r="Q27" t="b">
        <v>1</v>
      </c>
      <c r="R27" s="14" t="s">
        <v>8324</v>
      </c>
      <c r="S27" s="10" t="s">
        <v>8264</v>
      </c>
      <c r="T27" t="s">
        <v>8265</v>
      </c>
      <c r="U27" s="14">
        <f t="shared" si="3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19">
        <v>1250</v>
      </c>
      <c r="E28">
        <v>1940</v>
      </c>
      <c r="F28" s="19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7">
        <f t="shared" si="1"/>
        <v>41828.515555555554</v>
      </c>
      <c r="M28" t="b">
        <v>0</v>
      </c>
      <c r="N28">
        <v>19</v>
      </c>
      <c r="O28" s="5">
        <f>E28/D28</f>
        <v>1.552</v>
      </c>
      <c r="P28" s="19">
        <f t="shared" si="2"/>
        <v>102.10526315789474</v>
      </c>
      <c r="Q28" t="b">
        <v>1</v>
      </c>
      <c r="R28" s="14" t="s">
        <v>8324</v>
      </c>
      <c r="S28" s="10" t="s">
        <v>8264</v>
      </c>
      <c r="T28" t="s">
        <v>8265</v>
      </c>
      <c r="U28" s="14">
        <f t="shared" si="3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19">
        <v>20000</v>
      </c>
      <c r="E29">
        <v>22345</v>
      </c>
      <c r="F29" s="1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7">
        <f t="shared" si="1"/>
        <v>41929.164733796293</v>
      </c>
      <c r="M29" t="b">
        <v>0</v>
      </c>
      <c r="N29">
        <v>150</v>
      </c>
      <c r="O29" s="5">
        <f>E29/D29</f>
        <v>1.1172500000000001</v>
      </c>
      <c r="P29" s="19">
        <f t="shared" si="2"/>
        <v>148.96666666666667</v>
      </c>
      <c r="Q29" t="b">
        <v>1</v>
      </c>
      <c r="R29" s="14" t="s">
        <v>8324</v>
      </c>
      <c r="S29" s="10" t="s">
        <v>8264</v>
      </c>
      <c r="T29" t="s">
        <v>8265</v>
      </c>
      <c r="U29" s="14">
        <f t="shared" si="3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19">
        <v>12000</v>
      </c>
      <c r="E30">
        <v>12042</v>
      </c>
      <c r="F30" s="19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7">
        <f t="shared" si="1"/>
        <v>42324.96393518518</v>
      </c>
      <c r="M30" t="b">
        <v>0</v>
      </c>
      <c r="N30">
        <v>71</v>
      </c>
      <c r="O30" s="5">
        <f>E30/D30</f>
        <v>1.0035000000000001</v>
      </c>
      <c r="P30" s="19">
        <f t="shared" si="2"/>
        <v>169.6056338028169</v>
      </c>
      <c r="Q30" t="b">
        <v>1</v>
      </c>
      <c r="R30" s="14" t="s">
        <v>8324</v>
      </c>
      <c r="S30" s="10" t="s">
        <v>8264</v>
      </c>
      <c r="T30" t="s">
        <v>8265</v>
      </c>
      <c r="U30" s="14">
        <f t="shared" si="3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19">
        <v>3000</v>
      </c>
      <c r="E31">
        <v>3700</v>
      </c>
      <c r="F31" s="19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7">
        <f t="shared" si="1"/>
        <v>41812.67324074074</v>
      </c>
      <c r="M31" t="b">
        <v>0</v>
      </c>
      <c r="N31">
        <v>117</v>
      </c>
      <c r="O31" s="5">
        <f>E31/D31</f>
        <v>1.2333333333333334</v>
      </c>
      <c r="P31" s="19">
        <f t="shared" si="2"/>
        <v>31.623931623931625</v>
      </c>
      <c r="Q31" t="b">
        <v>1</v>
      </c>
      <c r="R31" s="14" t="s">
        <v>8324</v>
      </c>
      <c r="S31" s="10" t="s">
        <v>8264</v>
      </c>
      <c r="T31" t="s">
        <v>8265</v>
      </c>
      <c r="U31" s="14">
        <f t="shared" si="3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19">
        <v>4000</v>
      </c>
      <c r="E32">
        <v>4051.99</v>
      </c>
      <c r="F32" s="19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7">
        <f t="shared" si="1"/>
        <v>41842.292997685188</v>
      </c>
      <c r="M32" t="b">
        <v>0</v>
      </c>
      <c r="N32">
        <v>53</v>
      </c>
      <c r="O32" s="5">
        <f>E32/D32</f>
        <v>1.0129975</v>
      </c>
      <c r="P32" s="19">
        <f t="shared" si="2"/>
        <v>76.45264150943396</v>
      </c>
      <c r="Q32" t="b">
        <v>1</v>
      </c>
      <c r="R32" s="14" t="s">
        <v>8324</v>
      </c>
      <c r="S32" s="10" t="s">
        <v>8264</v>
      </c>
      <c r="T32" t="s">
        <v>8265</v>
      </c>
      <c r="U32" s="14">
        <f t="shared" si="3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19">
        <v>13</v>
      </c>
      <c r="E33">
        <v>13</v>
      </c>
      <c r="F33" s="19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7">
        <f t="shared" si="1"/>
        <v>42376.79206018518</v>
      </c>
      <c r="M33" t="b">
        <v>0</v>
      </c>
      <c r="N33">
        <v>1</v>
      </c>
      <c r="O33" s="5">
        <f>E33/D33</f>
        <v>1</v>
      </c>
      <c r="P33" s="19">
        <f t="shared" si="2"/>
        <v>13</v>
      </c>
      <c r="Q33" t="b">
        <v>1</v>
      </c>
      <c r="R33" s="14" t="s">
        <v>8324</v>
      </c>
      <c r="S33" s="10" t="s">
        <v>8264</v>
      </c>
      <c r="T33" t="s">
        <v>8265</v>
      </c>
      <c r="U33" s="14">
        <f t="shared" si="3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19">
        <v>28450</v>
      </c>
      <c r="E34">
        <v>28520</v>
      </c>
      <c r="F34" s="19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7">
        <f t="shared" si="1"/>
        <v>42461.627511574072</v>
      </c>
      <c r="M34" t="b">
        <v>0</v>
      </c>
      <c r="N34">
        <v>89</v>
      </c>
      <c r="O34" s="5">
        <f>E34/D34</f>
        <v>1.0024604569420035</v>
      </c>
      <c r="P34" s="19">
        <f t="shared" si="2"/>
        <v>320.44943820224717</v>
      </c>
      <c r="Q34" t="b">
        <v>1</v>
      </c>
      <c r="R34" s="14" t="s">
        <v>8324</v>
      </c>
      <c r="S34" s="10" t="s">
        <v>8264</v>
      </c>
      <c r="T34" t="s">
        <v>8265</v>
      </c>
      <c r="U34" s="14">
        <f t="shared" si="3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19">
        <v>5250</v>
      </c>
      <c r="E35">
        <v>5360</v>
      </c>
      <c r="F35" s="19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7">
        <f t="shared" si="1"/>
        <v>42286.660891203705</v>
      </c>
      <c r="M35" t="b">
        <v>0</v>
      </c>
      <c r="N35">
        <v>64</v>
      </c>
      <c r="O35" s="5">
        <f>E35/D35</f>
        <v>1.0209523809523811</v>
      </c>
      <c r="P35" s="19">
        <f t="shared" si="2"/>
        <v>83.75</v>
      </c>
      <c r="Q35" t="b">
        <v>1</v>
      </c>
      <c r="R35" s="14" t="s">
        <v>8324</v>
      </c>
      <c r="S35" s="10" t="s">
        <v>8264</v>
      </c>
      <c r="T35" t="s">
        <v>8265</v>
      </c>
      <c r="U35" s="14">
        <f t="shared" si="3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19">
        <v>2600</v>
      </c>
      <c r="E36">
        <v>3392</v>
      </c>
      <c r="F36" s="19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7">
        <f t="shared" si="1"/>
        <v>41841.321770833332</v>
      </c>
      <c r="M36" t="b">
        <v>0</v>
      </c>
      <c r="N36">
        <v>68</v>
      </c>
      <c r="O36" s="5">
        <f>E36/D36</f>
        <v>1.3046153846153845</v>
      </c>
      <c r="P36" s="19">
        <f t="shared" si="2"/>
        <v>49.882352941176471</v>
      </c>
      <c r="Q36" t="b">
        <v>1</v>
      </c>
      <c r="R36" s="14" t="s">
        <v>8324</v>
      </c>
      <c r="S36" s="10" t="s">
        <v>8264</v>
      </c>
      <c r="T36" t="s">
        <v>8265</v>
      </c>
      <c r="U36" s="14">
        <f t="shared" si="3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19">
        <v>1000</v>
      </c>
      <c r="E37">
        <v>1665</v>
      </c>
      <c r="F37" s="19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7">
        <f t="shared" si="1"/>
        <v>42098.291828703703</v>
      </c>
      <c r="M37" t="b">
        <v>0</v>
      </c>
      <c r="N37">
        <v>28</v>
      </c>
      <c r="O37" s="5">
        <f>E37/D37</f>
        <v>1.665</v>
      </c>
      <c r="P37" s="19">
        <f t="shared" si="2"/>
        <v>59.464285714285715</v>
      </c>
      <c r="Q37" t="b">
        <v>1</v>
      </c>
      <c r="R37" s="14" t="s">
        <v>8324</v>
      </c>
      <c r="S37" s="10" t="s">
        <v>8264</v>
      </c>
      <c r="T37" t="s">
        <v>8265</v>
      </c>
      <c r="U37" s="14">
        <f t="shared" si="3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19">
        <v>6000</v>
      </c>
      <c r="E38">
        <v>8529</v>
      </c>
      <c r="F38" s="19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7">
        <f t="shared" si="1"/>
        <v>42068.307002314818</v>
      </c>
      <c r="M38" t="b">
        <v>0</v>
      </c>
      <c r="N38">
        <v>44</v>
      </c>
      <c r="O38" s="5">
        <f>E38/D38</f>
        <v>1.4215</v>
      </c>
      <c r="P38" s="19">
        <f t="shared" si="2"/>
        <v>193.84090909090909</v>
      </c>
      <c r="Q38" t="b">
        <v>1</v>
      </c>
      <c r="R38" s="14" t="s">
        <v>8324</v>
      </c>
      <c r="S38" s="10" t="s">
        <v>8264</v>
      </c>
      <c r="T38" t="s">
        <v>8265</v>
      </c>
      <c r="U38" s="14">
        <f t="shared" si="3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19">
        <v>22000</v>
      </c>
      <c r="E39">
        <v>40357</v>
      </c>
      <c r="F39" s="1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7">
        <f t="shared" si="1"/>
        <v>42032.693043981482</v>
      </c>
      <c r="M39" t="b">
        <v>0</v>
      </c>
      <c r="N39">
        <v>253</v>
      </c>
      <c r="O39" s="5">
        <f>E39/D39</f>
        <v>1.8344090909090909</v>
      </c>
      <c r="P39" s="19">
        <f t="shared" si="2"/>
        <v>159.51383399209487</v>
      </c>
      <c r="Q39" t="b">
        <v>1</v>
      </c>
      <c r="R39" s="14" t="s">
        <v>8324</v>
      </c>
      <c r="S39" s="10" t="s">
        <v>8264</v>
      </c>
      <c r="T39" t="s">
        <v>8265</v>
      </c>
      <c r="U39" s="14">
        <f t="shared" si="3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19">
        <v>2500</v>
      </c>
      <c r="E40">
        <v>2751</v>
      </c>
      <c r="F40" s="19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7">
        <f t="shared" si="1"/>
        <v>41375.057222222218</v>
      </c>
      <c r="M40" t="b">
        <v>0</v>
      </c>
      <c r="N40">
        <v>66</v>
      </c>
      <c r="O40" s="5">
        <f>E40/D40</f>
        <v>1.1004</v>
      </c>
      <c r="P40" s="19">
        <f t="shared" si="2"/>
        <v>41.68181818181818</v>
      </c>
      <c r="Q40" t="b">
        <v>1</v>
      </c>
      <c r="R40" s="14" t="s">
        <v>8324</v>
      </c>
      <c r="S40" s="10" t="s">
        <v>8264</v>
      </c>
      <c r="T40" t="s">
        <v>8265</v>
      </c>
      <c r="U40" s="14">
        <f t="shared" si="3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19">
        <v>25000</v>
      </c>
      <c r="E41">
        <v>32745</v>
      </c>
      <c r="F41" s="19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7">
        <f t="shared" si="1"/>
        <v>41754.047083333331</v>
      </c>
      <c r="M41" t="b">
        <v>0</v>
      </c>
      <c r="N41">
        <v>217</v>
      </c>
      <c r="O41" s="5">
        <f>E41/D41</f>
        <v>1.3098000000000001</v>
      </c>
      <c r="P41" s="19">
        <f t="shared" si="2"/>
        <v>150.89861751152074</v>
      </c>
      <c r="Q41" t="b">
        <v>1</v>
      </c>
      <c r="R41" s="14" t="s">
        <v>8324</v>
      </c>
      <c r="S41" s="10" t="s">
        <v>8264</v>
      </c>
      <c r="T41" t="s">
        <v>8265</v>
      </c>
      <c r="U41" s="14">
        <f t="shared" si="3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19">
        <v>2000</v>
      </c>
      <c r="E42">
        <v>2027</v>
      </c>
      <c r="F42" s="19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7">
        <f t="shared" si="1"/>
        <v>41789.21398148148</v>
      </c>
      <c r="M42" t="b">
        <v>0</v>
      </c>
      <c r="N42">
        <v>16</v>
      </c>
      <c r="O42" s="5">
        <f>E42/D42</f>
        <v>1.0135000000000001</v>
      </c>
      <c r="P42" s="19">
        <f t="shared" si="2"/>
        <v>126.6875</v>
      </c>
      <c r="Q42" t="b">
        <v>1</v>
      </c>
      <c r="R42" s="14" t="s">
        <v>8324</v>
      </c>
      <c r="S42" s="10" t="s">
        <v>8264</v>
      </c>
      <c r="T42" t="s">
        <v>8265</v>
      </c>
      <c r="U42" s="14">
        <f t="shared" si="3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19">
        <v>2000</v>
      </c>
      <c r="E43">
        <v>2000</v>
      </c>
      <c r="F43" s="19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7">
        <f t="shared" si="1"/>
        <v>41887.568912037037</v>
      </c>
      <c r="M43" t="b">
        <v>0</v>
      </c>
      <c r="N43">
        <v>19</v>
      </c>
      <c r="O43" s="5">
        <f>E43/D43</f>
        <v>1</v>
      </c>
      <c r="P43" s="19">
        <f t="shared" si="2"/>
        <v>105.26315789473684</v>
      </c>
      <c r="Q43" t="b">
        <v>1</v>
      </c>
      <c r="R43" s="14" t="s">
        <v>8324</v>
      </c>
      <c r="S43" s="10" t="s">
        <v>8264</v>
      </c>
      <c r="T43" t="s">
        <v>8265</v>
      </c>
      <c r="U43" s="14">
        <f t="shared" si="3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19">
        <v>14000</v>
      </c>
      <c r="E44">
        <v>19860</v>
      </c>
      <c r="F44" s="19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7">
        <f t="shared" si="1"/>
        <v>41971.639189814814</v>
      </c>
      <c r="M44" t="b">
        <v>0</v>
      </c>
      <c r="N44">
        <v>169</v>
      </c>
      <c r="O44" s="5">
        <f>E44/D44</f>
        <v>1.4185714285714286</v>
      </c>
      <c r="P44" s="19">
        <f t="shared" si="2"/>
        <v>117.51479289940828</v>
      </c>
      <c r="Q44" t="b">
        <v>1</v>
      </c>
      <c r="R44" s="14" t="s">
        <v>8324</v>
      </c>
      <c r="S44" s="10" t="s">
        <v>8264</v>
      </c>
      <c r="T44" t="s">
        <v>8265</v>
      </c>
      <c r="U44" s="14">
        <f t="shared" si="3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19">
        <v>10000</v>
      </c>
      <c r="E45">
        <v>30866</v>
      </c>
      <c r="F45" s="19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7">
        <f t="shared" si="1"/>
        <v>41802.790347222224</v>
      </c>
      <c r="M45" t="b">
        <v>0</v>
      </c>
      <c r="N45">
        <v>263</v>
      </c>
      <c r="O45" s="5">
        <f>E45/D45</f>
        <v>3.0865999999999998</v>
      </c>
      <c r="P45" s="19">
        <f t="shared" si="2"/>
        <v>117.36121673003802</v>
      </c>
      <c r="Q45" t="b">
        <v>1</v>
      </c>
      <c r="R45" s="14" t="s">
        <v>8324</v>
      </c>
      <c r="S45" s="10" t="s">
        <v>8264</v>
      </c>
      <c r="T45" t="s">
        <v>8265</v>
      </c>
      <c r="U45" s="14">
        <f t="shared" si="3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19">
        <v>2000</v>
      </c>
      <c r="E46">
        <v>2000</v>
      </c>
      <c r="F46" s="19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7">
        <f t="shared" si="1"/>
        <v>41874.098807870374</v>
      </c>
      <c r="M46" t="b">
        <v>0</v>
      </c>
      <c r="N46">
        <v>15</v>
      </c>
      <c r="O46" s="5">
        <f>E46/D46</f>
        <v>1</v>
      </c>
      <c r="P46" s="19">
        <f t="shared" si="2"/>
        <v>133.33333333333334</v>
      </c>
      <c r="Q46" t="b">
        <v>1</v>
      </c>
      <c r="R46" s="14" t="s">
        <v>8324</v>
      </c>
      <c r="S46" s="10" t="s">
        <v>8264</v>
      </c>
      <c r="T46" t="s">
        <v>8265</v>
      </c>
      <c r="U46" s="14">
        <f t="shared" si="3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19">
        <v>5000</v>
      </c>
      <c r="E47">
        <v>6000</v>
      </c>
      <c r="F47" s="19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7">
        <f t="shared" si="1"/>
        <v>42457.623923611114</v>
      </c>
      <c r="M47" t="b">
        <v>0</v>
      </c>
      <c r="N47">
        <v>61</v>
      </c>
      <c r="O47" s="5">
        <f>E47/D47</f>
        <v>1.2</v>
      </c>
      <c r="P47" s="19">
        <f t="shared" si="2"/>
        <v>98.360655737704917</v>
      </c>
      <c r="Q47" t="b">
        <v>1</v>
      </c>
      <c r="R47" s="14" t="s">
        <v>8324</v>
      </c>
      <c r="S47" s="10" t="s">
        <v>8264</v>
      </c>
      <c r="T47" t="s">
        <v>8265</v>
      </c>
      <c r="U47" s="14">
        <f t="shared" si="3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19">
        <v>8400</v>
      </c>
      <c r="E48">
        <v>8750</v>
      </c>
      <c r="F48" s="19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7">
        <f t="shared" si="1"/>
        <v>42323.964976851858</v>
      </c>
      <c r="M48" t="b">
        <v>0</v>
      </c>
      <c r="N48">
        <v>45</v>
      </c>
      <c r="O48" s="5">
        <f>E48/D48</f>
        <v>1.0416666666666667</v>
      </c>
      <c r="P48" s="19">
        <f t="shared" si="2"/>
        <v>194.44444444444446</v>
      </c>
      <c r="Q48" t="b">
        <v>1</v>
      </c>
      <c r="R48" s="14" t="s">
        <v>8324</v>
      </c>
      <c r="S48" s="10" t="s">
        <v>8264</v>
      </c>
      <c r="T48" t="s">
        <v>8265</v>
      </c>
      <c r="U48" s="14">
        <f t="shared" si="3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19">
        <v>5000</v>
      </c>
      <c r="E49">
        <v>5380.55</v>
      </c>
      <c r="F49" s="1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7">
        <f t="shared" si="1"/>
        <v>41932.819525462961</v>
      </c>
      <c r="M49" t="b">
        <v>0</v>
      </c>
      <c r="N49">
        <v>70</v>
      </c>
      <c r="O49" s="5">
        <f>E49/D49</f>
        <v>1.0761100000000001</v>
      </c>
      <c r="P49" s="19">
        <f t="shared" si="2"/>
        <v>76.865000000000009</v>
      </c>
      <c r="Q49" t="b">
        <v>1</v>
      </c>
      <c r="R49" s="14" t="s">
        <v>8324</v>
      </c>
      <c r="S49" s="10" t="s">
        <v>8264</v>
      </c>
      <c r="T49" t="s">
        <v>8265</v>
      </c>
      <c r="U49" s="14">
        <f t="shared" si="3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19">
        <v>2000</v>
      </c>
      <c r="E50">
        <v>2159</v>
      </c>
      <c r="F50" s="19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7">
        <f t="shared" si="1"/>
        <v>42033.516898148147</v>
      </c>
      <c r="M50" t="b">
        <v>0</v>
      </c>
      <c r="N50">
        <v>38</v>
      </c>
      <c r="O50" s="5">
        <f>E50/D50</f>
        <v>1.0794999999999999</v>
      </c>
      <c r="P50" s="19">
        <f t="shared" si="2"/>
        <v>56.815789473684212</v>
      </c>
      <c r="Q50" t="b">
        <v>1</v>
      </c>
      <c r="R50" s="14" t="s">
        <v>8324</v>
      </c>
      <c r="S50" s="10" t="s">
        <v>8264</v>
      </c>
      <c r="T50" t="s">
        <v>8265</v>
      </c>
      <c r="U50" s="14">
        <f t="shared" si="3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19">
        <v>12000</v>
      </c>
      <c r="E51">
        <v>12000</v>
      </c>
      <c r="F51" s="19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7">
        <f t="shared" si="1"/>
        <v>42271.176446759258</v>
      </c>
      <c r="M51" t="b">
        <v>0</v>
      </c>
      <c r="N51">
        <v>87</v>
      </c>
      <c r="O51" s="5">
        <f>E51/D51</f>
        <v>1</v>
      </c>
      <c r="P51" s="19">
        <f t="shared" si="2"/>
        <v>137.93103448275863</v>
      </c>
      <c r="Q51" t="b">
        <v>1</v>
      </c>
      <c r="R51" s="14" t="s">
        <v>8324</v>
      </c>
      <c r="S51" s="10" t="s">
        <v>8264</v>
      </c>
      <c r="T51" t="s">
        <v>8265</v>
      </c>
      <c r="U51" s="14">
        <f t="shared" si="3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19">
        <v>600</v>
      </c>
      <c r="E52">
        <v>600</v>
      </c>
      <c r="F52" s="19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7">
        <f t="shared" si="1"/>
        <v>41995.752986111111</v>
      </c>
      <c r="M52" t="b">
        <v>0</v>
      </c>
      <c r="N52">
        <v>22</v>
      </c>
      <c r="O52" s="5">
        <f>E52/D52</f>
        <v>1</v>
      </c>
      <c r="P52" s="19">
        <f t="shared" si="2"/>
        <v>27.272727272727273</v>
      </c>
      <c r="Q52" t="b">
        <v>1</v>
      </c>
      <c r="R52" s="14" t="s">
        <v>8324</v>
      </c>
      <c r="S52" s="10" t="s">
        <v>8264</v>
      </c>
      <c r="T52" t="s">
        <v>8265</v>
      </c>
      <c r="U52" s="14">
        <f t="shared" si="3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19">
        <v>11000</v>
      </c>
      <c r="E53">
        <v>14082</v>
      </c>
      <c r="F53" s="19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7">
        <f t="shared" si="1"/>
        <v>42196.928668981483</v>
      </c>
      <c r="M53" t="b">
        <v>0</v>
      </c>
      <c r="N53">
        <v>119</v>
      </c>
      <c r="O53" s="5">
        <f>E53/D53</f>
        <v>1.2801818181818181</v>
      </c>
      <c r="P53" s="19">
        <f t="shared" si="2"/>
        <v>118.33613445378151</v>
      </c>
      <c r="Q53" t="b">
        <v>1</v>
      </c>
      <c r="R53" s="14" t="s">
        <v>8324</v>
      </c>
      <c r="S53" s="10" t="s">
        <v>8264</v>
      </c>
      <c r="T53" t="s">
        <v>8265</v>
      </c>
      <c r="U53" s="14">
        <f t="shared" si="3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19">
        <v>10000</v>
      </c>
      <c r="E54">
        <v>11621</v>
      </c>
      <c r="F54" s="19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7">
        <f t="shared" si="1"/>
        <v>41807.701921296299</v>
      </c>
      <c r="M54" t="b">
        <v>0</v>
      </c>
      <c r="N54">
        <v>52</v>
      </c>
      <c r="O54" s="5">
        <f>E54/D54</f>
        <v>1.1620999999999999</v>
      </c>
      <c r="P54" s="19">
        <f t="shared" si="2"/>
        <v>223.48076923076923</v>
      </c>
      <c r="Q54" t="b">
        <v>1</v>
      </c>
      <c r="R54" s="14" t="s">
        <v>8324</v>
      </c>
      <c r="S54" s="10" t="s">
        <v>8264</v>
      </c>
      <c r="T54" t="s">
        <v>8265</v>
      </c>
      <c r="U54" s="14">
        <f t="shared" si="3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19">
        <v>3000</v>
      </c>
      <c r="E55">
        <v>3289</v>
      </c>
      <c r="F55" s="19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7">
        <f t="shared" si="1"/>
        <v>41719.549131944441</v>
      </c>
      <c r="M55" t="b">
        <v>0</v>
      </c>
      <c r="N55">
        <v>117</v>
      </c>
      <c r="O55" s="5">
        <f>E55/D55</f>
        <v>1.0963333333333334</v>
      </c>
      <c r="P55" s="19">
        <f t="shared" si="2"/>
        <v>28.111111111111111</v>
      </c>
      <c r="Q55" t="b">
        <v>1</v>
      </c>
      <c r="R55" s="14" t="s">
        <v>8324</v>
      </c>
      <c r="S55" s="10" t="s">
        <v>8264</v>
      </c>
      <c r="T55" t="s">
        <v>8265</v>
      </c>
      <c r="U55" s="14">
        <f t="shared" si="3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19">
        <v>10000</v>
      </c>
      <c r="E56">
        <v>10100</v>
      </c>
      <c r="F56" s="19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7">
        <f t="shared" si="1"/>
        <v>42333.713206018518</v>
      </c>
      <c r="M56" t="b">
        <v>0</v>
      </c>
      <c r="N56">
        <v>52</v>
      </c>
      <c r="O56" s="5">
        <f>E56/D56</f>
        <v>1.01</v>
      </c>
      <c r="P56" s="19">
        <f t="shared" si="2"/>
        <v>194.23076923076923</v>
      </c>
      <c r="Q56" t="b">
        <v>1</v>
      </c>
      <c r="R56" s="14" t="s">
        <v>8324</v>
      </c>
      <c r="S56" s="10" t="s">
        <v>8264</v>
      </c>
      <c r="T56" t="s">
        <v>8265</v>
      </c>
      <c r="U56" s="14">
        <f t="shared" si="3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19">
        <v>8600</v>
      </c>
      <c r="E57">
        <v>11090</v>
      </c>
      <c r="F57" s="19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7">
        <f t="shared" si="1"/>
        <v>42496.968935185185</v>
      </c>
      <c r="M57" t="b">
        <v>0</v>
      </c>
      <c r="N57">
        <v>86</v>
      </c>
      <c r="O57" s="5">
        <f>E57/D57</f>
        <v>1.2895348837209302</v>
      </c>
      <c r="P57" s="19">
        <f t="shared" si="2"/>
        <v>128.95348837209303</v>
      </c>
      <c r="Q57" t="b">
        <v>1</v>
      </c>
      <c r="R57" s="14" t="s">
        <v>8324</v>
      </c>
      <c r="S57" s="10" t="s">
        <v>8264</v>
      </c>
      <c r="T57" t="s">
        <v>8265</v>
      </c>
      <c r="U57" s="14">
        <f t="shared" si="3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19">
        <v>8000</v>
      </c>
      <c r="E58">
        <v>8581</v>
      </c>
      <c r="F58" s="19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7">
        <f t="shared" si="1"/>
        <v>42149.548888888887</v>
      </c>
      <c r="M58" t="b">
        <v>0</v>
      </c>
      <c r="N58">
        <v>174</v>
      </c>
      <c r="O58" s="5">
        <f>E58/D58</f>
        <v>1.0726249999999999</v>
      </c>
      <c r="P58" s="19">
        <f t="shared" si="2"/>
        <v>49.316091954022987</v>
      </c>
      <c r="Q58" t="b">
        <v>1</v>
      </c>
      <c r="R58" s="14" t="s">
        <v>8324</v>
      </c>
      <c r="S58" s="10" t="s">
        <v>8264</v>
      </c>
      <c r="T58" t="s">
        <v>8265</v>
      </c>
      <c r="U58" s="14">
        <f t="shared" si="3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19">
        <v>15000</v>
      </c>
      <c r="E59">
        <v>15285</v>
      </c>
      <c r="F59" s="1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7">
        <f t="shared" si="1"/>
        <v>42089.83289351852</v>
      </c>
      <c r="M59" t="b">
        <v>0</v>
      </c>
      <c r="N59">
        <v>69</v>
      </c>
      <c r="O59" s="5">
        <f>E59/D59</f>
        <v>1.0189999999999999</v>
      </c>
      <c r="P59" s="19">
        <f t="shared" si="2"/>
        <v>221.52173913043478</v>
      </c>
      <c r="Q59" t="b">
        <v>1</v>
      </c>
      <c r="R59" s="14" t="s">
        <v>8324</v>
      </c>
      <c r="S59" s="10" t="s">
        <v>8264</v>
      </c>
      <c r="T59" t="s">
        <v>8265</v>
      </c>
      <c r="U59" s="14">
        <f t="shared" si="3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19">
        <v>10000</v>
      </c>
      <c r="E60">
        <v>10291</v>
      </c>
      <c r="F60" s="19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7">
        <f t="shared" si="1"/>
        <v>41932.745046296295</v>
      </c>
      <c r="M60" t="b">
        <v>0</v>
      </c>
      <c r="N60">
        <v>75</v>
      </c>
      <c r="O60" s="5">
        <f>E60/D60</f>
        <v>1.0290999999999999</v>
      </c>
      <c r="P60" s="19">
        <f t="shared" si="2"/>
        <v>137.21333333333334</v>
      </c>
      <c r="Q60" t="b">
        <v>1</v>
      </c>
      <c r="R60" s="14" t="s">
        <v>8324</v>
      </c>
      <c r="S60" s="10" t="s">
        <v>8264</v>
      </c>
      <c r="T60" t="s">
        <v>8265</v>
      </c>
      <c r="U60" s="14">
        <f t="shared" si="3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19">
        <v>20000</v>
      </c>
      <c r="E61">
        <v>20025.14</v>
      </c>
      <c r="F61" s="19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7">
        <f t="shared" si="1"/>
        <v>42230.23583333334</v>
      </c>
      <c r="M61" t="b">
        <v>0</v>
      </c>
      <c r="N61">
        <v>33</v>
      </c>
      <c r="O61" s="5">
        <f>E61/D61</f>
        <v>1.0012570000000001</v>
      </c>
      <c r="P61" s="19">
        <f t="shared" si="2"/>
        <v>606.82242424242418</v>
      </c>
      <c r="Q61" t="b">
        <v>1</v>
      </c>
      <c r="R61" s="14" t="s">
        <v>8324</v>
      </c>
      <c r="S61" s="10" t="s">
        <v>8264</v>
      </c>
      <c r="T61" t="s">
        <v>8265</v>
      </c>
      <c r="U61" s="14">
        <f t="shared" si="3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19">
        <v>4500</v>
      </c>
      <c r="E62">
        <v>4648.33</v>
      </c>
      <c r="F62" s="19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7">
        <f t="shared" si="1"/>
        <v>41701.901817129627</v>
      </c>
      <c r="M62" t="b">
        <v>0</v>
      </c>
      <c r="N62">
        <v>108</v>
      </c>
      <c r="O62" s="5">
        <f>E62/D62</f>
        <v>1.0329622222222221</v>
      </c>
      <c r="P62" s="19">
        <f t="shared" si="2"/>
        <v>43.040092592592593</v>
      </c>
      <c r="Q62" t="b">
        <v>1</v>
      </c>
      <c r="R62" s="14" t="s">
        <v>8325</v>
      </c>
      <c r="S62" s="10" t="s">
        <v>8264</v>
      </c>
      <c r="T62" t="s">
        <v>8266</v>
      </c>
      <c r="U62" s="14">
        <f t="shared" si="3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19">
        <v>5000</v>
      </c>
      <c r="E63">
        <v>7415</v>
      </c>
      <c r="F63" s="19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7">
        <f t="shared" si="1"/>
        <v>41409.814317129632</v>
      </c>
      <c r="M63" t="b">
        <v>0</v>
      </c>
      <c r="N63">
        <v>23</v>
      </c>
      <c r="O63" s="5">
        <f>E63/D63</f>
        <v>1.4830000000000001</v>
      </c>
      <c r="P63" s="19">
        <f t="shared" si="2"/>
        <v>322.39130434782606</v>
      </c>
      <c r="Q63" t="b">
        <v>1</v>
      </c>
      <c r="R63" s="14" t="s">
        <v>8325</v>
      </c>
      <c r="S63" s="10" t="s">
        <v>8264</v>
      </c>
      <c r="T63" t="s">
        <v>8266</v>
      </c>
      <c r="U63" s="14">
        <f t="shared" si="3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19">
        <v>3000</v>
      </c>
      <c r="E64">
        <v>4642</v>
      </c>
      <c r="F64" s="19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7">
        <f t="shared" si="1"/>
        <v>41311.799513888887</v>
      </c>
      <c r="M64" t="b">
        <v>0</v>
      </c>
      <c r="N64">
        <v>48</v>
      </c>
      <c r="O64" s="5">
        <f>E64/D64</f>
        <v>1.5473333333333332</v>
      </c>
      <c r="P64" s="19">
        <f t="shared" si="2"/>
        <v>96.708333333333329</v>
      </c>
      <c r="Q64" t="b">
        <v>1</v>
      </c>
      <c r="R64" s="14" t="s">
        <v>8325</v>
      </c>
      <c r="S64" s="10" t="s">
        <v>8264</v>
      </c>
      <c r="T64" t="s">
        <v>8266</v>
      </c>
      <c r="U64" s="14">
        <f t="shared" si="3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19">
        <v>2000</v>
      </c>
      <c r="E65">
        <v>2270.37</v>
      </c>
      <c r="F65" s="19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7">
        <f t="shared" si="1"/>
        <v>41612.912187499998</v>
      </c>
      <c r="M65" t="b">
        <v>0</v>
      </c>
      <c r="N65">
        <v>64</v>
      </c>
      <c r="O65" s="5">
        <f>E65/D65</f>
        <v>1.1351849999999999</v>
      </c>
      <c r="P65" s="19">
        <f t="shared" si="2"/>
        <v>35.474531249999998</v>
      </c>
      <c r="Q65" t="b">
        <v>1</v>
      </c>
      <c r="R65" s="14" t="s">
        <v>8325</v>
      </c>
      <c r="S65" s="10" t="s">
        <v>8264</v>
      </c>
      <c r="T65" t="s">
        <v>8266</v>
      </c>
      <c r="U65" s="14">
        <f t="shared" si="3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19">
        <v>1200</v>
      </c>
      <c r="E66">
        <v>2080</v>
      </c>
      <c r="F66" s="19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7">
        <f t="shared" si="1"/>
        <v>41433.01829861111</v>
      </c>
      <c r="M66" t="b">
        <v>0</v>
      </c>
      <c r="N66">
        <v>24</v>
      </c>
      <c r="O66" s="5">
        <f>E66/D66</f>
        <v>1.7333333333333334</v>
      </c>
      <c r="P66" s="19">
        <f t="shared" si="2"/>
        <v>86.666666666666671</v>
      </c>
      <c r="Q66" t="b">
        <v>1</v>
      </c>
      <c r="R66" s="14" t="s">
        <v>8325</v>
      </c>
      <c r="S66" s="10" t="s">
        <v>8264</v>
      </c>
      <c r="T66" t="s">
        <v>8266</v>
      </c>
      <c r="U66" s="14">
        <f t="shared" si="3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19">
        <v>7000</v>
      </c>
      <c r="E67">
        <v>7527</v>
      </c>
      <c r="F67" s="19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7">
        <f t="shared" ref="L67:L130" si="5">(((K67/60)/60)/24)+DATE(1970,1,1)</f>
        <v>41835.821226851855</v>
      </c>
      <c r="M67" t="b">
        <v>0</v>
      </c>
      <c r="N67">
        <v>57</v>
      </c>
      <c r="O67" s="5">
        <f>E67/D67</f>
        <v>1.0752857142857142</v>
      </c>
      <c r="P67" s="19">
        <f t="shared" ref="P67:P130" si="6">IFERROR(E67/N67,0)</f>
        <v>132.05263157894737</v>
      </c>
      <c r="Q67" t="b">
        <v>1</v>
      </c>
      <c r="R67" s="14" t="s">
        <v>8325</v>
      </c>
      <c r="S67" s="10" t="s">
        <v>8264</v>
      </c>
      <c r="T67" t="s">
        <v>8266</v>
      </c>
      <c r="U67" s="14">
        <f t="shared" ref="U67:U130" si="7">YEAR(L67)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19">
        <v>2000</v>
      </c>
      <c r="E68">
        <v>2372</v>
      </c>
      <c r="F68" s="19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7">
        <f t="shared" si="5"/>
        <v>42539.849768518514</v>
      </c>
      <c r="M68" t="b">
        <v>0</v>
      </c>
      <c r="N68">
        <v>26</v>
      </c>
      <c r="O68" s="5">
        <f>E68/D68</f>
        <v>1.1859999999999999</v>
      </c>
      <c r="P68" s="19">
        <f t="shared" si="6"/>
        <v>91.230769230769226</v>
      </c>
      <c r="Q68" t="b">
        <v>1</v>
      </c>
      <c r="R68" s="14" t="s">
        <v>8325</v>
      </c>
      <c r="S68" s="10" t="s">
        <v>8264</v>
      </c>
      <c r="T68" t="s">
        <v>8266</v>
      </c>
      <c r="U68" s="14">
        <f t="shared" si="7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19">
        <v>2000</v>
      </c>
      <c r="E69">
        <v>2325</v>
      </c>
      <c r="F69" s="1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7">
        <f t="shared" si="5"/>
        <v>41075.583379629628</v>
      </c>
      <c r="M69" t="b">
        <v>0</v>
      </c>
      <c r="N69">
        <v>20</v>
      </c>
      <c r="O69" s="5">
        <f>E69/D69</f>
        <v>1.1625000000000001</v>
      </c>
      <c r="P69" s="19">
        <f t="shared" si="6"/>
        <v>116.25</v>
      </c>
      <c r="Q69" t="b">
        <v>1</v>
      </c>
      <c r="R69" s="14" t="s">
        <v>8325</v>
      </c>
      <c r="S69" s="10" t="s">
        <v>8264</v>
      </c>
      <c r="T69" t="s">
        <v>8266</v>
      </c>
      <c r="U69" s="14">
        <f t="shared" si="7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19">
        <v>600</v>
      </c>
      <c r="E70">
        <v>763</v>
      </c>
      <c r="F70" s="19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7">
        <f t="shared" si="5"/>
        <v>41663.569340277776</v>
      </c>
      <c r="M70" t="b">
        <v>0</v>
      </c>
      <c r="N70">
        <v>36</v>
      </c>
      <c r="O70" s="5">
        <f>E70/D70</f>
        <v>1.2716666666666667</v>
      </c>
      <c r="P70" s="19">
        <f t="shared" si="6"/>
        <v>21.194444444444443</v>
      </c>
      <c r="Q70" t="b">
        <v>1</v>
      </c>
      <c r="R70" s="14" t="s">
        <v>8325</v>
      </c>
      <c r="S70" s="10" t="s">
        <v>8264</v>
      </c>
      <c r="T70" t="s">
        <v>8266</v>
      </c>
      <c r="U70" s="14">
        <f t="shared" si="7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19">
        <v>10000</v>
      </c>
      <c r="E71">
        <v>11094.23</v>
      </c>
      <c r="F71" s="19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7">
        <f t="shared" si="5"/>
        <v>40786.187789351854</v>
      </c>
      <c r="M71" t="b">
        <v>0</v>
      </c>
      <c r="N71">
        <v>178</v>
      </c>
      <c r="O71" s="5">
        <f>E71/D71</f>
        <v>1.109423</v>
      </c>
      <c r="P71" s="19">
        <f t="shared" si="6"/>
        <v>62.327134831460668</v>
      </c>
      <c r="Q71" t="b">
        <v>1</v>
      </c>
      <c r="R71" s="14" t="s">
        <v>8325</v>
      </c>
      <c r="S71" s="10" t="s">
        <v>8264</v>
      </c>
      <c r="T71" t="s">
        <v>8266</v>
      </c>
      <c r="U71" s="14">
        <f t="shared" si="7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19">
        <v>500</v>
      </c>
      <c r="E72">
        <v>636</v>
      </c>
      <c r="F72" s="19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7">
        <f t="shared" si="5"/>
        <v>40730.896354166667</v>
      </c>
      <c r="M72" t="b">
        <v>0</v>
      </c>
      <c r="N72">
        <v>17</v>
      </c>
      <c r="O72" s="5">
        <f>E72/D72</f>
        <v>1.272</v>
      </c>
      <c r="P72" s="19">
        <f t="shared" si="6"/>
        <v>37.411764705882355</v>
      </c>
      <c r="Q72" t="b">
        <v>1</v>
      </c>
      <c r="R72" s="14" t="s">
        <v>8325</v>
      </c>
      <c r="S72" s="10" t="s">
        <v>8264</v>
      </c>
      <c r="T72" t="s">
        <v>8266</v>
      </c>
      <c r="U72" s="14">
        <f t="shared" si="7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19">
        <v>1800</v>
      </c>
      <c r="E73">
        <v>2231</v>
      </c>
      <c r="F73" s="19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7">
        <f t="shared" si="5"/>
        <v>40997.271493055552</v>
      </c>
      <c r="M73" t="b">
        <v>0</v>
      </c>
      <c r="N73">
        <v>32</v>
      </c>
      <c r="O73" s="5">
        <f>E73/D73</f>
        <v>1.2394444444444443</v>
      </c>
      <c r="P73" s="19">
        <f t="shared" si="6"/>
        <v>69.71875</v>
      </c>
      <c r="Q73" t="b">
        <v>1</v>
      </c>
      <c r="R73" s="14" t="s">
        <v>8325</v>
      </c>
      <c r="S73" s="10" t="s">
        <v>8264</v>
      </c>
      <c r="T73" t="s">
        <v>8266</v>
      </c>
      <c r="U73" s="14">
        <f t="shared" si="7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19">
        <v>2200</v>
      </c>
      <c r="E74">
        <v>2385</v>
      </c>
      <c r="F74" s="19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7">
        <f t="shared" si="5"/>
        <v>41208.010196759256</v>
      </c>
      <c r="M74" t="b">
        <v>0</v>
      </c>
      <c r="N74">
        <v>41</v>
      </c>
      <c r="O74" s="5">
        <f>E74/D74</f>
        <v>1.084090909090909</v>
      </c>
      <c r="P74" s="19">
        <f t="shared" si="6"/>
        <v>58.170731707317074</v>
      </c>
      <c r="Q74" t="b">
        <v>1</v>
      </c>
      <c r="R74" s="14" t="s">
        <v>8325</v>
      </c>
      <c r="S74" s="10" t="s">
        <v>8264</v>
      </c>
      <c r="T74" t="s">
        <v>8266</v>
      </c>
      <c r="U74" s="14">
        <f t="shared" si="7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19">
        <v>900</v>
      </c>
      <c r="E75">
        <v>900</v>
      </c>
      <c r="F75" s="19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7">
        <f t="shared" si="5"/>
        <v>40587.75675925926</v>
      </c>
      <c r="M75" t="b">
        <v>0</v>
      </c>
      <c r="N75">
        <v>18</v>
      </c>
      <c r="O75" s="5">
        <f>E75/D75</f>
        <v>1</v>
      </c>
      <c r="P75" s="19">
        <f t="shared" si="6"/>
        <v>50</v>
      </c>
      <c r="Q75" t="b">
        <v>1</v>
      </c>
      <c r="R75" s="14" t="s">
        <v>8325</v>
      </c>
      <c r="S75" s="10" t="s">
        <v>8264</v>
      </c>
      <c r="T75" t="s">
        <v>8266</v>
      </c>
      <c r="U75" s="14">
        <f t="shared" si="7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19">
        <v>500</v>
      </c>
      <c r="E76">
        <v>564.66</v>
      </c>
      <c r="F76" s="19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7">
        <f t="shared" si="5"/>
        <v>42360.487210648149</v>
      </c>
      <c r="M76" t="b">
        <v>0</v>
      </c>
      <c r="N76">
        <v>29</v>
      </c>
      <c r="O76" s="5">
        <f>E76/D76</f>
        <v>1.1293199999999999</v>
      </c>
      <c r="P76" s="19">
        <f t="shared" si="6"/>
        <v>19.471034482758618</v>
      </c>
      <c r="Q76" t="b">
        <v>1</v>
      </c>
      <c r="R76" s="14" t="s">
        <v>8325</v>
      </c>
      <c r="S76" s="10" t="s">
        <v>8264</v>
      </c>
      <c r="T76" t="s">
        <v>8266</v>
      </c>
      <c r="U76" s="14">
        <f t="shared" si="7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19">
        <v>3500</v>
      </c>
      <c r="E77">
        <v>4040</v>
      </c>
      <c r="F77" s="19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7">
        <f t="shared" si="5"/>
        <v>41357.209166666667</v>
      </c>
      <c r="M77" t="b">
        <v>0</v>
      </c>
      <c r="N77">
        <v>47</v>
      </c>
      <c r="O77" s="5">
        <f>E77/D77</f>
        <v>1.1542857142857144</v>
      </c>
      <c r="P77" s="19">
        <f t="shared" si="6"/>
        <v>85.957446808510639</v>
      </c>
      <c r="Q77" t="b">
        <v>1</v>
      </c>
      <c r="R77" s="14" t="s">
        <v>8325</v>
      </c>
      <c r="S77" s="10" t="s">
        <v>8264</v>
      </c>
      <c r="T77" t="s">
        <v>8266</v>
      </c>
      <c r="U77" s="14">
        <f t="shared" si="7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19">
        <v>300</v>
      </c>
      <c r="E78">
        <v>460</v>
      </c>
      <c r="F78" s="19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7">
        <f t="shared" si="5"/>
        <v>40844.691643518519</v>
      </c>
      <c r="M78" t="b">
        <v>0</v>
      </c>
      <c r="N78">
        <v>15</v>
      </c>
      <c r="O78" s="5">
        <f>E78/D78</f>
        <v>1.5333333333333334</v>
      </c>
      <c r="P78" s="19">
        <f t="shared" si="6"/>
        <v>30.666666666666668</v>
      </c>
      <c r="Q78" t="b">
        <v>1</v>
      </c>
      <c r="R78" s="14" t="s">
        <v>8325</v>
      </c>
      <c r="S78" s="10" t="s">
        <v>8264</v>
      </c>
      <c r="T78" t="s">
        <v>8266</v>
      </c>
      <c r="U78" s="14">
        <f t="shared" si="7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19">
        <v>400</v>
      </c>
      <c r="E79">
        <v>1570</v>
      </c>
      <c r="F79" s="1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7">
        <f t="shared" si="5"/>
        <v>40997.144872685189</v>
      </c>
      <c r="M79" t="b">
        <v>0</v>
      </c>
      <c r="N79">
        <v>26</v>
      </c>
      <c r="O79" s="5">
        <f>E79/D79</f>
        <v>3.9249999999999998</v>
      </c>
      <c r="P79" s="19">
        <f t="shared" si="6"/>
        <v>60.384615384615387</v>
      </c>
      <c r="Q79" t="b">
        <v>1</v>
      </c>
      <c r="R79" s="14" t="s">
        <v>8325</v>
      </c>
      <c r="S79" s="10" t="s">
        <v>8264</v>
      </c>
      <c r="T79" t="s">
        <v>8266</v>
      </c>
      <c r="U79" s="14">
        <f t="shared" si="7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19">
        <v>50</v>
      </c>
      <c r="E80">
        <v>1351</v>
      </c>
      <c r="F80" s="19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7">
        <f t="shared" si="5"/>
        <v>42604.730567129634</v>
      </c>
      <c r="M80" t="b">
        <v>0</v>
      </c>
      <c r="N80">
        <v>35</v>
      </c>
      <c r="O80" s="5">
        <f>E80/D80</f>
        <v>27.02</v>
      </c>
      <c r="P80" s="19">
        <f t="shared" si="6"/>
        <v>38.6</v>
      </c>
      <c r="Q80" t="b">
        <v>1</v>
      </c>
      <c r="R80" s="14" t="s">
        <v>8325</v>
      </c>
      <c r="S80" s="10" t="s">
        <v>8264</v>
      </c>
      <c r="T80" t="s">
        <v>8266</v>
      </c>
      <c r="U80" s="14">
        <f t="shared" si="7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19">
        <v>1300</v>
      </c>
      <c r="E81">
        <v>1651</v>
      </c>
      <c r="F81" s="19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7">
        <f t="shared" si="5"/>
        <v>41724.776539351849</v>
      </c>
      <c r="M81" t="b">
        <v>0</v>
      </c>
      <c r="N81">
        <v>41</v>
      </c>
      <c r="O81" s="5">
        <f>E81/D81</f>
        <v>1.27</v>
      </c>
      <c r="P81" s="19">
        <f t="shared" si="6"/>
        <v>40.268292682926827</v>
      </c>
      <c r="Q81" t="b">
        <v>1</v>
      </c>
      <c r="R81" s="14" t="s">
        <v>8325</v>
      </c>
      <c r="S81" s="10" t="s">
        <v>8264</v>
      </c>
      <c r="T81" t="s">
        <v>8266</v>
      </c>
      <c r="U81" s="14">
        <f t="shared" si="7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19">
        <v>12000</v>
      </c>
      <c r="E82">
        <v>12870</v>
      </c>
      <c r="F82" s="19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7">
        <f t="shared" si="5"/>
        <v>41583.083981481483</v>
      </c>
      <c r="M82" t="b">
        <v>0</v>
      </c>
      <c r="N82">
        <v>47</v>
      </c>
      <c r="O82" s="5">
        <f>E82/D82</f>
        <v>1.0725</v>
      </c>
      <c r="P82" s="19">
        <f t="shared" si="6"/>
        <v>273.82978723404256</v>
      </c>
      <c r="Q82" t="b">
        <v>1</v>
      </c>
      <c r="R82" s="14" t="s">
        <v>8325</v>
      </c>
      <c r="S82" s="10" t="s">
        <v>8264</v>
      </c>
      <c r="T82" t="s">
        <v>8266</v>
      </c>
      <c r="U82" s="14">
        <f t="shared" si="7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19">
        <v>750</v>
      </c>
      <c r="E83">
        <v>1485</v>
      </c>
      <c r="F83" s="19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7">
        <f t="shared" si="5"/>
        <v>41100.158877314818</v>
      </c>
      <c r="M83" t="b">
        <v>0</v>
      </c>
      <c r="N83">
        <v>28</v>
      </c>
      <c r="O83" s="5">
        <f>E83/D83</f>
        <v>1.98</v>
      </c>
      <c r="P83" s="19">
        <f t="shared" si="6"/>
        <v>53.035714285714285</v>
      </c>
      <c r="Q83" t="b">
        <v>1</v>
      </c>
      <c r="R83" s="14" t="s">
        <v>8325</v>
      </c>
      <c r="S83" s="10" t="s">
        <v>8264</v>
      </c>
      <c r="T83" t="s">
        <v>8266</v>
      </c>
      <c r="U83" s="14">
        <f t="shared" si="7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19">
        <v>4000</v>
      </c>
      <c r="E84">
        <v>4000.5</v>
      </c>
      <c r="F84" s="19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7">
        <f t="shared" si="5"/>
        <v>40795.820150462961</v>
      </c>
      <c r="M84" t="b">
        <v>0</v>
      </c>
      <c r="N84">
        <v>100</v>
      </c>
      <c r="O84" s="5">
        <f>E84/D84</f>
        <v>1.0001249999999999</v>
      </c>
      <c r="P84" s="19">
        <f t="shared" si="6"/>
        <v>40.005000000000003</v>
      </c>
      <c r="Q84" t="b">
        <v>1</v>
      </c>
      <c r="R84" s="14" t="s">
        <v>8325</v>
      </c>
      <c r="S84" s="10" t="s">
        <v>8264</v>
      </c>
      <c r="T84" t="s">
        <v>8266</v>
      </c>
      <c r="U84" s="14">
        <f t="shared" si="7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19">
        <v>200</v>
      </c>
      <c r="E85">
        <v>205</v>
      </c>
      <c r="F85" s="19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7">
        <f t="shared" si="5"/>
        <v>42042.615613425922</v>
      </c>
      <c r="M85" t="b">
        <v>0</v>
      </c>
      <c r="N85">
        <v>13</v>
      </c>
      <c r="O85" s="5">
        <f>E85/D85</f>
        <v>1.0249999999999999</v>
      </c>
      <c r="P85" s="19">
        <f t="shared" si="6"/>
        <v>15.76923076923077</v>
      </c>
      <c r="Q85" t="b">
        <v>1</v>
      </c>
      <c r="R85" s="14" t="s">
        <v>8325</v>
      </c>
      <c r="S85" s="10" t="s">
        <v>8264</v>
      </c>
      <c r="T85" t="s">
        <v>8266</v>
      </c>
      <c r="U85" s="14">
        <f t="shared" si="7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19">
        <v>500</v>
      </c>
      <c r="E86">
        <v>500</v>
      </c>
      <c r="F86" s="19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7">
        <f t="shared" si="5"/>
        <v>40648.757939814815</v>
      </c>
      <c r="M86" t="b">
        <v>0</v>
      </c>
      <c r="N86">
        <v>7</v>
      </c>
      <c r="O86" s="5">
        <f>E86/D86</f>
        <v>1</v>
      </c>
      <c r="P86" s="19">
        <f t="shared" si="6"/>
        <v>71.428571428571431</v>
      </c>
      <c r="Q86" t="b">
        <v>1</v>
      </c>
      <c r="R86" s="14" t="s">
        <v>8325</v>
      </c>
      <c r="S86" s="10" t="s">
        <v>8264</v>
      </c>
      <c r="T86" t="s">
        <v>8266</v>
      </c>
      <c r="U86" s="14">
        <f t="shared" si="7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19">
        <v>1200</v>
      </c>
      <c r="E87">
        <v>1506</v>
      </c>
      <c r="F87" s="19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7">
        <f t="shared" si="5"/>
        <v>40779.125428240739</v>
      </c>
      <c r="M87" t="b">
        <v>0</v>
      </c>
      <c r="N87">
        <v>21</v>
      </c>
      <c r="O87" s="5">
        <f>E87/D87</f>
        <v>1.2549999999999999</v>
      </c>
      <c r="P87" s="19">
        <f t="shared" si="6"/>
        <v>71.714285714285708</v>
      </c>
      <c r="Q87" t="b">
        <v>1</v>
      </c>
      <c r="R87" s="14" t="s">
        <v>8325</v>
      </c>
      <c r="S87" s="10" t="s">
        <v>8264</v>
      </c>
      <c r="T87" t="s">
        <v>8266</v>
      </c>
      <c r="U87" s="14">
        <f t="shared" si="7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19">
        <v>6000</v>
      </c>
      <c r="E88">
        <v>6388</v>
      </c>
      <c r="F88" s="19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7">
        <f t="shared" si="5"/>
        <v>42291.556076388893</v>
      </c>
      <c r="M88" t="b">
        <v>0</v>
      </c>
      <c r="N88">
        <v>17</v>
      </c>
      <c r="O88" s="5">
        <f>E88/D88</f>
        <v>1.0646666666666667</v>
      </c>
      <c r="P88" s="19">
        <f t="shared" si="6"/>
        <v>375.76470588235293</v>
      </c>
      <c r="Q88" t="b">
        <v>1</v>
      </c>
      <c r="R88" s="14" t="s">
        <v>8325</v>
      </c>
      <c r="S88" s="10" t="s">
        <v>8264</v>
      </c>
      <c r="T88" t="s">
        <v>8266</v>
      </c>
      <c r="U88" s="14">
        <f t="shared" si="7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19">
        <v>2500</v>
      </c>
      <c r="E89">
        <v>2615</v>
      </c>
      <c r="F89" s="1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7">
        <f t="shared" si="5"/>
        <v>40322.53938657407</v>
      </c>
      <c r="M89" t="b">
        <v>0</v>
      </c>
      <c r="N89">
        <v>25</v>
      </c>
      <c r="O89" s="5">
        <f>E89/D89</f>
        <v>1.046</v>
      </c>
      <c r="P89" s="19">
        <f t="shared" si="6"/>
        <v>104.6</v>
      </c>
      <c r="Q89" t="b">
        <v>1</v>
      </c>
      <c r="R89" s="14" t="s">
        <v>8325</v>
      </c>
      <c r="S89" s="10" t="s">
        <v>8264</v>
      </c>
      <c r="T89" t="s">
        <v>8266</v>
      </c>
      <c r="U89" s="14">
        <f t="shared" si="7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19">
        <v>3500</v>
      </c>
      <c r="E90">
        <v>3600</v>
      </c>
      <c r="F90" s="19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7">
        <f t="shared" si="5"/>
        <v>41786.65892361111</v>
      </c>
      <c r="M90" t="b">
        <v>0</v>
      </c>
      <c r="N90">
        <v>60</v>
      </c>
      <c r="O90" s="5">
        <f>E90/D90</f>
        <v>1.0285714285714285</v>
      </c>
      <c r="P90" s="19">
        <f t="shared" si="6"/>
        <v>60</v>
      </c>
      <c r="Q90" t="b">
        <v>1</v>
      </c>
      <c r="R90" s="14" t="s">
        <v>8325</v>
      </c>
      <c r="S90" s="10" t="s">
        <v>8264</v>
      </c>
      <c r="T90" t="s">
        <v>8266</v>
      </c>
      <c r="U90" s="14">
        <f t="shared" si="7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19">
        <v>6000</v>
      </c>
      <c r="E91">
        <v>6904</v>
      </c>
      <c r="F91" s="19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7">
        <f t="shared" si="5"/>
        <v>41402.752222222225</v>
      </c>
      <c r="M91" t="b">
        <v>0</v>
      </c>
      <c r="N91">
        <v>56</v>
      </c>
      <c r="O91" s="5">
        <f>E91/D91</f>
        <v>1.1506666666666667</v>
      </c>
      <c r="P91" s="19">
        <f t="shared" si="6"/>
        <v>123.28571428571429</v>
      </c>
      <c r="Q91" t="b">
        <v>1</v>
      </c>
      <c r="R91" s="14" t="s">
        <v>8325</v>
      </c>
      <c r="S91" s="10" t="s">
        <v>8264</v>
      </c>
      <c r="T91" t="s">
        <v>8266</v>
      </c>
      <c r="U91" s="14">
        <f t="shared" si="7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19">
        <v>500</v>
      </c>
      <c r="E92">
        <v>502</v>
      </c>
      <c r="F92" s="19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7">
        <f t="shared" si="5"/>
        <v>40706.297442129631</v>
      </c>
      <c r="M92" t="b">
        <v>0</v>
      </c>
      <c r="N92">
        <v>16</v>
      </c>
      <c r="O92" s="5">
        <f>E92/D92</f>
        <v>1.004</v>
      </c>
      <c r="P92" s="19">
        <f t="shared" si="6"/>
        <v>31.375</v>
      </c>
      <c r="Q92" t="b">
        <v>1</v>
      </c>
      <c r="R92" s="14" t="s">
        <v>8325</v>
      </c>
      <c r="S92" s="10" t="s">
        <v>8264</v>
      </c>
      <c r="T92" t="s">
        <v>8266</v>
      </c>
      <c r="U92" s="14">
        <f t="shared" si="7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19">
        <v>3000</v>
      </c>
      <c r="E93">
        <v>3600</v>
      </c>
      <c r="F93" s="19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7">
        <f t="shared" si="5"/>
        <v>40619.402361111112</v>
      </c>
      <c r="M93" t="b">
        <v>0</v>
      </c>
      <c r="N93">
        <v>46</v>
      </c>
      <c r="O93" s="5">
        <f>E93/D93</f>
        <v>1.2</v>
      </c>
      <c r="P93" s="19">
        <f t="shared" si="6"/>
        <v>78.260869565217391</v>
      </c>
      <c r="Q93" t="b">
        <v>1</v>
      </c>
      <c r="R93" s="14" t="s">
        <v>8325</v>
      </c>
      <c r="S93" s="10" t="s">
        <v>8264</v>
      </c>
      <c r="T93" t="s">
        <v>8266</v>
      </c>
      <c r="U93" s="14">
        <f t="shared" si="7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19">
        <v>5000</v>
      </c>
      <c r="E94">
        <v>5260</v>
      </c>
      <c r="F94" s="19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7">
        <f t="shared" si="5"/>
        <v>42721.198877314819</v>
      </c>
      <c r="M94" t="b">
        <v>0</v>
      </c>
      <c r="N94">
        <v>43</v>
      </c>
      <c r="O94" s="5">
        <f>E94/D94</f>
        <v>1.052</v>
      </c>
      <c r="P94" s="19">
        <f t="shared" si="6"/>
        <v>122.32558139534883</v>
      </c>
      <c r="Q94" t="b">
        <v>1</v>
      </c>
      <c r="R94" s="14" t="s">
        <v>8325</v>
      </c>
      <c r="S94" s="10" t="s">
        <v>8264</v>
      </c>
      <c r="T94" t="s">
        <v>8266</v>
      </c>
      <c r="U94" s="14">
        <f t="shared" si="7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19">
        <v>1000</v>
      </c>
      <c r="E95">
        <v>1106</v>
      </c>
      <c r="F95" s="19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7">
        <f t="shared" si="5"/>
        <v>41065.858067129629</v>
      </c>
      <c r="M95" t="b">
        <v>0</v>
      </c>
      <c r="N95">
        <v>15</v>
      </c>
      <c r="O95" s="5">
        <f>E95/D95</f>
        <v>1.1060000000000001</v>
      </c>
      <c r="P95" s="19">
        <f t="shared" si="6"/>
        <v>73.733333333333334</v>
      </c>
      <c r="Q95" t="b">
        <v>1</v>
      </c>
      <c r="R95" s="14" t="s">
        <v>8325</v>
      </c>
      <c r="S95" s="10" t="s">
        <v>8264</v>
      </c>
      <c r="T95" t="s">
        <v>8266</v>
      </c>
      <c r="U95" s="14">
        <f t="shared" si="7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19">
        <v>250</v>
      </c>
      <c r="E96">
        <v>260</v>
      </c>
      <c r="F96" s="19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7">
        <f t="shared" si="5"/>
        <v>41716.717847222222</v>
      </c>
      <c r="M96" t="b">
        <v>0</v>
      </c>
      <c r="N96">
        <v>12</v>
      </c>
      <c r="O96" s="5">
        <f>E96/D96</f>
        <v>1.04</v>
      </c>
      <c r="P96" s="19">
        <f t="shared" si="6"/>
        <v>21.666666666666668</v>
      </c>
      <c r="Q96" t="b">
        <v>1</v>
      </c>
      <c r="R96" s="14" t="s">
        <v>8325</v>
      </c>
      <c r="S96" s="10" t="s">
        <v>8264</v>
      </c>
      <c r="T96" t="s">
        <v>8266</v>
      </c>
      <c r="U96" s="14">
        <f t="shared" si="7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19">
        <v>350</v>
      </c>
      <c r="E97">
        <v>460</v>
      </c>
      <c r="F97" s="19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7">
        <f t="shared" si="5"/>
        <v>40935.005104166667</v>
      </c>
      <c r="M97" t="b">
        <v>0</v>
      </c>
      <c r="N97">
        <v>21</v>
      </c>
      <c r="O97" s="5">
        <f>E97/D97</f>
        <v>1.3142857142857143</v>
      </c>
      <c r="P97" s="19">
        <f t="shared" si="6"/>
        <v>21.904761904761905</v>
      </c>
      <c r="Q97" t="b">
        <v>1</v>
      </c>
      <c r="R97" s="14" t="s">
        <v>8325</v>
      </c>
      <c r="S97" s="10" t="s">
        <v>8264</v>
      </c>
      <c r="T97" t="s">
        <v>8266</v>
      </c>
      <c r="U97" s="14">
        <f t="shared" si="7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19">
        <v>1500</v>
      </c>
      <c r="E98">
        <v>1720</v>
      </c>
      <c r="F98" s="19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7">
        <f t="shared" si="5"/>
        <v>40324.662511574075</v>
      </c>
      <c r="M98" t="b">
        <v>0</v>
      </c>
      <c r="N98">
        <v>34</v>
      </c>
      <c r="O98" s="5">
        <f>E98/D98</f>
        <v>1.1466666666666667</v>
      </c>
      <c r="P98" s="19">
        <f t="shared" si="6"/>
        <v>50.588235294117645</v>
      </c>
      <c r="Q98" t="b">
        <v>1</v>
      </c>
      <c r="R98" s="14" t="s">
        <v>8325</v>
      </c>
      <c r="S98" s="10" t="s">
        <v>8264</v>
      </c>
      <c r="T98" t="s">
        <v>8266</v>
      </c>
      <c r="U98" s="14">
        <f t="shared" si="7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19">
        <v>400</v>
      </c>
      <c r="E99">
        <v>425</v>
      </c>
      <c r="F99" s="1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7">
        <f t="shared" si="5"/>
        <v>40706.135208333333</v>
      </c>
      <c r="M99" t="b">
        <v>0</v>
      </c>
      <c r="N99">
        <v>8</v>
      </c>
      <c r="O99" s="5">
        <f>E99/D99</f>
        <v>1.0625</v>
      </c>
      <c r="P99" s="19">
        <f t="shared" si="6"/>
        <v>53.125</v>
      </c>
      <c r="Q99" t="b">
        <v>1</v>
      </c>
      <c r="R99" s="14" t="s">
        <v>8325</v>
      </c>
      <c r="S99" s="10" t="s">
        <v>8264</v>
      </c>
      <c r="T99" t="s">
        <v>8266</v>
      </c>
      <c r="U99" s="14">
        <f t="shared" si="7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19">
        <v>3200</v>
      </c>
      <c r="E100">
        <v>3400</v>
      </c>
      <c r="F100" s="19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7">
        <f t="shared" si="5"/>
        <v>41214.79483796296</v>
      </c>
      <c r="M100" t="b">
        <v>0</v>
      </c>
      <c r="N100">
        <v>60</v>
      </c>
      <c r="O100" s="5">
        <f>E100/D100</f>
        <v>1.0625</v>
      </c>
      <c r="P100" s="19">
        <f t="shared" si="6"/>
        <v>56.666666666666664</v>
      </c>
      <c r="Q100" t="b">
        <v>1</v>
      </c>
      <c r="R100" s="14" t="s">
        <v>8325</v>
      </c>
      <c r="S100" s="10" t="s">
        <v>8264</v>
      </c>
      <c r="T100" t="s">
        <v>8266</v>
      </c>
      <c r="U100" s="14">
        <f t="shared" si="7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19">
        <v>1500</v>
      </c>
      <c r="E101">
        <v>1590.29</v>
      </c>
      <c r="F101" s="19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7">
        <f t="shared" si="5"/>
        <v>41631.902766203704</v>
      </c>
      <c r="M101" t="b">
        <v>0</v>
      </c>
      <c r="N101">
        <v>39</v>
      </c>
      <c r="O101" s="5">
        <f>E101/D101</f>
        <v>1.0601933333333333</v>
      </c>
      <c r="P101" s="19">
        <f t="shared" si="6"/>
        <v>40.776666666666664</v>
      </c>
      <c r="Q101" t="b">
        <v>1</v>
      </c>
      <c r="R101" s="14" t="s">
        <v>8325</v>
      </c>
      <c r="S101" s="10" t="s">
        <v>8264</v>
      </c>
      <c r="T101" t="s">
        <v>8266</v>
      </c>
      <c r="U101" s="14">
        <f t="shared" si="7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19">
        <v>5000</v>
      </c>
      <c r="E102">
        <v>5000</v>
      </c>
      <c r="F102" s="19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7">
        <f t="shared" si="5"/>
        <v>41197.753310185188</v>
      </c>
      <c r="M102" t="b">
        <v>0</v>
      </c>
      <c r="N102">
        <v>26</v>
      </c>
      <c r="O102" s="5">
        <f>E102/D102</f>
        <v>1</v>
      </c>
      <c r="P102" s="19">
        <f t="shared" si="6"/>
        <v>192.30769230769232</v>
      </c>
      <c r="Q102" t="b">
        <v>1</v>
      </c>
      <c r="R102" s="14" t="s">
        <v>8325</v>
      </c>
      <c r="S102" s="10" t="s">
        <v>8264</v>
      </c>
      <c r="T102" t="s">
        <v>8266</v>
      </c>
      <c r="U102" s="14">
        <f t="shared" si="7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19">
        <v>3500</v>
      </c>
      <c r="E103">
        <v>3500</v>
      </c>
      <c r="F103" s="19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7">
        <f t="shared" si="5"/>
        <v>41274.776736111111</v>
      </c>
      <c r="M103" t="b">
        <v>0</v>
      </c>
      <c r="N103">
        <v>35</v>
      </c>
      <c r="O103" s="5">
        <f>E103/D103</f>
        <v>1</v>
      </c>
      <c r="P103" s="19">
        <f t="shared" si="6"/>
        <v>100</v>
      </c>
      <c r="Q103" t="b">
        <v>1</v>
      </c>
      <c r="R103" s="14" t="s">
        <v>8325</v>
      </c>
      <c r="S103" s="10" t="s">
        <v>8264</v>
      </c>
      <c r="T103" t="s">
        <v>8266</v>
      </c>
      <c r="U103" s="14">
        <f t="shared" si="7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19">
        <v>6000</v>
      </c>
      <c r="E104">
        <v>7665</v>
      </c>
      <c r="F104" s="19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7">
        <f t="shared" si="5"/>
        <v>40505.131168981483</v>
      </c>
      <c r="M104" t="b">
        <v>0</v>
      </c>
      <c r="N104">
        <v>65</v>
      </c>
      <c r="O104" s="5">
        <f>E104/D104</f>
        <v>1.2775000000000001</v>
      </c>
      <c r="P104" s="19">
        <f t="shared" si="6"/>
        <v>117.92307692307692</v>
      </c>
      <c r="Q104" t="b">
        <v>1</v>
      </c>
      <c r="R104" s="14" t="s">
        <v>8325</v>
      </c>
      <c r="S104" s="10" t="s">
        <v>8264</v>
      </c>
      <c r="T104" t="s">
        <v>8266</v>
      </c>
      <c r="U104" s="14">
        <f t="shared" si="7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19">
        <v>1300</v>
      </c>
      <c r="E105">
        <v>1367</v>
      </c>
      <c r="F105" s="19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7">
        <f t="shared" si="5"/>
        <v>41682.805902777778</v>
      </c>
      <c r="M105" t="b">
        <v>0</v>
      </c>
      <c r="N105">
        <v>49</v>
      </c>
      <c r="O105" s="5">
        <f>E105/D105</f>
        <v>1.0515384615384615</v>
      </c>
      <c r="P105" s="19">
        <f t="shared" si="6"/>
        <v>27.897959183673468</v>
      </c>
      <c r="Q105" t="b">
        <v>1</v>
      </c>
      <c r="R105" s="14" t="s">
        <v>8325</v>
      </c>
      <c r="S105" s="10" t="s">
        <v>8264</v>
      </c>
      <c r="T105" t="s">
        <v>8266</v>
      </c>
      <c r="U105" s="14">
        <f t="shared" si="7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19">
        <v>500</v>
      </c>
      <c r="E106">
        <v>600</v>
      </c>
      <c r="F106" s="19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7">
        <f t="shared" si="5"/>
        <v>40612.695208333331</v>
      </c>
      <c r="M106" t="b">
        <v>0</v>
      </c>
      <c r="N106">
        <v>10</v>
      </c>
      <c r="O106" s="5">
        <f>E106/D106</f>
        <v>1.2</v>
      </c>
      <c r="P106" s="19">
        <f t="shared" si="6"/>
        <v>60</v>
      </c>
      <c r="Q106" t="b">
        <v>1</v>
      </c>
      <c r="R106" s="14" t="s">
        <v>8325</v>
      </c>
      <c r="S106" s="10" t="s">
        <v>8264</v>
      </c>
      <c r="T106" t="s">
        <v>8266</v>
      </c>
      <c r="U106" s="14">
        <f t="shared" si="7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19">
        <v>2200</v>
      </c>
      <c r="E107">
        <v>2363</v>
      </c>
      <c r="F107" s="19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7">
        <f t="shared" si="5"/>
        <v>42485.724768518514</v>
      </c>
      <c r="M107" t="b">
        <v>0</v>
      </c>
      <c r="N107">
        <v>60</v>
      </c>
      <c r="O107" s="5">
        <f>E107/D107</f>
        <v>1.074090909090909</v>
      </c>
      <c r="P107" s="19">
        <f t="shared" si="6"/>
        <v>39.383333333333333</v>
      </c>
      <c r="Q107" t="b">
        <v>1</v>
      </c>
      <c r="R107" s="14" t="s">
        <v>8325</v>
      </c>
      <c r="S107" s="10" t="s">
        <v>8264</v>
      </c>
      <c r="T107" t="s">
        <v>8266</v>
      </c>
      <c r="U107" s="14">
        <f t="shared" si="7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19">
        <v>5000</v>
      </c>
      <c r="E108">
        <v>5025</v>
      </c>
      <c r="F108" s="19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7">
        <f t="shared" si="5"/>
        <v>40987.776631944449</v>
      </c>
      <c r="M108" t="b">
        <v>0</v>
      </c>
      <c r="N108">
        <v>27</v>
      </c>
      <c r="O108" s="5">
        <f>E108/D108</f>
        <v>1.0049999999999999</v>
      </c>
      <c r="P108" s="19">
        <f t="shared" si="6"/>
        <v>186.11111111111111</v>
      </c>
      <c r="Q108" t="b">
        <v>1</v>
      </c>
      <c r="R108" s="14" t="s">
        <v>8325</v>
      </c>
      <c r="S108" s="10" t="s">
        <v>8264</v>
      </c>
      <c r="T108" t="s">
        <v>8266</v>
      </c>
      <c r="U108" s="14">
        <f t="shared" si="7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19">
        <v>7500</v>
      </c>
      <c r="E109">
        <v>7685</v>
      </c>
      <c r="F109" s="1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7">
        <f t="shared" si="5"/>
        <v>40635.982488425929</v>
      </c>
      <c r="M109" t="b">
        <v>0</v>
      </c>
      <c r="N109">
        <v>69</v>
      </c>
      <c r="O109" s="5">
        <f>E109/D109</f>
        <v>1.0246666666666666</v>
      </c>
      <c r="P109" s="19">
        <f t="shared" si="6"/>
        <v>111.37681159420291</v>
      </c>
      <c r="Q109" t="b">
        <v>1</v>
      </c>
      <c r="R109" s="14" t="s">
        <v>8325</v>
      </c>
      <c r="S109" s="10" t="s">
        <v>8264</v>
      </c>
      <c r="T109" t="s">
        <v>8266</v>
      </c>
      <c r="U109" s="14">
        <f t="shared" si="7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19">
        <v>1500</v>
      </c>
      <c r="E110">
        <v>3700</v>
      </c>
      <c r="F110" s="19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7">
        <f t="shared" si="5"/>
        <v>41365.613078703704</v>
      </c>
      <c r="M110" t="b">
        <v>0</v>
      </c>
      <c r="N110">
        <v>47</v>
      </c>
      <c r="O110" s="5">
        <f>E110/D110</f>
        <v>2.4666666666666668</v>
      </c>
      <c r="P110" s="19">
        <f t="shared" si="6"/>
        <v>78.723404255319153</v>
      </c>
      <c r="Q110" t="b">
        <v>1</v>
      </c>
      <c r="R110" s="14" t="s">
        <v>8325</v>
      </c>
      <c r="S110" s="10" t="s">
        <v>8264</v>
      </c>
      <c r="T110" t="s">
        <v>8266</v>
      </c>
      <c r="U110" s="14">
        <f t="shared" si="7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19">
        <v>1000</v>
      </c>
      <c r="E111">
        <v>2195</v>
      </c>
      <c r="F111" s="19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7">
        <f t="shared" si="5"/>
        <v>40570.025810185187</v>
      </c>
      <c r="M111" t="b">
        <v>0</v>
      </c>
      <c r="N111">
        <v>47</v>
      </c>
      <c r="O111" s="5">
        <f>E111/D111</f>
        <v>2.1949999999999998</v>
      </c>
      <c r="P111" s="19">
        <f t="shared" si="6"/>
        <v>46.702127659574465</v>
      </c>
      <c r="Q111" t="b">
        <v>1</v>
      </c>
      <c r="R111" s="14" t="s">
        <v>8325</v>
      </c>
      <c r="S111" s="10" t="s">
        <v>8264</v>
      </c>
      <c r="T111" t="s">
        <v>8266</v>
      </c>
      <c r="U111" s="14">
        <f t="shared" si="7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19">
        <v>1300</v>
      </c>
      <c r="E112">
        <v>1700</v>
      </c>
      <c r="F112" s="19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7">
        <f t="shared" si="5"/>
        <v>41557.949687500004</v>
      </c>
      <c r="M112" t="b">
        <v>0</v>
      </c>
      <c r="N112">
        <v>26</v>
      </c>
      <c r="O112" s="5">
        <f>E112/D112</f>
        <v>1.3076923076923077</v>
      </c>
      <c r="P112" s="19">
        <f t="shared" si="6"/>
        <v>65.384615384615387</v>
      </c>
      <c r="Q112" t="b">
        <v>1</v>
      </c>
      <c r="R112" s="14" t="s">
        <v>8325</v>
      </c>
      <c r="S112" s="10" t="s">
        <v>8264</v>
      </c>
      <c r="T112" t="s">
        <v>8266</v>
      </c>
      <c r="U112" s="14">
        <f t="shared" si="7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19">
        <v>3500</v>
      </c>
      <c r="E113">
        <v>5410</v>
      </c>
      <c r="F113" s="19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7">
        <f t="shared" si="5"/>
        <v>42125.333182870367</v>
      </c>
      <c r="M113" t="b">
        <v>0</v>
      </c>
      <c r="N113">
        <v>53</v>
      </c>
      <c r="O113" s="5">
        <f>E113/D113</f>
        <v>1.5457142857142858</v>
      </c>
      <c r="P113" s="19">
        <f t="shared" si="6"/>
        <v>102.0754716981132</v>
      </c>
      <c r="Q113" t="b">
        <v>1</v>
      </c>
      <c r="R113" s="14" t="s">
        <v>8325</v>
      </c>
      <c r="S113" s="10" t="s">
        <v>8264</v>
      </c>
      <c r="T113" t="s">
        <v>8266</v>
      </c>
      <c r="U113" s="14">
        <f t="shared" si="7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19">
        <v>5000</v>
      </c>
      <c r="E114">
        <v>5200</v>
      </c>
      <c r="F114" s="19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7">
        <f t="shared" si="5"/>
        <v>41718.043032407404</v>
      </c>
      <c r="M114" t="b">
        <v>0</v>
      </c>
      <c r="N114">
        <v>81</v>
      </c>
      <c r="O114" s="5">
        <f>E114/D114</f>
        <v>1.04</v>
      </c>
      <c r="P114" s="19">
        <f t="shared" si="6"/>
        <v>64.197530864197532</v>
      </c>
      <c r="Q114" t="b">
        <v>1</v>
      </c>
      <c r="R114" s="14" t="s">
        <v>8325</v>
      </c>
      <c r="S114" s="10" t="s">
        <v>8264</v>
      </c>
      <c r="T114" t="s">
        <v>8266</v>
      </c>
      <c r="U114" s="14">
        <f t="shared" si="7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19">
        <v>5000</v>
      </c>
      <c r="E115">
        <v>7050</v>
      </c>
      <c r="F115" s="19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7">
        <f t="shared" si="5"/>
        <v>40753.758425925924</v>
      </c>
      <c r="M115" t="b">
        <v>0</v>
      </c>
      <c r="N115">
        <v>78</v>
      </c>
      <c r="O115" s="5">
        <f>E115/D115</f>
        <v>1.41</v>
      </c>
      <c r="P115" s="19">
        <f t="shared" si="6"/>
        <v>90.384615384615387</v>
      </c>
      <c r="Q115" t="b">
        <v>1</v>
      </c>
      <c r="R115" s="14" t="s">
        <v>8325</v>
      </c>
      <c r="S115" s="10" t="s">
        <v>8264</v>
      </c>
      <c r="T115" t="s">
        <v>8266</v>
      </c>
      <c r="U115" s="14">
        <f t="shared" si="7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19">
        <v>3000</v>
      </c>
      <c r="E116">
        <v>3100</v>
      </c>
      <c r="F116" s="19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7">
        <f t="shared" si="5"/>
        <v>40861.27416666667</v>
      </c>
      <c r="M116" t="b">
        <v>0</v>
      </c>
      <c r="N116">
        <v>35</v>
      </c>
      <c r="O116" s="5">
        <f>E116/D116</f>
        <v>1.0333333333333334</v>
      </c>
      <c r="P116" s="19">
        <f t="shared" si="6"/>
        <v>88.571428571428569</v>
      </c>
      <c r="Q116" t="b">
        <v>1</v>
      </c>
      <c r="R116" s="14" t="s">
        <v>8325</v>
      </c>
      <c r="S116" s="10" t="s">
        <v>8264</v>
      </c>
      <c r="T116" t="s">
        <v>8266</v>
      </c>
      <c r="U116" s="14">
        <f t="shared" si="7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19">
        <v>450</v>
      </c>
      <c r="E117">
        <v>632</v>
      </c>
      <c r="F117" s="19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7">
        <f t="shared" si="5"/>
        <v>40918.738935185182</v>
      </c>
      <c r="M117" t="b">
        <v>0</v>
      </c>
      <c r="N117">
        <v>22</v>
      </c>
      <c r="O117" s="5">
        <f>E117/D117</f>
        <v>1.4044444444444444</v>
      </c>
      <c r="P117" s="19">
        <f t="shared" si="6"/>
        <v>28.727272727272727</v>
      </c>
      <c r="Q117" t="b">
        <v>1</v>
      </c>
      <c r="R117" s="14" t="s">
        <v>8325</v>
      </c>
      <c r="S117" s="10" t="s">
        <v>8264</v>
      </c>
      <c r="T117" t="s">
        <v>8266</v>
      </c>
      <c r="U117" s="14">
        <f t="shared" si="7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19">
        <v>3500</v>
      </c>
      <c r="E118">
        <v>3978</v>
      </c>
      <c r="F118" s="19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7">
        <f t="shared" si="5"/>
        <v>40595.497164351851</v>
      </c>
      <c r="M118" t="b">
        <v>0</v>
      </c>
      <c r="N118">
        <v>57</v>
      </c>
      <c r="O118" s="5">
        <f>E118/D118</f>
        <v>1.1365714285714286</v>
      </c>
      <c r="P118" s="19">
        <f t="shared" si="6"/>
        <v>69.78947368421052</v>
      </c>
      <c r="Q118" t="b">
        <v>1</v>
      </c>
      <c r="R118" s="14" t="s">
        <v>8325</v>
      </c>
      <c r="S118" s="10" t="s">
        <v>8264</v>
      </c>
      <c r="T118" t="s">
        <v>8266</v>
      </c>
      <c r="U118" s="14">
        <f t="shared" si="7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19">
        <v>4500</v>
      </c>
      <c r="E119">
        <v>4522.22</v>
      </c>
      <c r="F119" s="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7">
        <f t="shared" si="5"/>
        <v>40248.834999999999</v>
      </c>
      <c r="M119" t="b">
        <v>0</v>
      </c>
      <c r="N119">
        <v>27</v>
      </c>
      <c r="O119" s="5">
        <f>E119/D119</f>
        <v>1.0049377777777779</v>
      </c>
      <c r="P119" s="19">
        <f t="shared" si="6"/>
        <v>167.48962962962963</v>
      </c>
      <c r="Q119" t="b">
        <v>1</v>
      </c>
      <c r="R119" s="14" t="s">
        <v>8325</v>
      </c>
      <c r="S119" s="10" t="s">
        <v>8264</v>
      </c>
      <c r="T119" t="s">
        <v>8266</v>
      </c>
      <c r="U119" s="14">
        <f t="shared" si="7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19">
        <v>5000</v>
      </c>
      <c r="E120">
        <v>5651.58</v>
      </c>
      <c r="F120" s="19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7">
        <f t="shared" si="5"/>
        <v>40723.053657407407</v>
      </c>
      <c r="M120" t="b">
        <v>0</v>
      </c>
      <c r="N120">
        <v>39</v>
      </c>
      <c r="O120" s="5">
        <f>E120/D120</f>
        <v>1.1303159999999999</v>
      </c>
      <c r="P120" s="19">
        <f t="shared" si="6"/>
        <v>144.91230769230768</v>
      </c>
      <c r="Q120" t="b">
        <v>1</v>
      </c>
      <c r="R120" s="14" t="s">
        <v>8325</v>
      </c>
      <c r="S120" s="10" t="s">
        <v>8264</v>
      </c>
      <c r="T120" t="s">
        <v>8266</v>
      </c>
      <c r="U120" s="14">
        <f t="shared" si="7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19">
        <v>3250</v>
      </c>
      <c r="E121">
        <v>3398.1</v>
      </c>
      <c r="F121" s="19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7">
        <f t="shared" si="5"/>
        <v>40739.069282407407</v>
      </c>
      <c r="M121" t="b">
        <v>0</v>
      </c>
      <c r="N121">
        <v>37</v>
      </c>
      <c r="O121" s="5">
        <f>E121/D121</f>
        <v>1.0455692307692308</v>
      </c>
      <c r="P121" s="19">
        <f t="shared" si="6"/>
        <v>91.840540540540545</v>
      </c>
      <c r="Q121" t="b">
        <v>1</v>
      </c>
      <c r="R121" s="14" t="s">
        <v>8325</v>
      </c>
      <c r="S121" s="10" t="s">
        <v>8264</v>
      </c>
      <c r="T121" t="s">
        <v>8266</v>
      </c>
      <c r="U121" s="14">
        <f t="shared" si="7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19">
        <v>70000</v>
      </c>
      <c r="E122">
        <v>10</v>
      </c>
      <c r="F122" s="19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7">
        <f t="shared" si="5"/>
        <v>42616.049849537041</v>
      </c>
      <c r="M122" t="b">
        <v>0</v>
      </c>
      <c r="N122">
        <v>1</v>
      </c>
      <c r="O122" s="5">
        <f>E122/D122</f>
        <v>1.4285714285714287E-4</v>
      </c>
      <c r="P122" s="19">
        <f t="shared" si="6"/>
        <v>10</v>
      </c>
      <c r="Q122" t="b">
        <v>0</v>
      </c>
      <c r="R122" s="14" t="s">
        <v>8326</v>
      </c>
      <c r="S122" s="10" t="s">
        <v>8264</v>
      </c>
      <c r="T122" t="s">
        <v>8267</v>
      </c>
      <c r="U122" s="14">
        <f t="shared" si="7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19">
        <v>3000</v>
      </c>
      <c r="E123">
        <v>1</v>
      </c>
      <c r="F123" s="19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7">
        <f t="shared" si="5"/>
        <v>42096.704976851848</v>
      </c>
      <c r="M123" t="b">
        <v>0</v>
      </c>
      <c r="N123">
        <v>1</v>
      </c>
      <c r="O123" s="5">
        <f>E123/D123</f>
        <v>3.3333333333333332E-4</v>
      </c>
      <c r="P123" s="19">
        <f t="shared" si="6"/>
        <v>1</v>
      </c>
      <c r="Q123" t="b">
        <v>0</v>
      </c>
      <c r="R123" s="14" t="s">
        <v>8326</v>
      </c>
      <c r="S123" s="10" t="s">
        <v>8264</v>
      </c>
      <c r="T123" t="s">
        <v>8267</v>
      </c>
      <c r="U123" s="14">
        <f t="shared" si="7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19">
        <v>100000000</v>
      </c>
      <c r="E124">
        <v>0</v>
      </c>
      <c r="F124" s="19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7">
        <f t="shared" si="5"/>
        <v>42593.431793981479</v>
      </c>
      <c r="M124" t="b">
        <v>0</v>
      </c>
      <c r="N124">
        <v>0</v>
      </c>
      <c r="O124" s="5">
        <f>E124/D124</f>
        <v>0</v>
      </c>
      <c r="P124" s="19">
        <f t="shared" si="6"/>
        <v>0</v>
      </c>
      <c r="Q124" t="b">
        <v>0</v>
      </c>
      <c r="R124" s="14" t="s">
        <v>8326</v>
      </c>
      <c r="S124" s="10" t="s">
        <v>8264</v>
      </c>
      <c r="T124" t="s">
        <v>8267</v>
      </c>
      <c r="U124" s="14">
        <f t="shared" si="7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19">
        <v>55000</v>
      </c>
      <c r="E125">
        <v>151</v>
      </c>
      <c r="F125" s="19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7">
        <f t="shared" si="5"/>
        <v>41904.781990740739</v>
      </c>
      <c r="M125" t="b">
        <v>0</v>
      </c>
      <c r="N125">
        <v>6</v>
      </c>
      <c r="O125" s="5">
        <f>E125/D125</f>
        <v>2.7454545454545453E-3</v>
      </c>
      <c r="P125" s="19">
        <f t="shared" si="6"/>
        <v>25.166666666666668</v>
      </c>
      <c r="Q125" t="b">
        <v>0</v>
      </c>
      <c r="R125" s="14" t="s">
        <v>8326</v>
      </c>
      <c r="S125" s="10" t="s">
        <v>8264</v>
      </c>
      <c r="T125" t="s">
        <v>8267</v>
      </c>
      <c r="U125" s="14">
        <f t="shared" si="7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19">
        <v>4000</v>
      </c>
      <c r="E126">
        <v>0</v>
      </c>
      <c r="F126" s="19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7">
        <f t="shared" si="5"/>
        <v>42114.928726851853</v>
      </c>
      <c r="M126" t="b">
        <v>0</v>
      </c>
      <c r="N126">
        <v>0</v>
      </c>
      <c r="O126" s="5">
        <f>E126/D126</f>
        <v>0</v>
      </c>
      <c r="P126" s="19">
        <f t="shared" si="6"/>
        <v>0</v>
      </c>
      <c r="Q126" t="b">
        <v>0</v>
      </c>
      <c r="R126" s="14" t="s">
        <v>8326</v>
      </c>
      <c r="S126" s="10" t="s">
        <v>8264</v>
      </c>
      <c r="T126" t="s">
        <v>8267</v>
      </c>
      <c r="U126" s="14">
        <f t="shared" si="7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19">
        <v>500</v>
      </c>
      <c r="E127">
        <v>70</v>
      </c>
      <c r="F127" s="19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7">
        <f t="shared" si="5"/>
        <v>42709.993981481486</v>
      </c>
      <c r="M127" t="b">
        <v>0</v>
      </c>
      <c r="N127">
        <v>6</v>
      </c>
      <c r="O127" s="5">
        <f>E127/D127</f>
        <v>0.14000000000000001</v>
      </c>
      <c r="P127" s="19">
        <f t="shared" si="6"/>
        <v>11.666666666666666</v>
      </c>
      <c r="Q127" t="b">
        <v>0</v>
      </c>
      <c r="R127" s="14" t="s">
        <v>8326</v>
      </c>
      <c r="S127" s="10" t="s">
        <v>8264</v>
      </c>
      <c r="T127" t="s">
        <v>8267</v>
      </c>
      <c r="U127" s="14">
        <f t="shared" si="7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19">
        <v>25000</v>
      </c>
      <c r="E128">
        <v>1387</v>
      </c>
      <c r="F128" s="19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7">
        <f t="shared" si="5"/>
        <v>42135.589548611111</v>
      </c>
      <c r="M128" t="b">
        <v>0</v>
      </c>
      <c r="N128">
        <v>13</v>
      </c>
      <c r="O128" s="5">
        <f>E128/D128</f>
        <v>5.5480000000000002E-2</v>
      </c>
      <c r="P128" s="19">
        <f t="shared" si="6"/>
        <v>106.69230769230769</v>
      </c>
      <c r="Q128" t="b">
        <v>0</v>
      </c>
      <c r="R128" s="14" t="s">
        <v>8326</v>
      </c>
      <c r="S128" s="10" t="s">
        <v>8264</v>
      </c>
      <c r="T128" t="s">
        <v>8267</v>
      </c>
      <c r="U128" s="14">
        <f t="shared" si="7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19">
        <v>8000</v>
      </c>
      <c r="E129">
        <v>190</v>
      </c>
      <c r="F129" s="1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7">
        <f t="shared" si="5"/>
        <v>42067.62431712963</v>
      </c>
      <c r="M129" t="b">
        <v>0</v>
      </c>
      <c r="N129">
        <v>4</v>
      </c>
      <c r="O129" s="5">
        <f>E129/D129</f>
        <v>2.375E-2</v>
      </c>
      <c r="P129" s="19">
        <f t="shared" si="6"/>
        <v>47.5</v>
      </c>
      <c r="Q129" t="b">
        <v>0</v>
      </c>
      <c r="R129" s="14" t="s">
        <v>8326</v>
      </c>
      <c r="S129" s="10" t="s">
        <v>8264</v>
      </c>
      <c r="T129" t="s">
        <v>8267</v>
      </c>
      <c r="U129" s="14">
        <f t="shared" si="7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19">
        <v>100000</v>
      </c>
      <c r="E130">
        <v>1867</v>
      </c>
      <c r="F130" s="19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7">
        <f t="shared" si="5"/>
        <v>42628.22792824074</v>
      </c>
      <c r="M130" t="b">
        <v>0</v>
      </c>
      <c r="N130">
        <v>6</v>
      </c>
      <c r="O130" s="5">
        <f>E130/D130</f>
        <v>1.8669999999999999E-2</v>
      </c>
      <c r="P130" s="19">
        <f t="shared" si="6"/>
        <v>311.16666666666669</v>
      </c>
      <c r="Q130" t="b">
        <v>0</v>
      </c>
      <c r="R130" s="14" t="s">
        <v>8326</v>
      </c>
      <c r="S130" s="10" t="s">
        <v>8264</v>
      </c>
      <c r="T130" t="s">
        <v>8267</v>
      </c>
      <c r="U130" s="14">
        <f t="shared" si="7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19">
        <v>20000</v>
      </c>
      <c r="E131">
        <v>0</v>
      </c>
      <c r="F131" s="19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7">
        <f t="shared" ref="L131:L194" si="9">(((K131/60)/60)/24)+DATE(1970,1,1)</f>
        <v>41882.937303240738</v>
      </c>
      <c r="M131" t="b">
        <v>0</v>
      </c>
      <c r="N131">
        <v>0</v>
      </c>
      <c r="O131" s="5">
        <f>E131/D131</f>
        <v>0</v>
      </c>
      <c r="P131" s="19">
        <f t="shared" ref="P131:P194" si="10">IFERROR(E131/N131,0)</f>
        <v>0</v>
      </c>
      <c r="Q131" t="b">
        <v>0</v>
      </c>
      <c r="R131" s="14" t="s">
        <v>8326</v>
      </c>
      <c r="S131" s="10" t="s">
        <v>8264</v>
      </c>
      <c r="T131" t="s">
        <v>8267</v>
      </c>
      <c r="U131" s="14">
        <f t="shared" ref="U131:U194" si="11">YEAR(L131)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19">
        <v>600</v>
      </c>
      <c r="E132">
        <v>0</v>
      </c>
      <c r="F132" s="19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7">
        <f t="shared" si="9"/>
        <v>41778.915416666663</v>
      </c>
      <c r="M132" t="b">
        <v>0</v>
      </c>
      <c r="N132">
        <v>0</v>
      </c>
      <c r="O132" s="5">
        <f>E132/D132</f>
        <v>0</v>
      </c>
      <c r="P132" s="19">
        <f t="shared" si="10"/>
        <v>0</v>
      </c>
      <c r="Q132" t="b">
        <v>0</v>
      </c>
      <c r="R132" s="14" t="s">
        <v>8326</v>
      </c>
      <c r="S132" s="10" t="s">
        <v>8264</v>
      </c>
      <c r="T132" t="s">
        <v>8267</v>
      </c>
      <c r="U132" s="14">
        <f t="shared" si="11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19">
        <v>1200</v>
      </c>
      <c r="E133">
        <v>0</v>
      </c>
      <c r="F133" s="19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7">
        <f t="shared" si="9"/>
        <v>42541.837511574078</v>
      </c>
      <c r="M133" t="b">
        <v>0</v>
      </c>
      <c r="N133">
        <v>0</v>
      </c>
      <c r="O133" s="5">
        <f>E133/D133</f>
        <v>0</v>
      </c>
      <c r="P133" s="19">
        <f t="shared" si="10"/>
        <v>0</v>
      </c>
      <c r="Q133" t="b">
        <v>0</v>
      </c>
      <c r="R133" s="14" t="s">
        <v>8326</v>
      </c>
      <c r="S133" s="10" t="s">
        <v>8264</v>
      </c>
      <c r="T133" t="s">
        <v>8267</v>
      </c>
      <c r="U133" s="14">
        <f t="shared" si="11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19">
        <v>80000</v>
      </c>
      <c r="E134">
        <v>7655</v>
      </c>
      <c r="F134" s="19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7">
        <f t="shared" si="9"/>
        <v>41905.812581018516</v>
      </c>
      <c r="M134" t="b">
        <v>0</v>
      </c>
      <c r="N134">
        <v>81</v>
      </c>
      <c r="O134" s="5">
        <f>E134/D134</f>
        <v>9.5687499999999995E-2</v>
      </c>
      <c r="P134" s="19">
        <f t="shared" si="10"/>
        <v>94.506172839506178</v>
      </c>
      <c r="Q134" t="b">
        <v>0</v>
      </c>
      <c r="R134" s="14" t="s">
        <v>8326</v>
      </c>
      <c r="S134" s="10" t="s">
        <v>8264</v>
      </c>
      <c r="T134" t="s">
        <v>8267</v>
      </c>
      <c r="U134" s="14">
        <f t="shared" si="11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19">
        <v>71764</v>
      </c>
      <c r="E135">
        <v>0</v>
      </c>
      <c r="F135" s="19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7">
        <f t="shared" si="9"/>
        <v>42491.80768518518</v>
      </c>
      <c r="M135" t="b">
        <v>0</v>
      </c>
      <c r="N135">
        <v>0</v>
      </c>
      <c r="O135" s="5">
        <f>E135/D135</f>
        <v>0</v>
      </c>
      <c r="P135" s="19">
        <f t="shared" si="10"/>
        <v>0</v>
      </c>
      <c r="Q135" t="b">
        <v>0</v>
      </c>
      <c r="R135" s="14" t="s">
        <v>8326</v>
      </c>
      <c r="S135" s="10" t="s">
        <v>8264</v>
      </c>
      <c r="T135" t="s">
        <v>8267</v>
      </c>
      <c r="U135" s="14">
        <f t="shared" si="11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19">
        <v>5000</v>
      </c>
      <c r="E136">
        <v>0</v>
      </c>
      <c r="F136" s="19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7">
        <f t="shared" si="9"/>
        <v>42221.909930555557</v>
      </c>
      <c r="M136" t="b">
        <v>0</v>
      </c>
      <c r="N136">
        <v>0</v>
      </c>
      <c r="O136" s="5">
        <f>E136/D136</f>
        <v>0</v>
      </c>
      <c r="P136" s="19">
        <f t="shared" si="10"/>
        <v>0</v>
      </c>
      <c r="Q136" t="b">
        <v>0</v>
      </c>
      <c r="R136" s="14" t="s">
        <v>8326</v>
      </c>
      <c r="S136" s="10" t="s">
        <v>8264</v>
      </c>
      <c r="T136" t="s">
        <v>8267</v>
      </c>
      <c r="U136" s="14">
        <f t="shared" si="11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19">
        <v>3000</v>
      </c>
      <c r="E137">
        <v>403</v>
      </c>
      <c r="F137" s="19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7">
        <f t="shared" si="9"/>
        <v>41788.381909722222</v>
      </c>
      <c r="M137" t="b">
        <v>0</v>
      </c>
      <c r="N137">
        <v>5</v>
      </c>
      <c r="O137" s="5">
        <f>E137/D137</f>
        <v>0.13433333333333333</v>
      </c>
      <c r="P137" s="19">
        <f t="shared" si="10"/>
        <v>80.599999999999994</v>
      </c>
      <c r="Q137" t="b">
        <v>0</v>
      </c>
      <c r="R137" s="14" t="s">
        <v>8326</v>
      </c>
      <c r="S137" s="10" t="s">
        <v>8264</v>
      </c>
      <c r="T137" t="s">
        <v>8267</v>
      </c>
      <c r="U137" s="14">
        <f t="shared" si="11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19">
        <v>3000</v>
      </c>
      <c r="E138">
        <v>0</v>
      </c>
      <c r="F138" s="19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7">
        <f t="shared" si="9"/>
        <v>42096.410115740742</v>
      </c>
      <c r="M138" t="b">
        <v>0</v>
      </c>
      <c r="N138">
        <v>0</v>
      </c>
      <c r="O138" s="5">
        <f>E138/D138</f>
        <v>0</v>
      </c>
      <c r="P138" s="19">
        <f t="shared" si="10"/>
        <v>0</v>
      </c>
      <c r="Q138" t="b">
        <v>0</v>
      </c>
      <c r="R138" s="14" t="s">
        <v>8326</v>
      </c>
      <c r="S138" s="10" t="s">
        <v>8264</v>
      </c>
      <c r="T138" t="s">
        <v>8267</v>
      </c>
      <c r="U138" s="14">
        <f t="shared" si="11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19">
        <v>55000</v>
      </c>
      <c r="E139">
        <v>0</v>
      </c>
      <c r="F139" s="1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7">
        <f t="shared" si="9"/>
        <v>42239.573993055557</v>
      </c>
      <c r="M139" t="b">
        <v>0</v>
      </c>
      <c r="N139">
        <v>0</v>
      </c>
      <c r="O139" s="5">
        <f>E139/D139</f>
        <v>0</v>
      </c>
      <c r="P139" s="19">
        <f t="shared" si="10"/>
        <v>0</v>
      </c>
      <c r="Q139" t="b">
        <v>0</v>
      </c>
      <c r="R139" s="14" t="s">
        <v>8326</v>
      </c>
      <c r="S139" s="10" t="s">
        <v>8264</v>
      </c>
      <c r="T139" t="s">
        <v>8267</v>
      </c>
      <c r="U139" s="14">
        <f t="shared" si="11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19">
        <v>150000</v>
      </c>
      <c r="E140">
        <v>4712</v>
      </c>
      <c r="F140" s="19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7">
        <f t="shared" si="9"/>
        <v>42186.257418981477</v>
      </c>
      <c r="M140" t="b">
        <v>0</v>
      </c>
      <c r="N140">
        <v>58</v>
      </c>
      <c r="O140" s="5">
        <f>E140/D140</f>
        <v>3.1413333333333335E-2</v>
      </c>
      <c r="P140" s="19">
        <f t="shared" si="10"/>
        <v>81.241379310344826</v>
      </c>
      <c r="Q140" t="b">
        <v>0</v>
      </c>
      <c r="R140" s="14" t="s">
        <v>8326</v>
      </c>
      <c r="S140" s="10" t="s">
        <v>8264</v>
      </c>
      <c r="T140" t="s">
        <v>8267</v>
      </c>
      <c r="U140" s="14">
        <f t="shared" si="11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19">
        <v>500</v>
      </c>
      <c r="E141">
        <v>500</v>
      </c>
      <c r="F141" s="19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7">
        <f t="shared" si="9"/>
        <v>42187.920972222222</v>
      </c>
      <c r="M141" t="b">
        <v>0</v>
      </c>
      <c r="N141">
        <v>1</v>
      </c>
      <c r="O141" s="5">
        <f>E141/D141</f>
        <v>1</v>
      </c>
      <c r="P141" s="19">
        <f t="shared" si="10"/>
        <v>500</v>
      </c>
      <c r="Q141" t="b">
        <v>0</v>
      </c>
      <c r="R141" s="14" t="s">
        <v>8326</v>
      </c>
      <c r="S141" s="10" t="s">
        <v>8264</v>
      </c>
      <c r="T141" t="s">
        <v>8267</v>
      </c>
      <c r="U141" s="14">
        <f t="shared" si="11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19">
        <v>200000</v>
      </c>
      <c r="E142">
        <v>0</v>
      </c>
      <c r="F142" s="19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7">
        <f t="shared" si="9"/>
        <v>42053.198287037041</v>
      </c>
      <c r="M142" t="b">
        <v>0</v>
      </c>
      <c r="N142">
        <v>0</v>
      </c>
      <c r="O142" s="5">
        <f>E142/D142</f>
        <v>0</v>
      </c>
      <c r="P142" s="19">
        <f t="shared" si="10"/>
        <v>0</v>
      </c>
      <c r="Q142" t="b">
        <v>0</v>
      </c>
      <c r="R142" s="14" t="s">
        <v>8326</v>
      </c>
      <c r="S142" s="10" t="s">
        <v>8264</v>
      </c>
      <c r="T142" t="s">
        <v>8267</v>
      </c>
      <c r="U142" s="14">
        <f t="shared" si="11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19">
        <v>12000</v>
      </c>
      <c r="E143">
        <v>1293</v>
      </c>
      <c r="F143" s="19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7">
        <f t="shared" si="9"/>
        <v>42110.153043981481</v>
      </c>
      <c r="M143" t="b">
        <v>0</v>
      </c>
      <c r="N143">
        <v>28</v>
      </c>
      <c r="O143" s="5">
        <f>E143/D143</f>
        <v>0.10775</v>
      </c>
      <c r="P143" s="19">
        <f t="shared" si="10"/>
        <v>46.178571428571431</v>
      </c>
      <c r="Q143" t="b">
        <v>0</v>
      </c>
      <c r="R143" s="14" t="s">
        <v>8326</v>
      </c>
      <c r="S143" s="10" t="s">
        <v>8264</v>
      </c>
      <c r="T143" t="s">
        <v>8267</v>
      </c>
      <c r="U143" s="14">
        <f t="shared" si="11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19">
        <v>3000</v>
      </c>
      <c r="E144">
        <v>10</v>
      </c>
      <c r="F144" s="19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7">
        <f t="shared" si="9"/>
        <v>41938.893263888887</v>
      </c>
      <c r="M144" t="b">
        <v>0</v>
      </c>
      <c r="N144">
        <v>1</v>
      </c>
      <c r="O144" s="5">
        <f>E144/D144</f>
        <v>3.3333333333333335E-3</v>
      </c>
      <c r="P144" s="19">
        <f t="shared" si="10"/>
        <v>10</v>
      </c>
      <c r="Q144" t="b">
        <v>0</v>
      </c>
      <c r="R144" s="14" t="s">
        <v>8326</v>
      </c>
      <c r="S144" s="10" t="s">
        <v>8264</v>
      </c>
      <c r="T144" t="s">
        <v>8267</v>
      </c>
      <c r="U144" s="14">
        <f t="shared" si="11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19">
        <v>5500</v>
      </c>
      <c r="E145">
        <v>0</v>
      </c>
      <c r="F145" s="19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7">
        <f t="shared" si="9"/>
        <v>42559.064143518524</v>
      </c>
      <c r="M145" t="b">
        <v>0</v>
      </c>
      <c r="N145">
        <v>0</v>
      </c>
      <c r="O145" s="5">
        <f>E145/D145</f>
        <v>0</v>
      </c>
      <c r="P145" s="19">
        <f t="shared" si="10"/>
        <v>0</v>
      </c>
      <c r="Q145" t="b">
        <v>0</v>
      </c>
      <c r="R145" s="14" t="s">
        <v>8326</v>
      </c>
      <c r="S145" s="10" t="s">
        <v>8264</v>
      </c>
      <c r="T145" t="s">
        <v>8267</v>
      </c>
      <c r="U145" s="14">
        <f t="shared" si="11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19">
        <v>7500</v>
      </c>
      <c r="E146">
        <v>2070</v>
      </c>
      <c r="F146" s="19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7">
        <f t="shared" si="9"/>
        <v>42047.762407407412</v>
      </c>
      <c r="M146" t="b">
        <v>0</v>
      </c>
      <c r="N146">
        <v>37</v>
      </c>
      <c r="O146" s="5">
        <f>E146/D146</f>
        <v>0.27600000000000002</v>
      </c>
      <c r="P146" s="19">
        <f t="shared" si="10"/>
        <v>55.945945945945944</v>
      </c>
      <c r="Q146" t="b">
        <v>0</v>
      </c>
      <c r="R146" s="14" t="s">
        <v>8326</v>
      </c>
      <c r="S146" s="10" t="s">
        <v>8264</v>
      </c>
      <c r="T146" t="s">
        <v>8267</v>
      </c>
      <c r="U146" s="14">
        <f t="shared" si="11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19">
        <v>4500</v>
      </c>
      <c r="E147">
        <v>338</v>
      </c>
      <c r="F147" s="19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7">
        <f t="shared" si="9"/>
        <v>42200.542268518519</v>
      </c>
      <c r="M147" t="b">
        <v>0</v>
      </c>
      <c r="N147">
        <v>9</v>
      </c>
      <c r="O147" s="5">
        <f>E147/D147</f>
        <v>7.5111111111111115E-2</v>
      </c>
      <c r="P147" s="19">
        <f t="shared" si="10"/>
        <v>37.555555555555557</v>
      </c>
      <c r="Q147" t="b">
        <v>0</v>
      </c>
      <c r="R147" s="14" t="s">
        <v>8326</v>
      </c>
      <c r="S147" s="10" t="s">
        <v>8264</v>
      </c>
      <c r="T147" t="s">
        <v>8267</v>
      </c>
      <c r="U147" s="14">
        <f t="shared" si="11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19">
        <v>20000</v>
      </c>
      <c r="E148">
        <v>115</v>
      </c>
      <c r="F148" s="19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7">
        <f t="shared" si="9"/>
        <v>42693.016180555554</v>
      </c>
      <c r="M148" t="b">
        <v>0</v>
      </c>
      <c r="N148">
        <v>3</v>
      </c>
      <c r="O148" s="5">
        <f>E148/D148</f>
        <v>5.7499999999999999E-3</v>
      </c>
      <c r="P148" s="19">
        <f t="shared" si="10"/>
        <v>38.333333333333336</v>
      </c>
      <c r="Q148" t="b">
        <v>0</v>
      </c>
      <c r="R148" s="14" t="s">
        <v>8326</v>
      </c>
      <c r="S148" s="10" t="s">
        <v>8264</v>
      </c>
      <c r="T148" t="s">
        <v>8267</v>
      </c>
      <c r="U148" s="14">
        <f t="shared" si="11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19">
        <v>7000</v>
      </c>
      <c r="E149">
        <v>0</v>
      </c>
      <c r="F149" s="1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7">
        <f t="shared" si="9"/>
        <v>41969.767824074079</v>
      </c>
      <c r="M149" t="b">
        <v>0</v>
      </c>
      <c r="N149">
        <v>0</v>
      </c>
      <c r="O149" s="5">
        <f>E149/D149</f>
        <v>0</v>
      </c>
      <c r="P149" s="19">
        <f t="shared" si="10"/>
        <v>0</v>
      </c>
      <c r="Q149" t="b">
        <v>0</v>
      </c>
      <c r="R149" s="14" t="s">
        <v>8326</v>
      </c>
      <c r="S149" s="10" t="s">
        <v>8264</v>
      </c>
      <c r="T149" t="s">
        <v>8267</v>
      </c>
      <c r="U149" s="14">
        <f t="shared" si="11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19">
        <v>50000</v>
      </c>
      <c r="E150">
        <v>40</v>
      </c>
      <c r="F150" s="19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7">
        <f t="shared" si="9"/>
        <v>42397.281666666662</v>
      </c>
      <c r="M150" t="b">
        <v>0</v>
      </c>
      <c r="N150">
        <v>2</v>
      </c>
      <c r="O150" s="5">
        <f>E150/D150</f>
        <v>8.0000000000000004E-4</v>
      </c>
      <c r="P150" s="19">
        <f t="shared" si="10"/>
        <v>20</v>
      </c>
      <c r="Q150" t="b">
        <v>0</v>
      </c>
      <c r="R150" s="14" t="s">
        <v>8326</v>
      </c>
      <c r="S150" s="10" t="s">
        <v>8264</v>
      </c>
      <c r="T150" t="s">
        <v>8267</v>
      </c>
      <c r="U150" s="14">
        <f t="shared" si="11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19">
        <v>10000</v>
      </c>
      <c r="E151">
        <v>92</v>
      </c>
      <c r="F151" s="19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7">
        <f t="shared" si="9"/>
        <v>41968.172106481477</v>
      </c>
      <c r="M151" t="b">
        <v>0</v>
      </c>
      <c r="N151">
        <v>6</v>
      </c>
      <c r="O151" s="5">
        <f>E151/D151</f>
        <v>9.1999999999999998E-3</v>
      </c>
      <c r="P151" s="19">
        <f t="shared" si="10"/>
        <v>15.333333333333334</v>
      </c>
      <c r="Q151" t="b">
        <v>0</v>
      </c>
      <c r="R151" s="14" t="s">
        <v>8326</v>
      </c>
      <c r="S151" s="10" t="s">
        <v>8264</v>
      </c>
      <c r="T151" t="s">
        <v>8267</v>
      </c>
      <c r="U151" s="14">
        <f t="shared" si="11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19">
        <v>130000</v>
      </c>
      <c r="E152">
        <v>30112</v>
      </c>
      <c r="F152" s="19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7">
        <f t="shared" si="9"/>
        <v>42090.161828703705</v>
      </c>
      <c r="M152" t="b">
        <v>0</v>
      </c>
      <c r="N152">
        <v>67</v>
      </c>
      <c r="O152" s="5">
        <f>E152/D152</f>
        <v>0.23163076923076922</v>
      </c>
      <c r="P152" s="19">
        <f t="shared" si="10"/>
        <v>449.43283582089555</v>
      </c>
      <c r="Q152" t="b">
        <v>0</v>
      </c>
      <c r="R152" s="14" t="s">
        <v>8326</v>
      </c>
      <c r="S152" s="10" t="s">
        <v>8264</v>
      </c>
      <c r="T152" t="s">
        <v>8267</v>
      </c>
      <c r="U152" s="14">
        <f t="shared" si="11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19">
        <v>250000</v>
      </c>
      <c r="E153">
        <v>140</v>
      </c>
      <c r="F153" s="19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7">
        <f t="shared" si="9"/>
        <v>42113.550821759258</v>
      </c>
      <c r="M153" t="b">
        <v>0</v>
      </c>
      <c r="N153">
        <v>5</v>
      </c>
      <c r="O153" s="5">
        <f>E153/D153</f>
        <v>5.5999999999999995E-4</v>
      </c>
      <c r="P153" s="19">
        <f t="shared" si="10"/>
        <v>28</v>
      </c>
      <c r="Q153" t="b">
        <v>0</v>
      </c>
      <c r="R153" s="14" t="s">
        <v>8326</v>
      </c>
      <c r="S153" s="10" t="s">
        <v>8264</v>
      </c>
      <c r="T153" t="s">
        <v>8267</v>
      </c>
      <c r="U153" s="14">
        <f t="shared" si="11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19">
        <v>380000</v>
      </c>
      <c r="E154">
        <v>30</v>
      </c>
      <c r="F154" s="19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7">
        <f t="shared" si="9"/>
        <v>41875.077546296299</v>
      </c>
      <c r="M154" t="b">
        <v>0</v>
      </c>
      <c r="N154">
        <v>2</v>
      </c>
      <c r="O154" s="5">
        <f>E154/D154</f>
        <v>7.8947368421052633E-5</v>
      </c>
      <c r="P154" s="19">
        <f t="shared" si="10"/>
        <v>15</v>
      </c>
      <c r="Q154" t="b">
        <v>0</v>
      </c>
      <c r="R154" s="14" t="s">
        <v>8326</v>
      </c>
      <c r="S154" s="10" t="s">
        <v>8264</v>
      </c>
      <c r="T154" t="s">
        <v>8267</v>
      </c>
      <c r="U154" s="14">
        <f t="shared" si="11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19">
        <v>50000</v>
      </c>
      <c r="E155">
        <v>359</v>
      </c>
      <c r="F155" s="19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7">
        <f t="shared" si="9"/>
        <v>41933.586157407408</v>
      </c>
      <c r="M155" t="b">
        <v>0</v>
      </c>
      <c r="N155">
        <v>10</v>
      </c>
      <c r="O155" s="5">
        <f>E155/D155</f>
        <v>7.1799999999999998E-3</v>
      </c>
      <c r="P155" s="19">
        <f t="shared" si="10"/>
        <v>35.9</v>
      </c>
      <c r="Q155" t="b">
        <v>0</v>
      </c>
      <c r="R155" s="14" t="s">
        <v>8326</v>
      </c>
      <c r="S155" s="10" t="s">
        <v>8264</v>
      </c>
      <c r="T155" t="s">
        <v>8267</v>
      </c>
      <c r="U155" s="14">
        <f t="shared" si="11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19">
        <v>1500</v>
      </c>
      <c r="E156">
        <v>40</v>
      </c>
      <c r="F156" s="19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7">
        <f t="shared" si="9"/>
        <v>42115.547395833331</v>
      </c>
      <c r="M156" t="b">
        <v>0</v>
      </c>
      <c r="N156">
        <v>3</v>
      </c>
      <c r="O156" s="5">
        <f>E156/D156</f>
        <v>2.6666666666666668E-2</v>
      </c>
      <c r="P156" s="19">
        <f t="shared" si="10"/>
        <v>13.333333333333334</v>
      </c>
      <c r="Q156" t="b">
        <v>0</v>
      </c>
      <c r="R156" s="14" t="s">
        <v>8326</v>
      </c>
      <c r="S156" s="10" t="s">
        <v>8264</v>
      </c>
      <c r="T156" t="s">
        <v>8267</v>
      </c>
      <c r="U156" s="14">
        <f t="shared" si="11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19">
        <v>1350000</v>
      </c>
      <c r="E157">
        <v>81</v>
      </c>
      <c r="F157" s="19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7">
        <f t="shared" si="9"/>
        <v>42168.559432870374</v>
      </c>
      <c r="M157" t="b">
        <v>0</v>
      </c>
      <c r="N157">
        <v>4</v>
      </c>
      <c r="O157" s="5">
        <f>E157/D157</f>
        <v>6.0000000000000002E-5</v>
      </c>
      <c r="P157" s="19">
        <f t="shared" si="10"/>
        <v>20.25</v>
      </c>
      <c r="Q157" t="b">
        <v>0</v>
      </c>
      <c r="R157" s="14" t="s">
        <v>8326</v>
      </c>
      <c r="S157" s="10" t="s">
        <v>8264</v>
      </c>
      <c r="T157" t="s">
        <v>8267</v>
      </c>
      <c r="U157" s="14">
        <f t="shared" si="11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19">
        <v>35000</v>
      </c>
      <c r="E158">
        <v>1785</v>
      </c>
      <c r="F158" s="19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7">
        <f t="shared" si="9"/>
        <v>41794.124953703707</v>
      </c>
      <c r="M158" t="b">
        <v>0</v>
      </c>
      <c r="N158">
        <v>15</v>
      </c>
      <c r="O158" s="5">
        <f>E158/D158</f>
        <v>5.0999999999999997E-2</v>
      </c>
      <c r="P158" s="19">
        <f t="shared" si="10"/>
        <v>119</v>
      </c>
      <c r="Q158" t="b">
        <v>0</v>
      </c>
      <c r="R158" s="14" t="s">
        <v>8326</v>
      </c>
      <c r="S158" s="10" t="s">
        <v>8264</v>
      </c>
      <c r="T158" t="s">
        <v>8267</v>
      </c>
      <c r="U158" s="14">
        <f t="shared" si="11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19">
        <v>2995</v>
      </c>
      <c r="E159">
        <v>8</v>
      </c>
      <c r="F159" s="1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7">
        <f t="shared" si="9"/>
        <v>42396.911712962959</v>
      </c>
      <c r="M159" t="b">
        <v>0</v>
      </c>
      <c r="N159">
        <v>2</v>
      </c>
      <c r="O159" s="5">
        <f>E159/D159</f>
        <v>2.671118530884808E-3</v>
      </c>
      <c r="P159" s="19">
        <f t="shared" si="10"/>
        <v>4</v>
      </c>
      <c r="Q159" t="b">
        <v>0</v>
      </c>
      <c r="R159" s="14" t="s">
        <v>8326</v>
      </c>
      <c r="S159" s="10" t="s">
        <v>8264</v>
      </c>
      <c r="T159" t="s">
        <v>8267</v>
      </c>
      <c r="U159" s="14">
        <f t="shared" si="11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19">
        <v>5000</v>
      </c>
      <c r="E160">
        <v>0</v>
      </c>
      <c r="F160" s="19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7">
        <f t="shared" si="9"/>
        <v>41904.07671296296</v>
      </c>
      <c r="M160" t="b">
        <v>0</v>
      </c>
      <c r="N160">
        <v>0</v>
      </c>
      <c r="O160" s="5">
        <f>E160/D160</f>
        <v>0</v>
      </c>
      <c r="P160" s="19">
        <f t="shared" si="10"/>
        <v>0</v>
      </c>
      <c r="Q160" t="b">
        <v>0</v>
      </c>
      <c r="R160" s="14" t="s">
        <v>8326</v>
      </c>
      <c r="S160" s="10" t="s">
        <v>8264</v>
      </c>
      <c r="T160" t="s">
        <v>8267</v>
      </c>
      <c r="U160" s="14">
        <f t="shared" si="11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19">
        <v>500000</v>
      </c>
      <c r="E161">
        <v>10</v>
      </c>
      <c r="F161" s="19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7">
        <f t="shared" si="9"/>
        <v>42514.434548611112</v>
      </c>
      <c r="M161" t="b">
        <v>0</v>
      </c>
      <c r="N161">
        <v>1</v>
      </c>
      <c r="O161" s="5">
        <f>E161/D161</f>
        <v>2.0000000000000002E-5</v>
      </c>
      <c r="P161" s="19">
        <f t="shared" si="10"/>
        <v>10</v>
      </c>
      <c r="Q161" t="b">
        <v>0</v>
      </c>
      <c r="R161" s="14" t="s">
        <v>8326</v>
      </c>
      <c r="S161" s="10" t="s">
        <v>8264</v>
      </c>
      <c r="T161" t="s">
        <v>8267</v>
      </c>
      <c r="U161" s="14">
        <f t="shared" si="11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19">
        <v>5000</v>
      </c>
      <c r="E162">
        <v>0</v>
      </c>
      <c r="F162" s="19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7">
        <f t="shared" si="9"/>
        <v>42171.913090277783</v>
      </c>
      <c r="M162" t="b">
        <v>0</v>
      </c>
      <c r="N162">
        <v>0</v>
      </c>
      <c r="O162" s="5">
        <f>E162/D162</f>
        <v>0</v>
      </c>
      <c r="P162" s="19">
        <f t="shared" si="10"/>
        <v>0</v>
      </c>
      <c r="Q162" t="b">
        <v>0</v>
      </c>
      <c r="R162" s="14" t="s">
        <v>8327</v>
      </c>
      <c r="S162" s="10" t="s">
        <v>8264</v>
      </c>
      <c r="T162" t="s">
        <v>8268</v>
      </c>
      <c r="U162" s="14">
        <f t="shared" si="11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19">
        <v>50000</v>
      </c>
      <c r="E163">
        <v>5</v>
      </c>
      <c r="F163" s="19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7">
        <f t="shared" si="9"/>
        <v>41792.687442129631</v>
      </c>
      <c r="M163" t="b">
        <v>0</v>
      </c>
      <c r="N163">
        <v>1</v>
      </c>
      <c r="O163" s="5">
        <f>E163/D163</f>
        <v>1E-4</v>
      </c>
      <c r="P163" s="19">
        <f t="shared" si="10"/>
        <v>5</v>
      </c>
      <c r="Q163" t="b">
        <v>0</v>
      </c>
      <c r="R163" s="14" t="s">
        <v>8327</v>
      </c>
      <c r="S163" s="10" t="s">
        <v>8264</v>
      </c>
      <c r="T163" t="s">
        <v>8268</v>
      </c>
      <c r="U163" s="14">
        <f t="shared" si="11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19">
        <v>2800</v>
      </c>
      <c r="E164">
        <v>435</v>
      </c>
      <c r="F164" s="19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7">
        <f t="shared" si="9"/>
        <v>41835.126805555556</v>
      </c>
      <c r="M164" t="b">
        <v>0</v>
      </c>
      <c r="N164">
        <v>10</v>
      </c>
      <c r="O164" s="5">
        <f>E164/D164</f>
        <v>0.15535714285714286</v>
      </c>
      <c r="P164" s="19">
        <f t="shared" si="10"/>
        <v>43.5</v>
      </c>
      <c r="Q164" t="b">
        <v>0</v>
      </c>
      <c r="R164" s="14" t="s">
        <v>8327</v>
      </c>
      <c r="S164" s="10" t="s">
        <v>8264</v>
      </c>
      <c r="T164" t="s">
        <v>8268</v>
      </c>
      <c r="U164" s="14">
        <f t="shared" si="11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19">
        <v>2000000</v>
      </c>
      <c r="E165">
        <v>0</v>
      </c>
      <c r="F165" s="19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7">
        <f t="shared" si="9"/>
        <v>42243.961273148147</v>
      </c>
      <c r="M165" t="b">
        <v>0</v>
      </c>
      <c r="N165">
        <v>0</v>
      </c>
      <c r="O165" s="5">
        <f>E165/D165</f>
        <v>0</v>
      </c>
      <c r="P165" s="19">
        <f t="shared" si="10"/>
        <v>0</v>
      </c>
      <c r="Q165" t="b">
        <v>0</v>
      </c>
      <c r="R165" s="14" t="s">
        <v>8327</v>
      </c>
      <c r="S165" s="10" t="s">
        <v>8264</v>
      </c>
      <c r="T165" t="s">
        <v>8268</v>
      </c>
      <c r="U165" s="14">
        <f t="shared" si="11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19">
        <v>120000</v>
      </c>
      <c r="E166">
        <v>640</v>
      </c>
      <c r="F166" s="19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7">
        <f t="shared" si="9"/>
        <v>41841.762743055559</v>
      </c>
      <c r="M166" t="b">
        <v>0</v>
      </c>
      <c r="N166">
        <v>7</v>
      </c>
      <c r="O166" s="5">
        <f>E166/D166</f>
        <v>5.3333333333333332E-3</v>
      </c>
      <c r="P166" s="19">
        <f t="shared" si="10"/>
        <v>91.428571428571431</v>
      </c>
      <c r="Q166" t="b">
        <v>0</v>
      </c>
      <c r="R166" s="14" t="s">
        <v>8327</v>
      </c>
      <c r="S166" s="10" t="s">
        <v>8264</v>
      </c>
      <c r="T166" t="s">
        <v>8268</v>
      </c>
      <c r="U166" s="14">
        <f t="shared" si="11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19">
        <v>17000</v>
      </c>
      <c r="E167">
        <v>0</v>
      </c>
      <c r="F167" s="19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7">
        <f t="shared" si="9"/>
        <v>42351.658842592587</v>
      </c>
      <c r="M167" t="b">
        <v>0</v>
      </c>
      <c r="N167">
        <v>0</v>
      </c>
      <c r="O167" s="5">
        <f>E167/D167</f>
        <v>0</v>
      </c>
      <c r="P167" s="19">
        <f t="shared" si="10"/>
        <v>0</v>
      </c>
      <c r="Q167" t="b">
        <v>0</v>
      </c>
      <c r="R167" s="14" t="s">
        <v>8327</v>
      </c>
      <c r="S167" s="10" t="s">
        <v>8264</v>
      </c>
      <c r="T167" t="s">
        <v>8268</v>
      </c>
      <c r="U167" s="14">
        <f t="shared" si="11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19">
        <v>5000</v>
      </c>
      <c r="E168">
        <v>3000</v>
      </c>
      <c r="F168" s="19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7">
        <f t="shared" si="9"/>
        <v>42721.075949074075</v>
      </c>
      <c r="M168" t="b">
        <v>0</v>
      </c>
      <c r="N168">
        <v>1</v>
      </c>
      <c r="O168" s="5">
        <f>E168/D168</f>
        <v>0.6</v>
      </c>
      <c r="P168" s="19">
        <f t="shared" si="10"/>
        <v>3000</v>
      </c>
      <c r="Q168" t="b">
        <v>0</v>
      </c>
      <c r="R168" s="14" t="s">
        <v>8327</v>
      </c>
      <c r="S168" s="10" t="s">
        <v>8264</v>
      </c>
      <c r="T168" t="s">
        <v>8268</v>
      </c>
      <c r="U168" s="14">
        <f t="shared" si="11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19">
        <v>110000</v>
      </c>
      <c r="E169">
        <v>11</v>
      </c>
      <c r="F169" s="1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7">
        <f t="shared" si="9"/>
        <v>42160.927488425921</v>
      </c>
      <c r="M169" t="b">
        <v>0</v>
      </c>
      <c r="N169">
        <v>2</v>
      </c>
      <c r="O169" s="5">
        <f>E169/D169</f>
        <v>1E-4</v>
      </c>
      <c r="P169" s="19">
        <f t="shared" si="10"/>
        <v>5.5</v>
      </c>
      <c r="Q169" t="b">
        <v>0</v>
      </c>
      <c r="R169" s="14" t="s">
        <v>8327</v>
      </c>
      <c r="S169" s="10" t="s">
        <v>8264</v>
      </c>
      <c r="T169" t="s">
        <v>8268</v>
      </c>
      <c r="U169" s="14">
        <f t="shared" si="11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19">
        <v>8000</v>
      </c>
      <c r="E170">
        <v>325</v>
      </c>
      <c r="F170" s="19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7">
        <f t="shared" si="9"/>
        <v>42052.83530092593</v>
      </c>
      <c r="M170" t="b">
        <v>0</v>
      </c>
      <c r="N170">
        <v>3</v>
      </c>
      <c r="O170" s="5">
        <f>E170/D170</f>
        <v>4.0625000000000001E-2</v>
      </c>
      <c r="P170" s="19">
        <f t="shared" si="10"/>
        <v>108.33333333333333</v>
      </c>
      <c r="Q170" t="b">
        <v>0</v>
      </c>
      <c r="R170" s="14" t="s">
        <v>8327</v>
      </c>
      <c r="S170" s="10" t="s">
        <v>8264</v>
      </c>
      <c r="T170" t="s">
        <v>8268</v>
      </c>
      <c r="U170" s="14">
        <f t="shared" si="11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19">
        <v>2500</v>
      </c>
      <c r="E171">
        <v>560</v>
      </c>
      <c r="F171" s="19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7">
        <f t="shared" si="9"/>
        <v>41900.505312499998</v>
      </c>
      <c r="M171" t="b">
        <v>0</v>
      </c>
      <c r="N171">
        <v>10</v>
      </c>
      <c r="O171" s="5">
        <f>E171/D171</f>
        <v>0.224</v>
      </c>
      <c r="P171" s="19">
        <f t="shared" si="10"/>
        <v>56</v>
      </c>
      <c r="Q171" t="b">
        <v>0</v>
      </c>
      <c r="R171" s="14" t="s">
        <v>8327</v>
      </c>
      <c r="S171" s="10" t="s">
        <v>8264</v>
      </c>
      <c r="T171" t="s">
        <v>8268</v>
      </c>
      <c r="U171" s="14">
        <f t="shared" si="11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19">
        <v>10000</v>
      </c>
      <c r="E172">
        <v>325</v>
      </c>
      <c r="F172" s="19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7">
        <f t="shared" si="9"/>
        <v>42216.977812500001</v>
      </c>
      <c r="M172" t="b">
        <v>0</v>
      </c>
      <c r="N172">
        <v>10</v>
      </c>
      <c r="O172" s="5">
        <f>E172/D172</f>
        <v>3.2500000000000001E-2</v>
      </c>
      <c r="P172" s="19">
        <f t="shared" si="10"/>
        <v>32.5</v>
      </c>
      <c r="Q172" t="b">
        <v>0</v>
      </c>
      <c r="R172" s="14" t="s">
        <v>8327</v>
      </c>
      <c r="S172" s="10" t="s">
        <v>8264</v>
      </c>
      <c r="T172" t="s">
        <v>8268</v>
      </c>
      <c r="U172" s="14">
        <f t="shared" si="11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19">
        <v>50000</v>
      </c>
      <c r="E173">
        <v>1</v>
      </c>
      <c r="F173" s="19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7">
        <f t="shared" si="9"/>
        <v>42534.180717592593</v>
      </c>
      <c r="M173" t="b">
        <v>0</v>
      </c>
      <c r="N173">
        <v>1</v>
      </c>
      <c r="O173" s="5">
        <f>E173/D173</f>
        <v>2.0000000000000002E-5</v>
      </c>
      <c r="P173" s="19">
        <f t="shared" si="10"/>
        <v>1</v>
      </c>
      <c r="Q173" t="b">
        <v>0</v>
      </c>
      <c r="R173" s="14" t="s">
        <v>8327</v>
      </c>
      <c r="S173" s="10" t="s">
        <v>8264</v>
      </c>
      <c r="T173" t="s">
        <v>8268</v>
      </c>
      <c r="U173" s="14">
        <f t="shared" si="11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19">
        <v>95000</v>
      </c>
      <c r="E174">
        <v>0</v>
      </c>
      <c r="F174" s="19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7">
        <f t="shared" si="9"/>
        <v>42047.394942129627</v>
      </c>
      <c r="M174" t="b">
        <v>0</v>
      </c>
      <c r="N174">
        <v>0</v>
      </c>
      <c r="O174" s="5">
        <f>E174/D174</f>
        <v>0</v>
      </c>
      <c r="P174" s="19">
        <f t="shared" si="10"/>
        <v>0</v>
      </c>
      <c r="Q174" t="b">
        <v>0</v>
      </c>
      <c r="R174" s="14" t="s">
        <v>8327</v>
      </c>
      <c r="S174" s="10" t="s">
        <v>8264</v>
      </c>
      <c r="T174" t="s">
        <v>8268</v>
      </c>
      <c r="U174" s="14">
        <f t="shared" si="11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19">
        <v>1110</v>
      </c>
      <c r="E175">
        <v>0</v>
      </c>
      <c r="F175" s="19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7">
        <f t="shared" si="9"/>
        <v>42033.573009259257</v>
      </c>
      <c r="M175" t="b">
        <v>0</v>
      </c>
      <c r="N175">
        <v>0</v>
      </c>
      <c r="O175" s="5">
        <f>E175/D175</f>
        <v>0</v>
      </c>
      <c r="P175" s="19">
        <f t="shared" si="10"/>
        <v>0</v>
      </c>
      <c r="Q175" t="b">
        <v>0</v>
      </c>
      <c r="R175" s="14" t="s">
        <v>8327</v>
      </c>
      <c r="S175" s="10" t="s">
        <v>8264</v>
      </c>
      <c r="T175" t="s">
        <v>8268</v>
      </c>
      <c r="U175" s="14">
        <f t="shared" si="11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19">
        <v>6000</v>
      </c>
      <c r="E176">
        <v>0</v>
      </c>
      <c r="F176" s="19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7">
        <f t="shared" si="9"/>
        <v>42072.758981481486</v>
      </c>
      <c r="M176" t="b">
        <v>0</v>
      </c>
      <c r="N176">
        <v>0</v>
      </c>
      <c r="O176" s="5">
        <f>E176/D176</f>
        <v>0</v>
      </c>
      <c r="P176" s="19">
        <f t="shared" si="10"/>
        <v>0</v>
      </c>
      <c r="Q176" t="b">
        <v>0</v>
      </c>
      <c r="R176" s="14" t="s">
        <v>8327</v>
      </c>
      <c r="S176" s="10" t="s">
        <v>8264</v>
      </c>
      <c r="T176" t="s">
        <v>8268</v>
      </c>
      <c r="U176" s="14">
        <f t="shared" si="11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19">
        <v>20000</v>
      </c>
      <c r="E177">
        <v>1297</v>
      </c>
      <c r="F177" s="19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7">
        <f t="shared" si="9"/>
        <v>41855.777905092589</v>
      </c>
      <c r="M177" t="b">
        <v>0</v>
      </c>
      <c r="N177">
        <v>26</v>
      </c>
      <c r="O177" s="5">
        <f>E177/D177</f>
        <v>6.4850000000000005E-2</v>
      </c>
      <c r="P177" s="19">
        <f t="shared" si="10"/>
        <v>49.884615384615387</v>
      </c>
      <c r="Q177" t="b">
        <v>0</v>
      </c>
      <c r="R177" s="14" t="s">
        <v>8327</v>
      </c>
      <c r="S177" s="10" t="s">
        <v>8264</v>
      </c>
      <c r="T177" t="s">
        <v>8268</v>
      </c>
      <c r="U177" s="14">
        <f t="shared" si="11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19">
        <v>1500</v>
      </c>
      <c r="E178">
        <v>0</v>
      </c>
      <c r="F178" s="19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7">
        <f t="shared" si="9"/>
        <v>42191.824062500003</v>
      </c>
      <c r="M178" t="b">
        <v>0</v>
      </c>
      <c r="N178">
        <v>0</v>
      </c>
      <c r="O178" s="5">
        <f>E178/D178</f>
        <v>0</v>
      </c>
      <c r="P178" s="19">
        <f t="shared" si="10"/>
        <v>0</v>
      </c>
      <c r="Q178" t="b">
        <v>0</v>
      </c>
      <c r="R178" s="14" t="s">
        <v>8327</v>
      </c>
      <c r="S178" s="10" t="s">
        <v>8264</v>
      </c>
      <c r="T178" t="s">
        <v>8268</v>
      </c>
      <c r="U178" s="14">
        <f t="shared" si="11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19">
        <v>450</v>
      </c>
      <c r="E179">
        <v>180</v>
      </c>
      <c r="F179" s="1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7">
        <f t="shared" si="9"/>
        <v>42070.047754629632</v>
      </c>
      <c r="M179" t="b">
        <v>0</v>
      </c>
      <c r="N179">
        <v>7</v>
      </c>
      <c r="O179" s="5">
        <f>E179/D179</f>
        <v>0.4</v>
      </c>
      <c r="P179" s="19">
        <f t="shared" si="10"/>
        <v>25.714285714285715</v>
      </c>
      <c r="Q179" t="b">
        <v>0</v>
      </c>
      <c r="R179" s="14" t="s">
        <v>8327</v>
      </c>
      <c r="S179" s="10" t="s">
        <v>8264</v>
      </c>
      <c r="T179" t="s">
        <v>8268</v>
      </c>
      <c r="U179" s="14">
        <f t="shared" si="11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19">
        <v>500000</v>
      </c>
      <c r="E180">
        <v>0</v>
      </c>
      <c r="F180" s="19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7">
        <f t="shared" si="9"/>
        <v>42304.955381944441</v>
      </c>
      <c r="M180" t="b">
        <v>0</v>
      </c>
      <c r="N180">
        <v>0</v>
      </c>
      <c r="O180" s="5">
        <f>E180/D180</f>
        <v>0</v>
      </c>
      <c r="P180" s="19">
        <f t="shared" si="10"/>
        <v>0</v>
      </c>
      <c r="Q180" t="b">
        <v>0</v>
      </c>
      <c r="R180" s="14" t="s">
        <v>8327</v>
      </c>
      <c r="S180" s="10" t="s">
        <v>8264</v>
      </c>
      <c r="T180" t="s">
        <v>8268</v>
      </c>
      <c r="U180" s="14">
        <f t="shared" si="11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19">
        <v>1000</v>
      </c>
      <c r="E181">
        <v>200</v>
      </c>
      <c r="F181" s="19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7">
        <f t="shared" si="9"/>
        <v>42403.080497685187</v>
      </c>
      <c r="M181" t="b">
        <v>0</v>
      </c>
      <c r="N181">
        <v>2</v>
      </c>
      <c r="O181" s="5">
        <f>E181/D181</f>
        <v>0.2</v>
      </c>
      <c r="P181" s="19">
        <f t="shared" si="10"/>
        <v>100</v>
      </c>
      <c r="Q181" t="b">
        <v>0</v>
      </c>
      <c r="R181" s="14" t="s">
        <v>8327</v>
      </c>
      <c r="S181" s="10" t="s">
        <v>8264</v>
      </c>
      <c r="T181" t="s">
        <v>8268</v>
      </c>
      <c r="U181" s="14">
        <f t="shared" si="11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19">
        <v>1200</v>
      </c>
      <c r="E182">
        <v>401</v>
      </c>
      <c r="F182" s="19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7">
        <f t="shared" si="9"/>
        <v>42067.991238425922</v>
      </c>
      <c r="M182" t="b">
        <v>0</v>
      </c>
      <c r="N182">
        <v>13</v>
      </c>
      <c r="O182" s="5">
        <f>E182/D182</f>
        <v>0.33416666666666667</v>
      </c>
      <c r="P182" s="19">
        <f t="shared" si="10"/>
        <v>30.846153846153847</v>
      </c>
      <c r="Q182" t="b">
        <v>0</v>
      </c>
      <c r="R182" s="14" t="s">
        <v>8327</v>
      </c>
      <c r="S182" s="10" t="s">
        <v>8264</v>
      </c>
      <c r="T182" t="s">
        <v>8268</v>
      </c>
      <c r="U182" s="14">
        <f t="shared" si="11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19">
        <v>3423</v>
      </c>
      <c r="E183">
        <v>722</v>
      </c>
      <c r="F183" s="19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7">
        <f t="shared" si="9"/>
        <v>42147.741840277777</v>
      </c>
      <c r="M183" t="b">
        <v>0</v>
      </c>
      <c r="N183">
        <v>4</v>
      </c>
      <c r="O183" s="5">
        <f>E183/D183</f>
        <v>0.21092608822670172</v>
      </c>
      <c r="P183" s="19">
        <f t="shared" si="10"/>
        <v>180.5</v>
      </c>
      <c r="Q183" t="b">
        <v>0</v>
      </c>
      <c r="R183" s="14" t="s">
        <v>8327</v>
      </c>
      <c r="S183" s="10" t="s">
        <v>8264</v>
      </c>
      <c r="T183" t="s">
        <v>8268</v>
      </c>
      <c r="U183" s="14">
        <f t="shared" si="11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19">
        <v>1000</v>
      </c>
      <c r="E184">
        <v>0</v>
      </c>
      <c r="F184" s="19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7">
        <f t="shared" si="9"/>
        <v>42712.011944444443</v>
      </c>
      <c r="M184" t="b">
        <v>0</v>
      </c>
      <c r="N184">
        <v>0</v>
      </c>
      <c r="O184" s="5">
        <f>E184/D184</f>
        <v>0</v>
      </c>
      <c r="P184" s="19">
        <f t="shared" si="10"/>
        <v>0</v>
      </c>
      <c r="Q184" t="b">
        <v>0</v>
      </c>
      <c r="R184" s="14" t="s">
        <v>8327</v>
      </c>
      <c r="S184" s="10" t="s">
        <v>8264</v>
      </c>
      <c r="T184" t="s">
        <v>8268</v>
      </c>
      <c r="U184" s="14">
        <f t="shared" si="11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19">
        <v>12500</v>
      </c>
      <c r="E185">
        <v>4482</v>
      </c>
      <c r="F185" s="19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7">
        <f t="shared" si="9"/>
        <v>41939.810300925928</v>
      </c>
      <c r="M185" t="b">
        <v>0</v>
      </c>
      <c r="N185">
        <v>12</v>
      </c>
      <c r="O185" s="5">
        <f>E185/D185</f>
        <v>0.35855999999999999</v>
      </c>
      <c r="P185" s="19">
        <f t="shared" si="10"/>
        <v>373.5</v>
      </c>
      <c r="Q185" t="b">
        <v>0</v>
      </c>
      <c r="R185" s="14" t="s">
        <v>8327</v>
      </c>
      <c r="S185" s="10" t="s">
        <v>8264</v>
      </c>
      <c r="T185" t="s">
        <v>8268</v>
      </c>
      <c r="U185" s="14">
        <f t="shared" si="11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19">
        <v>1500</v>
      </c>
      <c r="E186">
        <v>51</v>
      </c>
      <c r="F186" s="19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7">
        <f t="shared" si="9"/>
        <v>41825.791226851856</v>
      </c>
      <c r="M186" t="b">
        <v>0</v>
      </c>
      <c r="N186">
        <v>2</v>
      </c>
      <c r="O186" s="5">
        <f>E186/D186</f>
        <v>3.4000000000000002E-2</v>
      </c>
      <c r="P186" s="19">
        <f t="shared" si="10"/>
        <v>25.5</v>
      </c>
      <c r="Q186" t="b">
        <v>0</v>
      </c>
      <c r="R186" s="14" t="s">
        <v>8327</v>
      </c>
      <c r="S186" s="10" t="s">
        <v>8264</v>
      </c>
      <c r="T186" t="s">
        <v>8268</v>
      </c>
      <c r="U186" s="14">
        <f t="shared" si="11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19">
        <v>40000</v>
      </c>
      <c r="E187">
        <v>2200</v>
      </c>
      <c r="F187" s="19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7">
        <f t="shared" si="9"/>
        <v>42570.91133101852</v>
      </c>
      <c r="M187" t="b">
        <v>0</v>
      </c>
      <c r="N187">
        <v>10</v>
      </c>
      <c r="O187" s="5">
        <f>E187/D187</f>
        <v>5.5E-2</v>
      </c>
      <c r="P187" s="19">
        <f t="shared" si="10"/>
        <v>220</v>
      </c>
      <c r="Q187" t="b">
        <v>0</v>
      </c>
      <c r="R187" s="14" t="s">
        <v>8327</v>
      </c>
      <c r="S187" s="10" t="s">
        <v>8264</v>
      </c>
      <c r="T187" t="s">
        <v>8268</v>
      </c>
      <c r="U187" s="14">
        <f t="shared" si="11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19">
        <v>5000</v>
      </c>
      <c r="E188">
        <v>0</v>
      </c>
      <c r="F188" s="19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7">
        <f t="shared" si="9"/>
        <v>42767.812893518523</v>
      </c>
      <c r="M188" t="b">
        <v>0</v>
      </c>
      <c r="N188">
        <v>0</v>
      </c>
      <c r="O188" s="5">
        <f>E188/D188</f>
        <v>0</v>
      </c>
      <c r="P188" s="19">
        <f t="shared" si="10"/>
        <v>0</v>
      </c>
      <c r="Q188" t="b">
        <v>0</v>
      </c>
      <c r="R188" s="14" t="s">
        <v>8327</v>
      </c>
      <c r="S188" s="10" t="s">
        <v>8264</v>
      </c>
      <c r="T188" t="s">
        <v>8268</v>
      </c>
      <c r="U188" s="14">
        <f t="shared" si="11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19">
        <v>5000</v>
      </c>
      <c r="E189">
        <v>800</v>
      </c>
      <c r="F189" s="1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7">
        <f t="shared" si="9"/>
        <v>42182.234456018516</v>
      </c>
      <c r="M189" t="b">
        <v>0</v>
      </c>
      <c r="N189">
        <v>5</v>
      </c>
      <c r="O189" s="5">
        <f>E189/D189</f>
        <v>0.16</v>
      </c>
      <c r="P189" s="19">
        <f t="shared" si="10"/>
        <v>160</v>
      </c>
      <c r="Q189" t="b">
        <v>0</v>
      </c>
      <c r="R189" s="14" t="s">
        <v>8327</v>
      </c>
      <c r="S189" s="10" t="s">
        <v>8264</v>
      </c>
      <c r="T189" t="s">
        <v>8268</v>
      </c>
      <c r="U189" s="14">
        <f t="shared" si="11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19">
        <v>1500</v>
      </c>
      <c r="E190">
        <v>0</v>
      </c>
      <c r="F190" s="19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7">
        <f t="shared" si="9"/>
        <v>41857.18304398148</v>
      </c>
      <c r="M190" t="b">
        <v>0</v>
      </c>
      <c r="N190">
        <v>0</v>
      </c>
      <c r="O190" s="5">
        <f>E190/D190</f>
        <v>0</v>
      </c>
      <c r="P190" s="19">
        <f t="shared" si="10"/>
        <v>0</v>
      </c>
      <c r="Q190" t="b">
        <v>0</v>
      </c>
      <c r="R190" s="14" t="s">
        <v>8327</v>
      </c>
      <c r="S190" s="10" t="s">
        <v>8264</v>
      </c>
      <c r="T190" t="s">
        <v>8268</v>
      </c>
      <c r="U190" s="14">
        <f t="shared" si="11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19">
        <v>500000</v>
      </c>
      <c r="E191">
        <v>345</v>
      </c>
      <c r="F191" s="19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7">
        <f t="shared" si="9"/>
        <v>42556.690706018519</v>
      </c>
      <c r="M191" t="b">
        <v>0</v>
      </c>
      <c r="N191">
        <v>5</v>
      </c>
      <c r="O191" s="5">
        <f>E191/D191</f>
        <v>6.8999999999999997E-4</v>
      </c>
      <c r="P191" s="19">
        <f t="shared" si="10"/>
        <v>69</v>
      </c>
      <c r="Q191" t="b">
        <v>0</v>
      </c>
      <c r="R191" s="14" t="s">
        <v>8327</v>
      </c>
      <c r="S191" s="10" t="s">
        <v>8264</v>
      </c>
      <c r="T191" t="s">
        <v>8268</v>
      </c>
      <c r="U191" s="14">
        <f t="shared" si="11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19">
        <v>12000</v>
      </c>
      <c r="E192">
        <v>50</v>
      </c>
      <c r="F192" s="19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7">
        <f t="shared" si="9"/>
        <v>42527.650995370372</v>
      </c>
      <c r="M192" t="b">
        <v>0</v>
      </c>
      <c r="N192">
        <v>1</v>
      </c>
      <c r="O192" s="5">
        <f>E192/D192</f>
        <v>4.1666666666666666E-3</v>
      </c>
      <c r="P192" s="19">
        <f t="shared" si="10"/>
        <v>50</v>
      </c>
      <c r="Q192" t="b">
        <v>0</v>
      </c>
      <c r="R192" s="14" t="s">
        <v>8327</v>
      </c>
      <c r="S192" s="10" t="s">
        <v>8264</v>
      </c>
      <c r="T192" t="s">
        <v>8268</v>
      </c>
      <c r="U192" s="14">
        <f t="shared" si="11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19">
        <v>5000</v>
      </c>
      <c r="E193">
        <v>250</v>
      </c>
      <c r="F193" s="19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7">
        <f t="shared" si="9"/>
        <v>42239.441412037035</v>
      </c>
      <c r="M193" t="b">
        <v>0</v>
      </c>
      <c r="N193">
        <v>3</v>
      </c>
      <c r="O193" s="5">
        <f>E193/D193</f>
        <v>0.05</v>
      </c>
      <c r="P193" s="19">
        <f t="shared" si="10"/>
        <v>83.333333333333329</v>
      </c>
      <c r="Q193" t="b">
        <v>0</v>
      </c>
      <c r="R193" s="14" t="s">
        <v>8327</v>
      </c>
      <c r="S193" s="10" t="s">
        <v>8264</v>
      </c>
      <c r="T193" t="s">
        <v>8268</v>
      </c>
      <c r="U193" s="14">
        <f t="shared" si="11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19">
        <v>1000000</v>
      </c>
      <c r="E194">
        <v>17</v>
      </c>
      <c r="F194" s="19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7">
        <f t="shared" si="9"/>
        <v>41899.792037037041</v>
      </c>
      <c r="M194" t="b">
        <v>0</v>
      </c>
      <c r="N194">
        <v>3</v>
      </c>
      <c r="O194" s="5">
        <f>E194/D194</f>
        <v>1.7E-5</v>
      </c>
      <c r="P194" s="19">
        <f t="shared" si="10"/>
        <v>5.666666666666667</v>
      </c>
      <c r="Q194" t="b">
        <v>0</v>
      </c>
      <c r="R194" s="14" t="s">
        <v>8327</v>
      </c>
      <c r="S194" s="10" t="s">
        <v>8264</v>
      </c>
      <c r="T194" t="s">
        <v>8268</v>
      </c>
      <c r="U194" s="14">
        <f t="shared" si="11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19">
        <v>1000</v>
      </c>
      <c r="E195">
        <v>0</v>
      </c>
      <c r="F195" s="19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7">
        <f t="shared" ref="L195:L258" si="13">(((K195/60)/60)/24)+DATE(1970,1,1)</f>
        <v>41911.934791666667</v>
      </c>
      <c r="M195" t="b">
        <v>0</v>
      </c>
      <c r="N195">
        <v>0</v>
      </c>
      <c r="O195" s="5">
        <f>E195/D195</f>
        <v>0</v>
      </c>
      <c r="P195" s="19">
        <f t="shared" ref="P195:P258" si="14">IFERROR(E195/N195,0)</f>
        <v>0</v>
      </c>
      <c r="Q195" t="b">
        <v>0</v>
      </c>
      <c r="R195" s="14" t="s">
        <v>8327</v>
      </c>
      <c r="S195" s="10" t="s">
        <v>8264</v>
      </c>
      <c r="T195" t="s">
        <v>8268</v>
      </c>
      <c r="U195" s="14">
        <f t="shared" ref="U195:U258" si="15">YEAR(L195)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19">
        <v>2500</v>
      </c>
      <c r="E196">
        <v>3</v>
      </c>
      <c r="F196" s="19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7">
        <f t="shared" si="13"/>
        <v>42375.996886574074</v>
      </c>
      <c r="M196" t="b">
        <v>0</v>
      </c>
      <c r="N196">
        <v>3</v>
      </c>
      <c r="O196" s="5">
        <f>E196/D196</f>
        <v>1.1999999999999999E-3</v>
      </c>
      <c r="P196" s="19">
        <f t="shared" si="14"/>
        <v>1</v>
      </c>
      <c r="Q196" t="b">
        <v>0</v>
      </c>
      <c r="R196" s="14" t="s">
        <v>8327</v>
      </c>
      <c r="S196" s="10" t="s">
        <v>8264</v>
      </c>
      <c r="T196" t="s">
        <v>8268</v>
      </c>
      <c r="U196" s="14">
        <f t="shared" si="15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19">
        <v>2000000</v>
      </c>
      <c r="E197">
        <v>0</v>
      </c>
      <c r="F197" s="19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7">
        <f t="shared" si="13"/>
        <v>42135.67050925926</v>
      </c>
      <c r="M197" t="b">
        <v>0</v>
      </c>
      <c r="N197">
        <v>0</v>
      </c>
      <c r="O197" s="5">
        <f>E197/D197</f>
        <v>0</v>
      </c>
      <c r="P197" s="19">
        <f t="shared" si="14"/>
        <v>0</v>
      </c>
      <c r="Q197" t="b">
        <v>0</v>
      </c>
      <c r="R197" s="14" t="s">
        <v>8327</v>
      </c>
      <c r="S197" s="10" t="s">
        <v>8264</v>
      </c>
      <c r="T197" t="s">
        <v>8268</v>
      </c>
      <c r="U197" s="14">
        <f t="shared" si="15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19">
        <v>3500</v>
      </c>
      <c r="E198">
        <v>1465</v>
      </c>
      <c r="F198" s="19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7">
        <f t="shared" si="13"/>
        <v>42259.542800925927</v>
      </c>
      <c r="M198" t="b">
        <v>0</v>
      </c>
      <c r="N198">
        <v>19</v>
      </c>
      <c r="O198" s="5">
        <f>E198/D198</f>
        <v>0.41857142857142859</v>
      </c>
      <c r="P198" s="19">
        <f t="shared" si="14"/>
        <v>77.10526315789474</v>
      </c>
      <c r="Q198" t="b">
        <v>0</v>
      </c>
      <c r="R198" s="14" t="s">
        <v>8327</v>
      </c>
      <c r="S198" s="10" t="s">
        <v>8264</v>
      </c>
      <c r="T198" t="s">
        <v>8268</v>
      </c>
      <c r="U198" s="14">
        <f t="shared" si="15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19">
        <v>2500</v>
      </c>
      <c r="E199">
        <v>262</v>
      </c>
      <c r="F199" s="1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7">
        <f t="shared" si="13"/>
        <v>42741.848379629635</v>
      </c>
      <c r="M199" t="b">
        <v>0</v>
      </c>
      <c r="N199">
        <v>8</v>
      </c>
      <c r="O199" s="5">
        <f>E199/D199</f>
        <v>0.1048</v>
      </c>
      <c r="P199" s="19">
        <f t="shared" si="14"/>
        <v>32.75</v>
      </c>
      <c r="Q199" t="b">
        <v>0</v>
      </c>
      <c r="R199" s="14" t="s">
        <v>8327</v>
      </c>
      <c r="S199" s="10" t="s">
        <v>8264</v>
      </c>
      <c r="T199" t="s">
        <v>8268</v>
      </c>
      <c r="U199" s="14">
        <f t="shared" si="15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19">
        <v>25000</v>
      </c>
      <c r="E200">
        <v>279</v>
      </c>
      <c r="F200" s="19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7">
        <f t="shared" si="13"/>
        <v>41887.383356481485</v>
      </c>
      <c r="M200" t="b">
        <v>0</v>
      </c>
      <c r="N200">
        <v>6</v>
      </c>
      <c r="O200" s="5">
        <f>E200/D200</f>
        <v>1.116E-2</v>
      </c>
      <c r="P200" s="19">
        <f t="shared" si="14"/>
        <v>46.5</v>
      </c>
      <c r="Q200" t="b">
        <v>0</v>
      </c>
      <c r="R200" s="14" t="s">
        <v>8327</v>
      </c>
      <c r="S200" s="10" t="s">
        <v>8264</v>
      </c>
      <c r="T200" t="s">
        <v>8268</v>
      </c>
      <c r="U200" s="14">
        <f t="shared" si="15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19">
        <v>10000</v>
      </c>
      <c r="E201">
        <v>0</v>
      </c>
      <c r="F201" s="19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7">
        <f t="shared" si="13"/>
        <v>42584.123865740738</v>
      </c>
      <c r="M201" t="b">
        <v>0</v>
      </c>
      <c r="N201">
        <v>0</v>
      </c>
      <c r="O201" s="5">
        <f>E201/D201</f>
        <v>0</v>
      </c>
      <c r="P201" s="19">
        <f t="shared" si="14"/>
        <v>0</v>
      </c>
      <c r="Q201" t="b">
        <v>0</v>
      </c>
      <c r="R201" s="14" t="s">
        <v>8327</v>
      </c>
      <c r="S201" s="10" t="s">
        <v>8264</v>
      </c>
      <c r="T201" t="s">
        <v>8268</v>
      </c>
      <c r="U201" s="14">
        <f t="shared" si="15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19">
        <v>6000</v>
      </c>
      <c r="E202">
        <v>1571.55</v>
      </c>
      <c r="F202" s="19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7">
        <f t="shared" si="13"/>
        <v>41867.083368055559</v>
      </c>
      <c r="M202" t="b">
        <v>0</v>
      </c>
      <c r="N202">
        <v>18</v>
      </c>
      <c r="O202" s="5">
        <f>E202/D202</f>
        <v>0.26192500000000002</v>
      </c>
      <c r="P202" s="19">
        <f t="shared" si="14"/>
        <v>87.308333333333337</v>
      </c>
      <c r="Q202" t="b">
        <v>0</v>
      </c>
      <c r="R202" s="14" t="s">
        <v>8327</v>
      </c>
      <c r="S202" s="10" t="s">
        <v>8264</v>
      </c>
      <c r="T202" t="s">
        <v>8268</v>
      </c>
      <c r="U202" s="14">
        <f t="shared" si="15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19">
        <v>650</v>
      </c>
      <c r="E203">
        <v>380</v>
      </c>
      <c r="F203" s="19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7">
        <f t="shared" si="13"/>
        <v>42023.818622685183</v>
      </c>
      <c r="M203" t="b">
        <v>0</v>
      </c>
      <c r="N203">
        <v>7</v>
      </c>
      <c r="O203" s="5">
        <f>E203/D203</f>
        <v>0.58461538461538465</v>
      </c>
      <c r="P203" s="19">
        <f t="shared" si="14"/>
        <v>54.285714285714285</v>
      </c>
      <c r="Q203" t="b">
        <v>0</v>
      </c>
      <c r="R203" s="14" t="s">
        <v>8327</v>
      </c>
      <c r="S203" s="10" t="s">
        <v>8264</v>
      </c>
      <c r="T203" t="s">
        <v>8268</v>
      </c>
      <c r="U203" s="14">
        <f t="shared" si="15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19">
        <v>6000</v>
      </c>
      <c r="E204">
        <v>0</v>
      </c>
      <c r="F204" s="19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7">
        <f t="shared" si="13"/>
        <v>42255.927824074075</v>
      </c>
      <c r="M204" t="b">
        <v>0</v>
      </c>
      <c r="N204">
        <v>0</v>
      </c>
      <c r="O204" s="5">
        <f>E204/D204</f>
        <v>0</v>
      </c>
      <c r="P204" s="19">
        <f t="shared" si="14"/>
        <v>0</v>
      </c>
      <c r="Q204" t="b">
        <v>0</v>
      </c>
      <c r="R204" s="14" t="s">
        <v>8327</v>
      </c>
      <c r="S204" s="10" t="s">
        <v>8264</v>
      </c>
      <c r="T204" t="s">
        <v>8268</v>
      </c>
      <c r="U204" s="14">
        <f t="shared" si="15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19">
        <v>2500</v>
      </c>
      <c r="E205">
        <v>746</v>
      </c>
      <c r="F205" s="19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7">
        <f t="shared" si="13"/>
        <v>41973.847962962958</v>
      </c>
      <c r="M205" t="b">
        <v>0</v>
      </c>
      <c r="N205">
        <v>8</v>
      </c>
      <c r="O205" s="5">
        <f>E205/D205</f>
        <v>0.2984</v>
      </c>
      <c r="P205" s="19">
        <f t="shared" si="14"/>
        <v>93.25</v>
      </c>
      <c r="Q205" t="b">
        <v>0</v>
      </c>
      <c r="R205" s="14" t="s">
        <v>8327</v>
      </c>
      <c r="S205" s="10" t="s">
        <v>8264</v>
      </c>
      <c r="T205" t="s">
        <v>8268</v>
      </c>
      <c r="U205" s="14">
        <f t="shared" si="15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19">
        <v>300000</v>
      </c>
      <c r="E206">
        <v>152165</v>
      </c>
      <c r="F206" s="19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7">
        <f t="shared" si="13"/>
        <v>42556.583368055552</v>
      </c>
      <c r="M206" t="b">
        <v>0</v>
      </c>
      <c r="N206">
        <v>1293</v>
      </c>
      <c r="O206" s="5">
        <f>E206/D206</f>
        <v>0.50721666666666665</v>
      </c>
      <c r="P206" s="19">
        <f t="shared" si="14"/>
        <v>117.68368136117556</v>
      </c>
      <c r="Q206" t="b">
        <v>0</v>
      </c>
      <c r="R206" s="14" t="s">
        <v>8327</v>
      </c>
      <c r="S206" s="10" t="s">
        <v>8264</v>
      </c>
      <c r="T206" t="s">
        <v>8268</v>
      </c>
      <c r="U206" s="14">
        <f t="shared" si="15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19">
        <v>8000</v>
      </c>
      <c r="E207">
        <v>1300</v>
      </c>
      <c r="F207" s="19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7">
        <f t="shared" si="13"/>
        <v>42248.632199074069</v>
      </c>
      <c r="M207" t="b">
        <v>0</v>
      </c>
      <c r="N207">
        <v>17</v>
      </c>
      <c r="O207" s="5">
        <f>E207/D207</f>
        <v>0.16250000000000001</v>
      </c>
      <c r="P207" s="19">
        <f t="shared" si="14"/>
        <v>76.470588235294116</v>
      </c>
      <c r="Q207" t="b">
        <v>0</v>
      </c>
      <c r="R207" s="14" t="s">
        <v>8327</v>
      </c>
      <c r="S207" s="10" t="s">
        <v>8264</v>
      </c>
      <c r="T207" t="s">
        <v>8268</v>
      </c>
      <c r="U207" s="14">
        <f t="shared" si="15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19">
        <v>12700</v>
      </c>
      <c r="E208">
        <v>0</v>
      </c>
      <c r="F208" s="19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7">
        <f t="shared" si="13"/>
        <v>42567.004432870366</v>
      </c>
      <c r="M208" t="b">
        <v>0</v>
      </c>
      <c r="N208">
        <v>0</v>
      </c>
      <c r="O208" s="5">
        <f>E208/D208</f>
        <v>0</v>
      </c>
      <c r="P208" s="19">
        <f t="shared" si="14"/>
        <v>0</v>
      </c>
      <c r="Q208" t="b">
        <v>0</v>
      </c>
      <c r="R208" s="14" t="s">
        <v>8327</v>
      </c>
      <c r="S208" s="10" t="s">
        <v>8264</v>
      </c>
      <c r="T208" t="s">
        <v>8268</v>
      </c>
      <c r="U208" s="14">
        <f t="shared" si="15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19">
        <v>14000</v>
      </c>
      <c r="E209">
        <v>2130</v>
      </c>
      <c r="F209" s="1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7">
        <f t="shared" si="13"/>
        <v>41978.197199074071</v>
      </c>
      <c r="M209" t="b">
        <v>0</v>
      </c>
      <c r="N209">
        <v>13</v>
      </c>
      <c r="O209" s="5">
        <f>E209/D209</f>
        <v>0.15214285714285714</v>
      </c>
      <c r="P209" s="19">
        <f t="shared" si="14"/>
        <v>163.84615384615384</v>
      </c>
      <c r="Q209" t="b">
        <v>0</v>
      </c>
      <c r="R209" s="14" t="s">
        <v>8327</v>
      </c>
      <c r="S209" s="10" t="s">
        <v>8264</v>
      </c>
      <c r="T209" t="s">
        <v>8268</v>
      </c>
      <c r="U209" s="14">
        <f t="shared" si="15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19">
        <v>50000</v>
      </c>
      <c r="E210">
        <v>0</v>
      </c>
      <c r="F210" s="19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7">
        <f t="shared" si="13"/>
        <v>41959.369988425926</v>
      </c>
      <c r="M210" t="b">
        <v>0</v>
      </c>
      <c r="N210">
        <v>0</v>
      </c>
      <c r="O210" s="5">
        <f>E210/D210</f>
        <v>0</v>
      </c>
      <c r="P210" s="19">
        <f t="shared" si="14"/>
        <v>0</v>
      </c>
      <c r="Q210" t="b">
        <v>0</v>
      </c>
      <c r="R210" s="14" t="s">
        <v>8327</v>
      </c>
      <c r="S210" s="10" t="s">
        <v>8264</v>
      </c>
      <c r="T210" t="s">
        <v>8268</v>
      </c>
      <c r="U210" s="14">
        <f t="shared" si="15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19">
        <v>25000</v>
      </c>
      <c r="E211">
        <v>0</v>
      </c>
      <c r="F211" s="19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7">
        <f t="shared" si="13"/>
        <v>42165.922858796301</v>
      </c>
      <c r="M211" t="b">
        <v>0</v>
      </c>
      <c r="N211">
        <v>0</v>
      </c>
      <c r="O211" s="5">
        <f>E211/D211</f>
        <v>0</v>
      </c>
      <c r="P211" s="19">
        <f t="shared" si="14"/>
        <v>0</v>
      </c>
      <c r="Q211" t="b">
        <v>0</v>
      </c>
      <c r="R211" s="14" t="s">
        <v>8327</v>
      </c>
      <c r="S211" s="10" t="s">
        <v>8264</v>
      </c>
      <c r="T211" t="s">
        <v>8268</v>
      </c>
      <c r="U211" s="14">
        <f t="shared" si="15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19">
        <v>12000</v>
      </c>
      <c r="E212">
        <v>3030</v>
      </c>
      <c r="F212" s="19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7">
        <f t="shared" si="13"/>
        <v>42249.064722222218</v>
      </c>
      <c r="M212" t="b">
        <v>0</v>
      </c>
      <c r="N212">
        <v>33</v>
      </c>
      <c r="O212" s="5">
        <f>E212/D212</f>
        <v>0.2525</v>
      </c>
      <c r="P212" s="19">
        <f t="shared" si="14"/>
        <v>91.818181818181813</v>
      </c>
      <c r="Q212" t="b">
        <v>0</v>
      </c>
      <c r="R212" s="14" t="s">
        <v>8327</v>
      </c>
      <c r="S212" s="10" t="s">
        <v>8264</v>
      </c>
      <c r="T212" t="s">
        <v>8268</v>
      </c>
      <c r="U212" s="14">
        <f t="shared" si="15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19">
        <v>5000</v>
      </c>
      <c r="E213">
        <v>2230</v>
      </c>
      <c r="F213" s="19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7">
        <f t="shared" si="13"/>
        <v>42236.159918981488</v>
      </c>
      <c r="M213" t="b">
        <v>0</v>
      </c>
      <c r="N213">
        <v>12</v>
      </c>
      <c r="O213" s="5">
        <f>E213/D213</f>
        <v>0.44600000000000001</v>
      </c>
      <c r="P213" s="19">
        <f t="shared" si="14"/>
        <v>185.83333333333334</v>
      </c>
      <c r="Q213" t="b">
        <v>0</v>
      </c>
      <c r="R213" s="14" t="s">
        <v>8327</v>
      </c>
      <c r="S213" s="10" t="s">
        <v>8264</v>
      </c>
      <c r="T213" t="s">
        <v>8268</v>
      </c>
      <c r="U213" s="14">
        <f t="shared" si="15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19">
        <v>6300</v>
      </c>
      <c r="E214">
        <v>1</v>
      </c>
      <c r="F214" s="19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7">
        <f t="shared" si="13"/>
        <v>42416.881018518514</v>
      </c>
      <c r="M214" t="b">
        <v>0</v>
      </c>
      <c r="N214">
        <v>1</v>
      </c>
      <c r="O214" s="5">
        <f>E214/D214</f>
        <v>1.5873015873015873E-4</v>
      </c>
      <c r="P214" s="19">
        <f t="shared" si="14"/>
        <v>1</v>
      </c>
      <c r="Q214" t="b">
        <v>0</v>
      </c>
      <c r="R214" s="14" t="s">
        <v>8327</v>
      </c>
      <c r="S214" s="10" t="s">
        <v>8264</v>
      </c>
      <c r="T214" t="s">
        <v>8268</v>
      </c>
      <c r="U214" s="14">
        <f t="shared" si="15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19">
        <v>50000</v>
      </c>
      <c r="E215">
        <v>20</v>
      </c>
      <c r="F215" s="19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7">
        <f t="shared" si="13"/>
        <v>42202.594293981485</v>
      </c>
      <c r="M215" t="b">
        <v>0</v>
      </c>
      <c r="N215">
        <v>1</v>
      </c>
      <c r="O215" s="5">
        <f>E215/D215</f>
        <v>4.0000000000000002E-4</v>
      </c>
      <c r="P215" s="19">
        <f t="shared" si="14"/>
        <v>20</v>
      </c>
      <c r="Q215" t="b">
        <v>0</v>
      </c>
      <c r="R215" s="14" t="s">
        <v>8327</v>
      </c>
      <c r="S215" s="10" t="s">
        <v>8264</v>
      </c>
      <c r="T215" t="s">
        <v>8268</v>
      </c>
      <c r="U215" s="14">
        <f t="shared" si="15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19">
        <v>12500</v>
      </c>
      <c r="E216">
        <v>1</v>
      </c>
      <c r="F216" s="19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7">
        <f t="shared" si="13"/>
        <v>42009.64061342593</v>
      </c>
      <c r="M216" t="b">
        <v>0</v>
      </c>
      <c r="N216">
        <v>1</v>
      </c>
      <c r="O216" s="5">
        <f>E216/D216</f>
        <v>8.0000000000000007E-5</v>
      </c>
      <c r="P216" s="19">
        <f t="shared" si="14"/>
        <v>1</v>
      </c>
      <c r="Q216" t="b">
        <v>0</v>
      </c>
      <c r="R216" s="14" t="s">
        <v>8327</v>
      </c>
      <c r="S216" s="10" t="s">
        <v>8264</v>
      </c>
      <c r="T216" t="s">
        <v>8268</v>
      </c>
      <c r="U216" s="14">
        <f t="shared" si="15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19">
        <v>4400</v>
      </c>
      <c r="E217">
        <v>10</v>
      </c>
      <c r="F217" s="19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7">
        <f t="shared" si="13"/>
        <v>42375.230115740742</v>
      </c>
      <c r="M217" t="b">
        <v>0</v>
      </c>
      <c r="N217">
        <v>1</v>
      </c>
      <c r="O217" s="5">
        <f>E217/D217</f>
        <v>2.2727272727272726E-3</v>
      </c>
      <c r="P217" s="19">
        <f t="shared" si="14"/>
        <v>10</v>
      </c>
      <c r="Q217" t="b">
        <v>0</v>
      </c>
      <c r="R217" s="14" t="s">
        <v>8327</v>
      </c>
      <c r="S217" s="10" t="s">
        <v>8264</v>
      </c>
      <c r="T217" t="s">
        <v>8268</v>
      </c>
      <c r="U217" s="14">
        <f t="shared" si="15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19">
        <v>50000</v>
      </c>
      <c r="E218">
        <v>27849.22</v>
      </c>
      <c r="F218" s="19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7">
        <f t="shared" si="13"/>
        <v>42066.958761574075</v>
      </c>
      <c r="M218" t="b">
        <v>0</v>
      </c>
      <c r="N218">
        <v>84</v>
      </c>
      <c r="O218" s="5">
        <f>E218/D218</f>
        <v>0.55698440000000005</v>
      </c>
      <c r="P218" s="19">
        <f t="shared" si="14"/>
        <v>331.53833333333336</v>
      </c>
      <c r="Q218" t="b">
        <v>0</v>
      </c>
      <c r="R218" s="14" t="s">
        <v>8327</v>
      </c>
      <c r="S218" s="10" t="s">
        <v>8264</v>
      </c>
      <c r="T218" t="s">
        <v>8268</v>
      </c>
      <c r="U218" s="14">
        <f t="shared" si="15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19">
        <v>100000</v>
      </c>
      <c r="E219">
        <v>11943</v>
      </c>
      <c r="F219" s="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7">
        <f t="shared" si="13"/>
        <v>41970.64061342593</v>
      </c>
      <c r="M219" t="b">
        <v>0</v>
      </c>
      <c r="N219">
        <v>38</v>
      </c>
      <c r="O219" s="5">
        <f>E219/D219</f>
        <v>0.11942999999999999</v>
      </c>
      <c r="P219" s="19">
        <f t="shared" si="14"/>
        <v>314.28947368421052</v>
      </c>
      <c r="Q219" t="b">
        <v>0</v>
      </c>
      <c r="R219" s="14" t="s">
        <v>8327</v>
      </c>
      <c r="S219" s="10" t="s">
        <v>8264</v>
      </c>
      <c r="T219" t="s">
        <v>8268</v>
      </c>
      <c r="U219" s="14">
        <f t="shared" si="15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19">
        <v>5000</v>
      </c>
      <c r="E220">
        <v>100</v>
      </c>
      <c r="F220" s="19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7">
        <f t="shared" si="13"/>
        <v>42079.628344907411</v>
      </c>
      <c r="M220" t="b">
        <v>0</v>
      </c>
      <c r="N220">
        <v>1</v>
      </c>
      <c r="O220" s="5">
        <f>E220/D220</f>
        <v>0.02</v>
      </c>
      <c r="P220" s="19">
        <f t="shared" si="14"/>
        <v>100</v>
      </c>
      <c r="Q220" t="b">
        <v>0</v>
      </c>
      <c r="R220" s="14" t="s">
        <v>8327</v>
      </c>
      <c r="S220" s="10" t="s">
        <v>8264</v>
      </c>
      <c r="T220" t="s">
        <v>8268</v>
      </c>
      <c r="U220" s="14">
        <f t="shared" si="15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19">
        <v>50000</v>
      </c>
      <c r="E221">
        <v>8815</v>
      </c>
      <c r="F221" s="19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7">
        <f t="shared" si="13"/>
        <v>42429.326678240745</v>
      </c>
      <c r="M221" t="b">
        <v>0</v>
      </c>
      <c r="N221">
        <v>76</v>
      </c>
      <c r="O221" s="5">
        <f>E221/D221</f>
        <v>0.17630000000000001</v>
      </c>
      <c r="P221" s="19">
        <f t="shared" si="14"/>
        <v>115.98684210526316</v>
      </c>
      <c r="Q221" t="b">
        <v>0</v>
      </c>
      <c r="R221" s="14" t="s">
        <v>8327</v>
      </c>
      <c r="S221" s="10" t="s">
        <v>8264</v>
      </c>
      <c r="T221" t="s">
        <v>8268</v>
      </c>
      <c r="U221" s="14">
        <f t="shared" si="15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19">
        <v>50000</v>
      </c>
      <c r="E222">
        <v>360</v>
      </c>
      <c r="F222" s="19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7">
        <f t="shared" si="13"/>
        <v>42195.643865740742</v>
      </c>
      <c r="M222" t="b">
        <v>0</v>
      </c>
      <c r="N222">
        <v>3</v>
      </c>
      <c r="O222" s="5">
        <f>E222/D222</f>
        <v>7.1999999999999998E-3</v>
      </c>
      <c r="P222" s="19">
        <f t="shared" si="14"/>
        <v>120</v>
      </c>
      <c r="Q222" t="b">
        <v>0</v>
      </c>
      <c r="R222" s="14" t="s">
        <v>8327</v>
      </c>
      <c r="S222" s="10" t="s">
        <v>8264</v>
      </c>
      <c r="T222" t="s">
        <v>8268</v>
      </c>
      <c r="U222" s="14">
        <f t="shared" si="15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19">
        <v>50000</v>
      </c>
      <c r="E223">
        <v>0</v>
      </c>
      <c r="F223" s="19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7">
        <f t="shared" si="13"/>
        <v>42031.837546296301</v>
      </c>
      <c r="M223" t="b">
        <v>0</v>
      </c>
      <c r="N223">
        <v>0</v>
      </c>
      <c r="O223" s="5">
        <f>E223/D223</f>
        <v>0</v>
      </c>
      <c r="P223" s="19">
        <f t="shared" si="14"/>
        <v>0</v>
      </c>
      <c r="Q223" t="b">
        <v>0</v>
      </c>
      <c r="R223" s="14" t="s">
        <v>8327</v>
      </c>
      <c r="S223" s="10" t="s">
        <v>8264</v>
      </c>
      <c r="T223" t="s">
        <v>8268</v>
      </c>
      <c r="U223" s="14">
        <f t="shared" si="15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19">
        <v>1000</v>
      </c>
      <c r="E224">
        <v>130</v>
      </c>
      <c r="F224" s="19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7">
        <f t="shared" si="13"/>
        <v>42031.769884259258</v>
      </c>
      <c r="M224" t="b">
        <v>0</v>
      </c>
      <c r="N224">
        <v>2</v>
      </c>
      <c r="O224" s="5">
        <f>E224/D224</f>
        <v>0.13</v>
      </c>
      <c r="P224" s="19">
        <f t="shared" si="14"/>
        <v>65</v>
      </c>
      <c r="Q224" t="b">
        <v>0</v>
      </c>
      <c r="R224" s="14" t="s">
        <v>8327</v>
      </c>
      <c r="S224" s="10" t="s">
        <v>8264</v>
      </c>
      <c r="T224" t="s">
        <v>8268</v>
      </c>
      <c r="U224" s="14">
        <f t="shared" si="15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19">
        <v>1500000</v>
      </c>
      <c r="E225">
        <v>0</v>
      </c>
      <c r="F225" s="19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7">
        <f t="shared" si="13"/>
        <v>42482.048032407409</v>
      </c>
      <c r="M225" t="b">
        <v>0</v>
      </c>
      <c r="N225">
        <v>0</v>
      </c>
      <c r="O225" s="5">
        <f>E225/D225</f>
        <v>0</v>
      </c>
      <c r="P225" s="19">
        <f t="shared" si="14"/>
        <v>0</v>
      </c>
      <c r="Q225" t="b">
        <v>0</v>
      </c>
      <c r="R225" s="14" t="s">
        <v>8327</v>
      </c>
      <c r="S225" s="10" t="s">
        <v>8264</v>
      </c>
      <c r="T225" t="s">
        <v>8268</v>
      </c>
      <c r="U225" s="14">
        <f t="shared" si="15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19">
        <v>6000000</v>
      </c>
      <c r="E226">
        <v>0</v>
      </c>
      <c r="F226" s="19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7">
        <f t="shared" si="13"/>
        <v>42135.235254629632</v>
      </c>
      <c r="M226" t="b">
        <v>0</v>
      </c>
      <c r="N226">
        <v>0</v>
      </c>
      <c r="O226" s="5">
        <f>E226/D226</f>
        <v>0</v>
      </c>
      <c r="P226" s="19">
        <f t="shared" si="14"/>
        <v>0</v>
      </c>
      <c r="Q226" t="b">
        <v>0</v>
      </c>
      <c r="R226" s="14" t="s">
        <v>8327</v>
      </c>
      <c r="S226" s="10" t="s">
        <v>8264</v>
      </c>
      <c r="T226" t="s">
        <v>8268</v>
      </c>
      <c r="U226" s="14">
        <f t="shared" si="15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19">
        <v>200</v>
      </c>
      <c r="E227">
        <v>0</v>
      </c>
      <c r="F227" s="19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7">
        <f t="shared" si="13"/>
        <v>42438.961273148147</v>
      </c>
      <c r="M227" t="b">
        <v>0</v>
      </c>
      <c r="N227">
        <v>0</v>
      </c>
      <c r="O227" s="5">
        <f>E227/D227</f>
        <v>0</v>
      </c>
      <c r="P227" s="19">
        <f t="shared" si="14"/>
        <v>0</v>
      </c>
      <c r="Q227" t="b">
        <v>0</v>
      </c>
      <c r="R227" s="14" t="s">
        <v>8327</v>
      </c>
      <c r="S227" s="10" t="s">
        <v>8264</v>
      </c>
      <c r="T227" t="s">
        <v>8268</v>
      </c>
      <c r="U227" s="14">
        <f t="shared" si="15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19">
        <v>29000</v>
      </c>
      <c r="E228">
        <v>250</v>
      </c>
      <c r="F228" s="19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7">
        <f t="shared" si="13"/>
        <v>42106.666018518517</v>
      </c>
      <c r="M228" t="b">
        <v>0</v>
      </c>
      <c r="N228">
        <v>2</v>
      </c>
      <c r="O228" s="5">
        <f>E228/D228</f>
        <v>8.6206896551724137E-3</v>
      </c>
      <c r="P228" s="19">
        <f t="shared" si="14"/>
        <v>125</v>
      </c>
      <c r="Q228" t="b">
        <v>0</v>
      </c>
      <c r="R228" s="14" t="s">
        <v>8327</v>
      </c>
      <c r="S228" s="10" t="s">
        <v>8264</v>
      </c>
      <c r="T228" t="s">
        <v>8268</v>
      </c>
      <c r="U228" s="14">
        <f t="shared" si="15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19">
        <v>28000</v>
      </c>
      <c r="E229">
        <v>0</v>
      </c>
      <c r="F229" s="1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7">
        <f t="shared" si="13"/>
        <v>42164.893993055557</v>
      </c>
      <c r="M229" t="b">
        <v>0</v>
      </c>
      <c r="N229">
        <v>0</v>
      </c>
      <c r="O229" s="5">
        <f>E229/D229</f>
        <v>0</v>
      </c>
      <c r="P229" s="19">
        <f t="shared" si="14"/>
        <v>0</v>
      </c>
      <c r="Q229" t="b">
        <v>0</v>
      </c>
      <c r="R229" s="14" t="s">
        <v>8327</v>
      </c>
      <c r="S229" s="10" t="s">
        <v>8264</v>
      </c>
      <c r="T229" t="s">
        <v>8268</v>
      </c>
      <c r="U229" s="14">
        <f t="shared" si="15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19">
        <v>8000</v>
      </c>
      <c r="E230">
        <v>0</v>
      </c>
      <c r="F230" s="19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7">
        <f t="shared" si="13"/>
        <v>42096.686400462961</v>
      </c>
      <c r="M230" t="b">
        <v>0</v>
      </c>
      <c r="N230">
        <v>0</v>
      </c>
      <c r="O230" s="5">
        <f>E230/D230</f>
        <v>0</v>
      </c>
      <c r="P230" s="19">
        <f t="shared" si="14"/>
        <v>0</v>
      </c>
      <c r="Q230" t="b">
        <v>0</v>
      </c>
      <c r="R230" s="14" t="s">
        <v>8327</v>
      </c>
      <c r="S230" s="10" t="s">
        <v>8264</v>
      </c>
      <c r="T230" t="s">
        <v>8268</v>
      </c>
      <c r="U230" s="14">
        <f t="shared" si="15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19">
        <v>3000</v>
      </c>
      <c r="E231">
        <v>0</v>
      </c>
      <c r="F231" s="19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7">
        <f t="shared" si="13"/>
        <v>42383.933993055558</v>
      </c>
      <c r="M231" t="b">
        <v>0</v>
      </c>
      <c r="N231">
        <v>0</v>
      </c>
      <c r="O231" s="5">
        <f>E231/D231</f>
        <v>0</v>
      </c>
      <c r="P231" s="19">
        <f t="shared" si="14"/>
        <v>0</v>
      </c>
      <c r="Q231" t="b">
        <v>0</v>
      </c>
      <c r="R231" s="14" t="s">
        <v>8327</v>
      </c>
      <c r="S231" s="10" t="s">
        <v>8264</v>
      </c>
      <c r="T231" t="s">
        <v>8268</v>
      </c>
      <c r="U231" s="14">
        <f t="shared" si="15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19">
        <v>15000</v>
      </c>
      <c r="E232">
        <v>60</v>
      </c>
      <c r="F232" s="19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7">
        <f t="shared" si="13"/>
        <v>42129.777210648142</v>
      </c>
      <c r="M232" t="b">
        <v>0</v>
      </c>
      <c r="N232">
        <v>2</v>
      </c>
      <c r="O232" s="5">
        <f>E232/D232</f>
        <v>4.0000000000000001E-3</v>
      </c>
      <c r="P232" s="19">
        <f t="shared" si="14"/>
        <v>30</v>
      </c>
      <c r="Q232" t="b">
        <v>0</v>
      </c>
      <c r="R232" s="14" t="s">
        <v>8327</v>
      </c>
      <c r="S232" s="10" t="s">
        <v>8264</v>
      </c>
      <c r="T232" t="s">
        <v>8268</v>
      </c>
      <c r="U232" s="14">
        <f t="shared" si="15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19">
        <v>1500000</v>
      </c>
      <c r="E233">
        <v>0</v>
      </c>
      <c r="F233" s="19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7">
        <f t="shared" si="13"/>
        <v>42341.958923611113</v>
      </c>
      <c r="M233" t="b">
        <v>0</v>
      </c>
      <c r="N233">
        <v>0</v>
      </c>
      <c r="O233" s="5">
        <f>E233/D233</f>
        <v>0</v>
      </c>
      <c r="P233" s="19">
        <f t="shared" si="14"/>
        <v>0</v>
      </c>
      <c r="Q233" t="b">
        <v>0</v>
      </c>
      <c r="R233" s="14" t="s">
        <v>8327</v>
      </c>
      <c r="S233" s="10" t="s">
        <v>8264</v>
      </c>
      <c r="T233" t="s">
        <v>8268</v>
      </c>
      <c r="U233" s="14">
        <f t="shared" si="15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19">
        <v>4000</v>
      </c>
      <c r="E234">
        <v>110</v>
      </c>
      <c r="F234" s="19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7">
        <f t="shared" si="13"/>
        <v>42032.82576388889</v>
      </c>
      <c r="M234" t="b">
        <v>0</v>
      </c>
      <c r="N234">
        <v>7</v>
      </c>
      <c r="O234" s="5">
        <f>E234/D234</f>
        <v>2.75E-2</v>
      </c>
      <c r="P234" s="19">
        <f t="shared" si="14"/>
        <v>15.714285714285714</v>
      </c>
      <c r="Q234" t="b">
        <v>0</v>
      </c>
      <c r="R234" s="14" t="s">
        <v>8327</v>
      </c>
      <c r="S234" s="10" t="s">
        <v>8264</v>
      </c>
      <c r="T234" t="s">
        <v>8268</v>
      </c>
      <c r="U234" s="14">
        <f t="shared" si="15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19">
        <v>350000</v>
      </c>
      <c r="E235">
        <v>0</v>
      </c>
      <c r="F235" s="19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7">
        <f t="shared" si="13"/>
        <v>42612.911712962959</v>
      </c>
      <c r="M235" t="b">
        <v>0</v>
      </c>
      <c r="N235">
        <v>0</v>
      </c>
      <c r="O235" s="5">
        <f>E235/D235</f>
        <v>0</v>
      </c>
      <c r="P235" s="19">
        <f t="shared" si="14"/>
        <v>0</v>
      </c>
      <c r="Q235" t="b">
        <v>0</v>
      </c>
      <c r="R235" s="14" t="s">
        <v>8327</v>
      </c>
      <c r="S235" s="10" t="s">
        <v>8264</v>
      </c>
      <c r="T235" t="s">
        <v>8268</v>
      </c>
      <c r="U235" s="14">
        <f t="shared" si="15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19">
        <v>1000</v>
      </c>
      <c r="E236">
        <v>401</v>
      </c>
      <c r="F236" s="19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7">
        <f t="shared" si="13"/>
        <v>42136.035405092596</v>
      </c>
      <c r="M236" t="b">
        <v>0</v>
      </c>
      <c r="N236">
        <v>5</v>
      </c>
      <c r="O236" s="5">
        <f>E236/D236</f>
        <v>0.40100000000000002</v>
      </c>
      <c r="P236" s="19">
        <f t="shared" si="14"/>
        <v>80.2</v>
      </c>
      <c r="Q236" t="b">
        <v>0</v>
      </c>
      <c r="R236" s="14" t="s">
        <v>8327</v>
      </c>
      <c r="S236" s="10" t="s">
        <v>8264</v>
      </c>
      <c r="T236" t="s">
        <v>8268</v>
      </c>
      <c r="U236" s="14">
        <f t="shared" si="15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19">
        <v>10000</v>
      </c>
      <c r="E237">
        <v>0</v>
      </c>
      <c r="F237" s="19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7">
        <f t="shared" si="13"/>
        <v>42164.908530092594</v>
      </c>
      <c r="M237" t="b">
        <v>0</v>
      </c>
      <c r="N237">
        <v>0</v>
      </c>
      <c r="O237" s="5">
        <f>E237/D237</f>
        <v>0</v>
      </c>
      <c r="P237" s="19">
        <f t="shared" si="14"/>
        <v>0</v>
      </c>
      <c r="Q237" t="b">
        <v>0</v>
      </c>
      <c r="R237" s="14" t="s">
        <v>8327</v>
      </c>
      <c r="S237" s="10" t="s">
        <v>8264</v>
      </c>
      <c r="T237" t="s">
        <v>8268</v>
      </c>
      <c r="U237" s="14">
        <f t="shared" si="15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19">
        <v>150000</v>
      </c>
      <c r="E238">
        <v>0</v>
      </c>
      <c r="F238" s="19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7">
        <f t="shared" si="13"/>
        <v>42321.08447916666</v>
      </c>
      <c r="M238" t="b">
        <v>0</v>
      </c>
      <c r="N238">
        <v>0</v>
      </c>
      <c r="O238" s="5">
        <f>E238/D238</f>
        <v>0</v>
      </c>
      <c r="P238" s="19">
        <f t="shared" si="14"/>
        <v>0</v>
      </c>
      <c r="Q238" t="b">
        <v>0</v>
      </c>
      <c r="R238" s="14" t="s">
        <v>8327</v>
      </c>
      <c r="S238" s="10" t="s">
        <v>8264</v>
      </c>
      <c r="T238" t="s">
        <v>8268</v>
      </c>
      <c r="U238" s="14">
        <f t="shared" si="15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19">
        <v>15000</v>
      </c>
      <c r="E239">
        <v>50</v>
      </c>
      <c r="F239" s="1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7">
        <f t="shared" si="13"/>
        <v>42377.577187499999</v>
      </c>
      <c r="M239" t="b">
        <v>0</v>
      </c>
      <c r="N239">
        <v>1</v>
      </c>
      <c r="O239" s="5">
        <f>E239/D239</f>
        <v>3.3333333333333335E-3</v>
      </c>
      <c r="P239" s="19">
        <f t="shared" si="14"/>
        <v>50</v>
      </c>
      <c r="Q239" t="b">
        <v>0</v>
      </c>
      <c r="R239" s="14" t="s">
        <v>8327</v>
      </c>
      <c r="S239" s="10" t="s">
        <v>8264</v>
      </c>
      <c r="T239" t="s">
        <v>8268</v>
      </c>
      <c r="U239" s="14">
        <f t="shared" si="15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19">
        <v>26000</v>
      </c>
      <c r="E240">
        <v>0</v>
      </c>
      <c r="F240" s="19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7">
        <f t="shared" si="13"/>
        <v>42713.962499999994</v>
      </c>
      <c r="M240" t="b">
        <v>0</v>
      </c>
      <c r="N240">
        <v>0</v>
      </c>
      <c r="O240" s="5">
        <f>E240/D240</f>
        <v>0</v>
      </c>
      <c r="P240" s="19">
        <f t="shared" si="14"/>
        <v>0</v>
      </c>
      <c r="Q240" t="b">
        <v>0</v>
      </c>
      <c r="R240" s="14" t="s">
        <v>8327</v>
      </c>
      <c r="S240" s="10" t="s">
        <v>8264</v>
      </c>
      <c r="T240" t="s">
        <v>8268</v>
      </c>
      <c r="U240" s="14">
        <f t="shared" si="15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19">
        <v>1000</v>
      </c>
      <c r="E241">
        <v>250</v>
      </c>
      <c r="F241" s="19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7">
        <f t="shared" si="13"/>
        <v>42297.110300925924</v>
      </c>
      <c r="M241" t="b">
        <v>0</v>
      </c>
      <c r="N241">
        <v>5</v>
      </c>
      <c r="O241" s="5">
        <f>E241/D241</f>
        <v>0.25</v>
      </c>
      <c r="P241" s="19">
        <f t="shared" si="14"/>
        <v>50</v>
      </c>
      <c r="Q241" t="b">
        <v>0</v>
      </c>
      <c r="R241" s="14" t="s">
        <v>8327</v>
      </c>
      <c r="S241" s="10" t="s">
        <v>8264</v>
      </c>
      <c r="T241" t="s">
        <v>8268</v>
      </c>
      <c r="U241" s="14">
        <f t="shared" si="15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19">
        <v>15000</v>
      </c>
      <c r="E242">
        <v>16145.12</v>
      </c>
      <c r="F242" s="19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7">
        <f t="shared" si="13"/>
        <v>41354.708460648151</v>
      </c>
      <c r="M242" t="b">
        <v>1</v>
      </c>
      <c r="N242">
        <v>137</v>
      </c>
      <c r="O242" s="5">
        <f>E242/D242</f>
        <v>1.0763413333333334</v>
      </c>
      <c r="P242" s="19">
        <f t="shared" si="14"/>
        <v>117.84759124087591</v>
      </c>
      <c r="Q242" t="b">
        <v>1</v>
      </c>
      <c r="R242" s="14" t="s">
        <v>8328</v>
      </c>
      <c r="S242" s="10" t="s">
        <v>8264</v>
      </c>
      <c r="T242" t="s">
        <v>8269</v>
      </c>
      <c r="U242" s="14">
        <f t="shared" si="15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19">
        <v>36400</v>
      </c>
      <c r="E243">
        <v>41000</v>
      </c>
      <c r="F243" s="19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7">
        <f t="shared" si="13"/>
        <v>41949.697962962964</v>
      </c>
      <c r="M243" t="b">
        <v>1</v>
      </c>
      <c r="N243">
        <v>376</v>
      </c>
      <c r="O243" s="5">
        <f>E243/D243</f>
        <v>1.1263736263736264</v>
      </c>
      <c r="P243" s="19">
        <f t="shared" si="14"/>
        <v>109.04255319148936</v>
      </c>
      <c r="Q243" t="b">
        <v>1</v>
      </c>
      <c r="R243" s="14" t="s">
        <v>8328</v>
      </c>
      <c r="S243" s="10" t="s">
        <v>8264</v>
      </c>
      <c r="T243" t="s">
        <v>8269</v>
      </c>
      <c r="U243" s="14">
        <f t="shared" si="15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19">
        <v>13000</v>
      </c>
      <c r="E244">
        <v>14750</v>
      </c>
      <c r="F244" s="19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7">
        <f t="shared" si="13"/>
        <v>40862.492939814816</v>
      </c>
      <c r="M244" t="b">
        <v>1</v>
      </c>
      <c r="N244">
        <v>202</v>
      </c>
      <c r="O244" s="5">
        <f>E244/D244</f>
        <v>1.1346153846153846</v>
      </c>
      <c r="P244" s="19">
        <f t="shared" si="14"/>
        <v>73.019801980198025</v>
      </c>
      <c r="Q244" t="b">
        <v>1</v>
      </c>
      <c r="R244" s="14" t="s">
        <v>8328</v>
      </c>
      <c r="S244" s="10" t="s">
        <v>8264</v>
      </c>
      <c r="T244" t="s">
        <v>8269</v>
      </c>
      <c r="U244" s="14">
        <f t="shared" si="15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19">
        <v>25000</v>
      </c>
      <c r="E245">
        <v>25648</v>
      </c>
      <c r="F245" s="19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7">
        <f t="shared" si="13"/>
        <v>41662.047500000001</v>
      </c>
      <c r="M245" t="b">
        <v>1</v>
      </c>
      <c r="N245">
        <v>328</v>
      </c>
      <c r="O245" s="5">
        <f>E245/D245</f>
        <v>1.0259199999999999</v>
      </c>
      <c r="P245" s="19">
        <f t="shared" si="14"/>
        <v>78.195121951219505</v>
      </c>
      <c r="Q245" t="b">
        <v>1</v>
      </c>
      <c r="R245" s="14" t="s">
        <v>8328</v>
      </c>
      <c r="S245" s="10" t="s">
        <v>8264</v>
      </c>
      <c r="T245" t="s">
        <v>8269</v>
      </c>
      <c r="U245" s="14">
        <f t="shared" si="15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19">
        <v>3500</v>
      </c>
      <c r="E246">
        <v>3981.5</v>
      </c>
      <c r="F246" s="19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7">
        <f t="shared" si="13"/>
        <v>40213.323599537034</v>
      </c>
      <c r="M246" t="b">
        <v>1</v>
      </c>
      <c r="N246">
        <v>84</v>
      </c>
      <c r="O246" s="5">
        <f>E246/D246</f>
        <v>1.1375714285714287</v>
      </c>
      <c r="P246" s="19">
        <f t="shared" si="14"/>
        <v>47.398809523809526</v>
      </c>
      <c r="Q246" t="b">
        <v>1</v>
      </c>
      <c r="R246" s="14" t="s">
        <v>8328</v>
      </c>
      <c r="S246" s="10" t="s">
        <v>8264</v>
      </c>
      <c r="T246" t="s">
        <v>8269</v>
      </c>
      <c r="U246" s="14">
        <f t="shared" si="15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19">
        <v>5000</v>
      </c>
      <c r="E247">
        <v>5186</v>
      </c>
      <c r="F247" s="19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7">
        <f t="shared" si="13"/>
        <v>41107.053067129629</v>
      </c>
      <c r="M247" t="b">
        <v>1</v>
      </c>
      <c r="N247">
        <v>96</v>
      </c>
      <c r="O247" s="5">
        <f>E247/D247</f>
        <v>1.0371999999999999</v>
      </c>
      <c r="P247" s="19">
        <f t="shared" si="14"/>
        <v>54.020833333333336</v>
      </c>
      <c r="Q247" t="b">
        <v>1</v>
      </c>
      <c r="R247" s="14" t="s">
        <v>8328</v>
      </c>
      <c r="S247" s="10" t="s">
        <v>8264</v>
      </c>
      <c r="T247" t="s">
        <v>8269</v>
      </c>
      <c r="U247" s="14">
        <f t="shared" si="15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19">
        <v>5000</v>
      </c>
      <c r="E248">
        <v>15273</v>
      </c>
      <c r="F248" s="19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7">
        <f t="shared" si="13"/>
        <v>40480.363483796296</v>
      </c>
      <c r="M248" t="b">
        <v>1</v>
      </c>
      <c r="N248">
        <v>223</v>
      </c>
      <c r="O248" s="5">
        <f>E248/D248</f>
        <v>3.0546000000000002</v>
      </c>
      <c r="P248" s="19">
        <f t="shared" si="14"/>
        <v>68.488789237668158</v>
      </c>
      <c r="Q248" t="b">
        <v>1</v>
      </c>
      <c r="R248" s="14" t="s">
        <v>8328</v>
      </c>
      <c r="S248" s="10" t="s">
        <v>8264</v>
      </c>
      <c r="T248" t="s">
        <v>8269</v>
      </c>
      <c r="U248" s="14">
        <f t="shared" si="15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19">
        <v>5000</v>
      </c>
      <c r="E249">
        <v>6705</v>
      </c>
      <c r="F249" s="1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7">
        <f t="shared" si="13"/>
        <v>40430.604328703703</v>
      </c>
      <c r="M249" t="b">
        <v>1</v>
      </c>
      <c r="N249">
        <v>62</v>
      </c>
      <c r="O249" s="5">
        <f>E249/D249</f>
        <v>1.341</v>
      </c>
      <c r="P249" s="19">
        <f t="shared" si="14"/>
        <v>108.14516129032258</v>
      </c>
      <c r="Q249" t="b">
        <v>1</v>
      </c>
      <c r="R249" s="14" t="s">
        <v>8328</v>
      </c>
      <c r="S249" s="10" t="s">
        <v>8264</v>
      </c>
      <c r="T249" t="s">
        <v>8269</v>
      </c>
      <c r="U249" s="14">
        <f t="shared" si="15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19">
        <v>85000</v>
      </c>
      <c r="E250">
        <v>86133</v>
      </c>
      <c r="F250" s="19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7">
        <f t="shared" si="13"/>
        <v>40870.774409722224</v>
      </c>
      <c r="M250" t="b">
        <v>1</v>
      </c>
      <c r="N250">
        <v>146</v>
      </c>
      <c r="O250" s="5">
        <f>E250/D250</f>
        <v>1.0133294117647058</v>
      </c>
      <c r="P250" s="19">
        <f t="shared" si="14"/>
        <v>589.95205479452056</v>
      </c>
      <c r="Q250" t="b">
        <v>1</v>
      </c>
      <c r="R250" s="14" t="s">
        <v>8328</v>
      </c>
      <c r="S250" s="10" t="s">
        <v>8264</v>
      </c>
      <c r="T250" t="s">
        <v>8269</v>
      </c>
      <c r="U250" s="14">
        <f t="shared" si="15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19">
        <v>10000</v>
      </c>
      <c r="E251">
        <v>11292</v>
      </c>
      <c r="F251" s="19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7">
        <f t="shared" si="13"/>
        <v>40332.923842592594</v>
      </c>
      <c r="M251" t="b">
        <v>1</v>
      </c>
      <c r="N251">
        <v>235</v>
      </c>
      <c r="O251" s="5">
        <f>E251/D251</f>
        <v>1.1292</v>
      </c>
      <c r="P251" s="19">
        <f t="shared" si="14"/>
        <v>48.051063829787232</v>
      </c>
      <c r="Q251" t="b">
        <v>1</v>
      </c>
      <c r="R251" s="14" t="s">
        <v>8328</v>
      </c>
      <c r="S251" s="10" t="s">
        <v>8264</v>
      </c>
      <c r="T251" t="s">
        <v>8269</v>
      </c>
      <c r="U251" s="14">
        <f t="shared" si="15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19">
        <v>30000</v>
      </c>
      <c r="E252">
        <v>31675</v>
      </c>
      <c r="F252" s="19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7">
        <f t="shared" si="13"/>
        <v>41401.565868055557</v>
      </c>
      <c r="M252" t="b">
        <v>1</v>
      </c>
      <c r="N252">
        <v>437</v>
      </c>
      <c r="O252" s="5">
        <f>E252/D252</f>
        <v>1.0558333333333334</v>
      </c>
      <c r="P252" s="19">
        <f t="shared" si="14"/>
        <v>72.482837528604122</v>
      </c>
      <c r="Q252" t="b">
        <v>1</v>
      </c>
      <c r="R252" s="14" t="s">
        <v>8328</v>
      </c>
      <c r="S252" s="10" t="s">
        <v>8264</v>
      </c>
      <c r="T252" t="s">
        <v>8269</v>
      </c>
      <c r="U252" s="14">
        <f t="shared" si="15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19">
        <v>3500</v>
      </c>
      <c r="E253">
        <v>4395</v>
      </c>
      <c r="F253" s="19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7">
        <f t="shared" si="13"/>
        <v>41013.787569444445</v>
      </c>
      <c r="M253" t="b">
        <v>1</v>
      </c>
      <c r="N253">
        <v>77</v>
      </c>
      <c r="O253" s="5">
        <f>E253/D253</f>
        <v>1.2557142857142858</v>
      </c>
      <c r="P253" s="19">
        <f t="shared" si="14"/>
        <v>57.077922077922075</v>
      </c>
      <c r="Q253" t="b">
        <v>1</v>
      </c>
      <c r="R253" s="14" t="s">
        <v>8328</v>
      </c>
      <c r="S253" s="10" t="s">
        <v>8264</v>
      </c>
      <c r="T253" t="s">
        <v>8269</v>
      </c>
      <c r="U253" s="14">
        <f t="shared" si="15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19">
        <v>5000</v>
      </c>
      <c r="E254">
        <v>9228</v>
      </c>
      <c r="F254" s="19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7">
        <f t="shared" si="13"/>
        <v>40266.662708333337</v>
      </c>
      <c r="M254" t="b">
        <v>1</v>
      </c>
      <c r="N254">
        <v>108</v>
      </c>
      <c r="O254" s="5">
        <f>E254/D254</f>
        <v>1.8455999999999999</v>
      </c>
      <c r="P254" s="19">
        <f t="shared" si="14"/>
        <v>85.444444444444443</v>
      </c>
      <c r="Q254" t="b">
        <v>1</v>
      </c>
      <c r="R254" s="14" t="s">
        <v>8328</v>
      </c>
      <c r="S254" s="10" t="s">
        <v>8264</v>
      </c>
      <c r="T254" t="s">
        <v>8269</v>
      </c>
      <c r="U254" s="14">
        <f t="shared" si="15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19">
        <v>1500</v>
      </c>
      <c r="E255">
        <v>1511</v>
      </c>
      <c r="F255" s="19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7">
        <f t="shared" si="13"/>
        <v>40924.650868055556</v>
      </c>
      <c r="M255" t="b">
        <v>1</v>
      </c>
      <c r="N255">
        <v>7</v>
      </c>
      <c r="O255" s="5">
        <f>E255/D255</f>
        <v>1.0073333333333334</v>
      </c>
      <c r="P255" s="19">
        <f t="shared" si="14"/>
        <v>215.85714285714286</v>
      </c>
      <c r="Q255" t="b">
        <v>1</v>
      </c>
      <c r="R255" s="14" t="s">
        <v>8328</v>
      </c>
      <c r="S255" s="10" t="s">
        <v>8264</v>
      </c>
      <c r="T255" t="s">
        <v>8269</v>
      </c>
      <c r="U255" s="14">
        <f t="shared" si="15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19">
        <v>24000</v>
      </c>
      <c r="E256">
        <v>28067.34</v>
      </c>
      <c r="F256" s="19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7">
        <f t="shared" si="13"/>
        <v>42263.952662037031</v>
      </c>
      <c r="M256" t="b">
        <v>1</v>
      </c>
      <c r="N256">
        <v>314</v>
      </c>
      <c r="O256" s="5">
        <f>E256/D256</f>
        <v>1.1694724999999999</v>
      </c>
      <c r="P256" s="19">
        <f t="shared" si="14"/>
        <v>89.38643312101911</v>
      </c>
      <c r="Q256" t="b">
        <v>1</v>
      </c>
      <c r="R256" s="14" t="s">
        <v>8328</v>
      </c>
      <c r="S256" s="10" t="s">
        <v>8264</v>
      </c>
      <c r="T256" t="s">
        <v>8269</v>
      </c>
      <c r="U256" s="14">
        <f t="shared" si="15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19">
        <v>8000</v>
      </c>
      <c r="E257">
        <v>8538.66</v>
      </c>
      <c r="F257" s="19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7">
        <f t="shared" si="13"/>
        <v>40588.526412037041</v>
      </c>
      <c r="M257" t="b">
        <v>1</v>
      </c>
      <c r="N257">
        <v>188</v>
      </c>
      <c r="O257" s="5">
        <f>E257/D257</f>
        <v>1.0673325</v>
      </c>
      <c r="P257" s="19">
        <f t="shared" si="14"/>
        <v>45.418404255319146</v>
      </c>
      <c r="Q257" t="b">
        <v>1</v>
      </c>
      <c r="R257" s="14" t="s">
        <v>8328</v>
      </c>
      <c r="S257" s="10" t="s">
        <v>8264</v>
      </c>
      <c r="T257" t="s">
        <v>8269</v>
      </c>
      <c r="U257" s="14">
        <f t="shared" si="15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19">
        <v>13000</v>
      </c>
      <c r="E258">
        <v>18083</v>
      </c>
      <c r="F258" s="19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7">
        <f t="shared" si="13"/>
        <v>41319.769293981481</v>
      </c>
      <c r="M258" t="b">
        <v>1</v>
      </c>
      <c r="N258">
        <v>275</v>
      </c>
      <c r="O258" s="5">
        <f>E258/D258</f>
        <v>1.391</v>
      </c>
      <c r="P258" s="19">
        <f t="shared" si="14"/>
        <v>65.756363636363631</v>
      </c>
      <c r="Q258" t="b">
        <v>1</v>
      </c>
      <c r="R258" s="14" t="s">
        <v>8328</v>
      </c>
      <c r="S258" s="10" t="s">
        <v>8264</v>
      </c>
      <c r="T258" t="s">
        <v>8269</v>
      </c>
      <c r="U258" s="14">
        <f t="shared" si="15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19">
        <v>35000</v>
      </c>
      <c r="E259">
        <v>37354.269999999997</v>
      </c>
      <c r="F259" s="1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7">
        <f t="shared" ref="L259:L322" si="17">(((K259/60)/60)/24)+DATE(1970,1,1)</f>
        <v>42479.626875000002</v>
      </c>
      <c r="M259" t="b">
        <v>1</v>
      </c>
      <c r="N259">
        <v>560</v>
      </c>
      <c r="O259" s="5">
        <f>E259/D259</f>
        <v>1.0672648571428571</v>
      </c>
      <c r="P259" s="19">
        <f t="shared" ref="P259:P322" si="18">IFERROR(E259/N259,0)</f>
        <v>66.70405357142856</v>
      </c>
      <c r="Q259" t="b">
        <v>1</v>
      </c>
      <c r="R259" s="14" t="s">
        <v>8328</v>
      </c>
      <c r="S259" s="10" t="s">
        <v>8264</v>
      </c>
      <c r="T259" t="s">
        <v>8269</v>
      </c>
      <c r="U259" s="14">
        <f t="shared" ref="U259:U322" si="19">YEAR(L259)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19">
        <v>30000</v>
      </c>
      <c r="E260">
        <v>57342</v>
      </c>
      <c r="F260" s="19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7">
        <f t="shared" si="17"/>
        <v>40682.051689814813</v>
      </c>
      <c r="M260" t="b">
        <v>1</v>
      </c>
      <c r="N260">
        <v>688</v>
      </c>
      <c r="O260" s="5">
        <f>E260/D260</f>
        <v>1.9114</v>
      </c>
      <c r="P260" s="19">
        <f t="shared" si="18"/>
        <v>83.345930232558146</v>
      </c>
      <c r="Q260" t="b">
        <v>1</v>
      </c>
      <c r="R260" s="14" t="s">
        <v>8328</v>
      </c>
      <c r="S260" s="10" t="s">
        <v>8264</v>
      </c>
      <c r="T260" t="s">
        <v>8269</v>
      </c>
      <c r="U260" s="14">
        <f t="shared" si="19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19">
        <v>75000</v>
      </c>
      <c r="E261">
        <v>98953.42</v>
      </c>
      <c r="F261" s="19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7">
        <f t="shared" si="17"/>
        <v>42072.738067129627</v>
      </c>
      <c r="M261" t="b">
        <v>1</v>
      </c>
      <c r="N261">
        <v>942</v>
      </c>
      <c r="O261" s="5">
        <f>E261/D261</f>
        <v>1.3193789333333332</v>
      </c>
      <c r="P261" s="19">
        <f t="shared" si="18"/>
        <v>105.04609341825902</v>
      </c>
      <c r="Q261" t="b">
        <v>1</v>
      </c>
      <c r="R261" s="14" t="s">
        <v>8328</v>
      </c>
      <c r="S261" s="10" t="s">
        <v>8264</v>
      </c>
      <c r="T261" t="s">
        <v>8269</v>
      </c>
      <c r="U261" s="14">
        <f t="shared" si="19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19">
        <v>10000</v>
      </c>
      <c r="E262">
        <v>10640</v>
      </c>
      <c r="F262" s="19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7">
        <f t="shared" si="17"/>
        <v>40330.755543981482</v>
      </c>
      <c r="M262" t="b">
        <v>1</v>
      </c>
      <c r="N262">
        <v>88</v>
      </c>
      <c r="O262" s="5">
        <f>E262/D262</f>
        <v>1.0640000000000001</v>
      </c>
      <c r="P262" s="19">
        <f t="shared" si="18"/>
        <v>120.90909090909091</v>
      </c>
      <c r="Q262" t="b">
        <v>1</v>
      </c>
      <c r="R262" s="14" t="s">
        <v>8328</v>
      </c>
      <c r="S262" s="10" t="s">
        <v>8264</v>
      </c>
      <c r="T262" t="s">
        <v>8269</v>
      </c>
      <c r="U262" s="14">
        <f t="shared" si="19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19">
        <v>20000</v>
      </c>
      <c r="E263">
        <v>21480</v>
      </c>
      <c r="F263" s="19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7">
        <f t="shared" si="17"/>
        <v>41017.885462962964</v>
      </c>
      <c r="M263" t="b">
        <v>1</v>
      </c>
      <c r="N263">
        <v>220</v>
      </c>
      <c r="O263" s="5">
        <f>E263/D263</f>
        <v>1.0740000000000001</v>
      </c>
      <c r="P263" s="19">
        <f t="shared" si="18"/>
        <v>97.63636363636364</v>
      </c>
      <c r="Q263" t="b">
        <v>1</v>
      </c>
      <c r="R263" s="14" t="s">
        <v>8328</v>
      </c>
      <c r="S263" s="10" t="s">
        <v>8264</v>
      </c>
      <c r="T263" t="s">
        <v>8269</v>
      </c>
      <c r="U263" s="14">
        <f t="shared" si="19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19">
        <v>2500</v>
      </c>
      <c r="E264">
        <v>6000</v>
      </c>
      <c r="F264" s="19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7">
        <f t="shared" si="17"/>
        <v>40555.24800925926</v>
      </c>
      <c r="M264" t="b">
        <v>1</v>
      </c>
      <c r="N264">
        <v>145</v>
      </c>
      <c r="O264" s="5">
        <f>E264/D264</f>
        <v>2.4</v>
      </c>
      <c r="P264" s="19">
        <f t="shared" si="18"/>
        <v>41.379310344827587</v>
      </c>
      <c r="Q264" t="b">
        <v>1</v>
      </c>
      <c r="R264" s="14" t="s">
        <v>8328</v>
      </c>
      <c r="S264" s="10" t="s">
        <v>8264</v>
      </c>
      <c r="T264" t="s">
        <v>8269</v>
      </c>
      <c r="U264" s="14">
        <f t="shared" si="19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19">
        <v>25000</v>
      </c>
      <c r="E265">
        <v>29520.27</v>
      </c>
      <c r="F265" s="19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7">
        <f t="shared" si="17"/>
        <v>41149.954791666663</v>
      </c>
      <c r="M265" t="b">
        <v>1</v>
      </c>
      <c r="N265">
        <v>963</v>
      </c>
      <c r="O265" s="5">
        <f>E265/D265</f>
        <v>1.1808107999999999</v>
      </c>
      <c r="P265" s="19">
        <f t="shared" si="18"/>
        <v>30.654485981308412</v>
      </c>
      <c r="Q265" t="b">
        <v>1</v>
      </c>
      <c r="R265" s="14" t="s">
        <v>8328</v>
      </c>
      <c r="S265" s="10" t="s">
        <v>8264</v>
      </c>
      <c r="T265" t="s">
        <v>8269</v>
      </c>
      <c r="U265" s="14">
        <f t="shared" si="19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19">
        <v>5000</v>
      </c>
      <c r="E266">
        <v>5910</v>
      </c>
      <c r="F266" s="19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7">
        <f t="shared" si="17"/>
        <v>41010.620312500003</v>
      </c>
      <c r="M266" t="b">
        <v>1</v>
      </c>
      <c r="N266">
        <v>91</v>
      </c>
      <c r="O266" s="5">
        <f>E266/D266</f>
        <v>1.1819999999999999</v>
      </c>
      <c r="P266" s="19">
        <f t="shared" si="18"/>
        <v>64.945054945054949</v>
      </c>
      <c r="Q266" t="b">
        <v>1</v>
      </c>
      <c r="R266" s="14" t="s">
        <v>8328</v>
      </c>
      <c r="S266" s="10" t="s">
        <v>8264</v>
      </c>
      <c r="T266" t="s">
        <v>8269</v>
      </c>
      <c r="U266" s="14">
        <f t="shared" si="19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19">
        <v>5000</v>
      </c>
      <c r="E267">
        <v>5555</v>
      </c>
      <c r="F267" s="19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7">
        <f t="shared" si="17"/>
        <v>40267.245717592588</v>
      </c>
      <c r="M267" t="b">
        <v>1</v>
      </c>
      <c r="N267">
        <v>58</v>
      </c>
      <c r="O267" s="5">
        <f>E267/D267</f>
        <v>1.111</v>
      </c>
      <c r="P267" s="19">
        <f t="shared" si="18"/>
        <v>95.775862068965523</v>
      </c>
      <c r="Q267" t="b">
        <v>1</v>
      </c>
      <c r="R267" s="14" t="s">
        <v>8328</v>
      </c>
      <c r="S267" s="10" t="s">
        <v>8264</v>
      </c>
      <c r="T267" t="s">
        <v>8269</v>
      </c>
      <c r="U267" s="14">
        <f t="shared" si="19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19">
        <v>1000</v>
      </c>
      <c r="E268">
        <v>1455</v>
      </c>
      <c r="F268" s="19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7">
        <f t="shared" si="17"/>
        <v>40205.174849537041</v>
      </c>
      <c r="M268" t="b">
        <v>1</v>
      </c>
      <c r="N268">
        <v>36</v>
      </c>
      <c r="O268" s="5">
        <f>E268/D268</f>
        <v>1.4550000000000001</v>
      </c>
      <c r="P268" s="19">
        <f t="shared" si="18"/>
        <v>40.416666666666664</v>
      </c>
      <c r="Q268" t="b">
        <v>1</v>
      </c>
      <c r="R268" s="14" t="s">
        <v>8328</v>
      </c>
      <c r="S268" s="10" t="s">
        <v>8264</v>
      </c>
      <c r="T268" t="s">
        <v>8269</v>
      </c>
      <c r="U268" s="14">
        <f t="shared" si="19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19">
        <v>9850</v>
      </c>
      <c r="E269">
        <v>12965.44</v>
      </c>
      <c r="F269" s="1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7">
        <f t="shared" si="17"/>
        <v>41785.452534722222</v>
      </c>
      <c r="M269" t="b">
        <v>1</v>
      </c>
      <c r="N269">
        <v>165</v>
      </c>
      <c r="O269" s="5">
        <f>E269/D269</f>
        <v>1.3162883248730965</v>
      </c>
      <c r="P269" s="19">
        <f t="shared" si="18"/>
        <v>78.578424242424248</v>
      </c>
      <c r="Q269" t="b">
        <v>1</v>
      </c>
      <c r="R269" s="14" t="s">
        <v>8328</v>
      </c>
      <c r="S269" s="10" t="s">
        <v>8264</v>
      </c>
      <c r="T269" t="s">
        <v>8269</v>
      </c>
      <c r="U269" s="14">
        <f t="shared" si="19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19">
        <v>5000</v>
      </c>
      <c r="E270">
        <v>5570</v>
      </c>
      <c r="F270" s="19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7">
        <f t="shared" si="17"/>
        <v>40809.15252314815</v>
      </c>
      <c r="M270" t="b">
        <v>1</v>
      </c>
      <c r="N270">
        <v>111</v>
      </c>
      <c r="O270" s="5">
        <f>E270/D270</f>
        <v>1.1140000000000001</v>
      </c>
      <c r="P270" s="19">
        <f t="shared" si="18"/>
        <v>50.18018018018018</v>
      </c>
      <c r="Q270" t="b">
        <v>1</v>
      </c>
      <c r="R270" s="14" t="s">
        <v>8328</v>
      </c>
      <c r="S270" s="10" t="s">
        <v>8264</v>
      </c>
      <c r="T270" t="s">
        <v>8269</v>
      </c>
      <c r="U270" s="14">
        <f t="shared" si="19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19">
        <v>100000</v>
      </c>
      <c r="E271">
        <v>147233.76999999999</v>
      </c>
      <c r="F271" s="19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7">
        <f t="shared" si="17"/>
        <v>42758.197013888886</v>
      </c>
      <c r="M271" t="b">
        <v>1</v>
      </c>
      <c r="N271">
        <v>1596</v>
      </c>
      <c r="O271" s="5">
        <f>E271/D271</f>
        <v>1.4723377</v>
      </c>
      <c r="P271" s="19">
        <f t="shared" si="18"/>
        <v>92.251735588972423</v>
      </c>
      <c r="Q271" t="b">
        <v>1</v>
      </c>
      <c r="R271" s="14" t="s">
        <v>8328</v>
      </c>
      <c r="S271" s="10" t="s">
        <v>8264</v>
      </c>
      <c r="T271" t="s">
        <v>8269</v>
      </c>
      <c r="U271" s="14">
        <f t="shared" si="19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19">
        <v>2300</v>
      </c>
      <c r="E272">
        <v>3510</v>
      </c>
      <c r="F272" s="19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7">
        <f t="shared" si="17"/>
        <v>40637.866550925923</v>
      </c>
      <c r="M272" t="b">
        <v>1</v>
      </c>
      <c r="N272">
        <v>61</v>
      </c>
      <c r="O272" s="5">
        <f>E272/D272</f>
        <v>1.5260869565217392</v>
      </c>
      <c r="P272" s="19">
        <f t="shared" si="18"/>
        <v>57.540983606557376</v>
      </c>
      <c r="Q272" t="b">
        <v>1</v>
      </c>
      <c r="R272" s="14" t="s">
        <v>8328</v>
      </c>
      <c r="S272" s="10" t="s">
        <v>8264</v>
      </c>
      <c r="T272" t="s">
        <v>8269</v>
      </c>
      <c r="U272" s="14">
        <f t="shared" si="19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19">
        <v>30000</v>
      </c>
      <c r="E273">
        <v>31404</v>
      </c>
      <c r="F273" s="19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7">
        <f t="shared" si="17"/>
        <v>41612.10024305556</v>
      </c>
      <c r="M273" t="b">
        <v>1</v>
      </c>
      <c r="N273">
        <v>287</v>
      </c>
      <c r="O273" s="5">
        <f>E273/D273</f>
        <v>1.0468</v>
      </c>
      <c r="P273" s="19">
        <f t="shared" si="18"/>
        <v>109.42160278745645</v>
      </c>
      <c r="Q273" t="b">
        <v>1</v>
      </c>
      <c r="R273" s="14" t="s">
        <v>8328</v>
      </c>
      <c r="S273" s="10" t="s">
        <v>8264</v>
      </c>
      <c r="T273" t="s">
        <v>8269</v>
      </c>
      <c r="U273" s="14">
        <f t="shared" si="19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19">
        <v>3000</v>
      </c>
      <c r="E274">
        <v>5323.01</v>
      </c>
      <c r="F274" s="19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7">
        <f t="shared" si="17"/>
        <v>40235.900358796294</v>
      </c>
      <c r="M274" t="b">
        <v>1</v>
      </c>
      <c r="N274">
        <v>65</v>
      </c>
      <c r="O274" s="5">
        <f>E274/D274</f>
        <v>1.7743366666666667</v>
      </c>
      <c r="P274" s="19">
        <f t="shared" si="18"/>
        <v>81.892461538461546</v>
      </c>
      <c r="Q274" t="b">
        <v>1</v>
      </c>
      <c r="R274" s="14" t="s">
        <v>8328</v>
      </c>
      <c r="S274" s="10" t="s">
        <v>8264</v>
      </c>
      <c r="T274" t="s">
        <v>8269</v>
      </c>
      <c r="U274" s="14">
        <f t="shared" si="19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19">
        <v>5000</v>
      </c>
      <c r="E275">
        <v>5388.79</v>
      </c>
      <c r="F275" s="19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7">
        <f t="shared" si="17"/>
        <v>40697.498449074075</v>
      </c>
      <c r="M275" t="b">
        <v>1</v>
      </c>
      <c r="N275">
        <v>118</v>
      </c>
      <c r="O275" s="5">
        <f>E275/D275</f>
        <v>1.077758</v>
      </c>
      <c r="P275" s="19">
        <f t="shared" si="18"/>
        <v>45.667711864406776</v>
      </c>
      <c r="Q275" t="b">
        <v>1</v>
      </c>
      <c r="R275" s="14" t="s">
        <v>8328</v>
      </c>
      <c r="S275" s="10" t="s">
        <v>8264</v>
      </c>
      <c r="T275" t="s">
        <v>8269</v>
      </c>
      <c r="U275" s="14">
        <f t="shared" si="19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19">
        <v>4000</v>
      </c>
      <c r="E276">
        <v>6240</v>
      </c>
      <c r="F276" s="19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7">
        <f t="shared" si="17"/>
        <v>40969.912372685183</v>
      </c>
      <c r="M276" t="b">
        <v>1</v>
      </c>
      <c r="N276">
        <v>113</v>
      </c>
      <c r="O276" s="5">
        <f>E276/D276</f>
        <v>1.56</v>
      </c>
      <c r="P276" s="19">
        <f t="shared" si="18"/>
        <v>55.221238938053098</v>
      </c>
      <c r="Q276" t="b">
        <v>1</v>
      </c>
      <c r="R276" s="14" t="s">
        <v>8328</v>
      </c>
      <c r="S276" s="10" t="s">
        <v>8264</v>
      </c>
      <c r="T276" t="s">
        <v>8269</v>
      </c>
      <c r="U276" s="14">
        <f t="shared" si="19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19">
        <v>20000</v>
      </c>
      <c r="E277">
        <v>21679</v>
      </c>
      <c r="F277" s="19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7">
        <f t="shared" si="17"/>
        <v>41193.032013888893</v>
      </c>
      <c r="M277" t="b">
        <v>1</v>
      </c>
      <c r="N277">
        <v>332</v>
      </c>
      <c r="O277" s="5">
        <f>E277/D277</f>
        <v>1.08395</v>
      </c>
      <c r="P277" s="19">
        <f t="shared" si="18"/>
        <v>65.298192771084331</v>
      </c>
      <c r="Q277" t="b">
        <v>1</v>
      </c>
      <c r="R277" s="14" t="s">
        <v>8328</v>
      </c>
      <c r="S277" s="10" t="s">
        <v>8264</v>
      </c>
      <c r="T277" t="s">
        <v>8269</v>
      </c>
      <c r="U277" s="14">
        <f t="shared" si="19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19">
        <v>4000</v>
      </c>
      <c r="E278">
        <v>5904</v>
      </c>
      <c r="F278" s="19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7">
        <f t="shared" si="17"/>
        <v>40967.081874999996</v>
      </c>
      <c r="M278" t="b">
        <v>1</v>
      </c>
      <c r="N278">
        <v>62</v>
      </c>
      <c r="O278" s="5">
        <f>E278/D278</f>
        <v>1.476</v>
      </c>
      <c r="P278" s="19">
        <f t="shared" si="18"/>
        <v>95.225806451612897</v>
      </c>
      <c r="Q278" t="b">
        <v>1</v>
      </c>
      <c r="R278" s="14" t="s">
        <v>8328</v>
      </c>
      <c r="S278" s="10" t="s">
        <v>8264</v>
      </c>
      <c r="T278" t="s">
        <v>8269</v>
      </c>
      <c r="U278" s="14">
        <f t="shared" si="19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19">
        <v>65000</v>
      </c>
      <c r="E279">
        <v>71748</v>
      </c>
      <c r="F279" s="1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7">
        <f t="shared" si="17"/>
        <v>42117.891423611116</v>
      </c>
      <c r="M279" t="b">
        <v>1</v>
      </c>
      <c r="N279">
        <v>951</v>
      </c>
      <c r="O279" s="5">
        <f>E279/D279</f>
        <v>1.1038153846153846</v>
      </c>
      <c r="P279" s="19">
        <f t="shared" si="18"/>
        <v>75.444794952681391</v>
      </c>
      <c r="Q279" t="b">
        <v>1</v>
      </c>
      <c r="R279" s="14" t="s">
        <v>8328</v>
      </c>
      <c r="S279" s="10" t="s">
        <v>8264</v>
      </c>
      <c r="T279" t="s">
        <v>8269</v>
      </c>
      <c r="U279" s="14">
        <f t="shared" si="19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19">
        <v>27000</v>
      </c>
      <c r="E280">
        <v>40594</v>
      </c>
      <c r="F280" s="19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7">
        <f t="shared" si="17"/>
        <v>41164.040960648148</v>
      </c>
      <c r="M280" t="b">
        <v>1</v>
      </c>
      <c r="N280">
        <v>415</v>
      </c>
      <c r="O280" s="5">
        <f>E280/D280</f>
        <v>1.5034814814814814</v>
      </c>
      <c r="P280" s="19">
        <f t="shared" si="18"/>
        <v>97.816867469879512</v>
      </c>
      <c r="Q280" t="b">
        <v>1</v>
      </c>
      <c r="R280" s="14" t="s">
        <v>8328</v>
      </c>
      <c r="S280" s="10" t="s">
        <v>8264</v>
      </c>
      <c r="T280" t="s">
        <v>8269</v>
      </c>
      <c r="U280" s="14">
        <f t="shared" si="19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19">
        <v>17000</v>
      </c>
      <c r="E281">
        <v>26744.11</v>
      </c>
      <c r="F281" s="19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7">
        <f t="shared" si="17"/>
        <v>42759.244166666671</v>
      </c>
      <c r="M281" t="b">
        <v>1</v>
      </c>
      <c r="N281">
        <v>305</v>
      </c>
      <c r="O281" s="5">
        <f>E281/D281</f>
        <v>1.5731829411764706</v>
      </c>
      <c r="P281" s="19">
        <f t="shared" si="18"/>
        <v>87.685606557377056</v>
      </c>
      <c r="Q281" t="b">
        <v>1</v>
      </c>
      <c r="R281" s="14" t="s">
        <v>8328</v>
      </c>
      <c r="S281" s="10" t="s">
        <v>8264</v>
      </c>
      <c r="T281" t="s">
        <v>8269</v>
      </c>
      <c r="U281" s="14">
        <f t="shared" si="19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19">
        <v>75000</v>
      </c>
      <c r="E282">
        <v>117108</v>
      </c>
      <c r="F282" s="19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7">
        <f t="shared" si="17"/>
        <v>41744.590682870366</v>
      </c>
      <c r="M282" t="b">
        <v>1</v>
      </c>
      <c r="N282">
        <v>2139</v>
      </c>
      <c r="O282" s="5">
        <f>E282/D282</f>
        <v>1.5614399999999999</v>
      </c>
      <c r="P282" s="19">
        <f t="shared" si="18"/>
        <v>54.748948106591868</v>
      </c>
      <c r="Q282" t="b">
        <v>1</v>
      </c>
      <c r="R282" s="14" t="s">
        <v>8328</v>
      </c>
      <c r="S282" s="10" t="s">
        <v>8264</v>
      </c>
      <c r="T282" t="s">
        <v>8269</v>
      </c>
      <c r="U282" s="14">
        <f t="shared" si="19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19">
        <v>5500</v>
      </c>
      <c r="E283">
        <v>6632.32</v>
      </c>
      <c r="F283" s="19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7">
        <f t="shared" si="17"/>
        <v>39950.163344907407</v>
      </c>
      <c r="M283" t="b">
        <v>1</v>
      </c>
      <c r="N283">
        <v>79</v>
      </c>
      <c r="O283" s="5">
        <f>E283/D283</f>
        <v>1.2058763636363636</v>
      </c>
      <c r="P283" s="19">
        <f t="shared" si="18"/>
        <v>83.953417721518989</v>
      </c>
      <c r="Q283" t="b">
        <v>1</v>
      </c>
      <c r="R283" s="14" t="s">
        <v>8328</v>
      </c>
      <c r="S283" s="10" t="s">
        <v>8264</v>
      </c>
      <c r="T283" t="s">
        <v>8269</v>
      </c>
      <c r="U283" s="14">
        <f t="shared" si="19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19">
        <v>45000</v>
      </c>
      <c r="E284">
        <v>45535</v>
      </c>
      <c r="F284" s="19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7">
        <f t="shared" si="17"/>
        <v>40194.920046296298</v>
      </c>
      <c r="M284" t="b">
        <v>1</v>
      </c>
      <c r="N284">
        <v>179</v>
      </c>
      <c r="O284" s="5">
        <f>E284/D284</f>
        <v>1.0118888888888888</v>
      </c>
      <c r="P284" s="19">
        <f t="shared" si="18"/>
        <v>254.38547486033519</v>
      </c>
      <c r="Q284" t="b">
        <v>1</v>
      </c>
      <c r="R284" s="14" t="s">
        <v>8328</v>
      </c>
      <c r="S284" s="10" t="s">
        <v>8264</v>
      </c>
      <c r="T284" t="s">
        <v>8269</v>
      </c>
      <c r="U284" s="14">
        <f t="shared" si="19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19">
        <v>18000</v>
      </c>
      <c r="E285">
        <v>20569.05</v>
      </c>
      <c r="F285" s="19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7">
        <f t="shared" si="17"/>
        <v>40675.71</v>
      </c>
      <c r="M285" t="b">
        <v>1</v>
      </c>
      <c r="N285">
        <v>202</v>
      </c>
      <c r="O285" s="5">
        <f>E285/D285</f>
        <v>1.142725</v>
      </c>
      <c r="P285" s="19">
        <f t="shared" si="18"/>
        <v>101.8269801980198</v>
      </c>
      <c r="Q285" t="b">
        <v>1</v>
      </c>
      <c r="R285" s="14" t="s">
        <v>8328</v>
      </c>
      <c r="S285" s="10" t="s">
        <v>8264</v>
      </c>
      <c r="T285" t="s">
        <v>8269</v>
      </c>
      <c r="U285" s="14">
        <f t="shared" si="19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19">
        <v>40000</v>
      </c>
      <c r="E286">
        <v>41850.46</v>
      </c>
      <c r="F286" s="19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7">
        <f t="shared" si="17"/>
        <v>40904.738194444442</v>
      </c>
      <c r="M286" t="b">
        <v>1</v>
      </c>
      <c r="N286">
        <v>760</v>
      </c>
      <c r="O286" s="5">
        <f>E286/D286</f>
        <v>1.0462615</v>
      </c>
      <c r="P286" s="19">
        <f t="shared" si="18"/>
        <v>55.066394736842106</v>
      </c>
      <c r="Q286" t="b">
        <v>1</v>
      </c>
      <c r="R286" s="14" t="s">
        <v>8328</v>
      </c>
      <c r="S286" s="10" t="s">
        <v>8264</v>
      </c>
      <c r="T286" t="s">
        <v>8269</v>
      </c>
      <c r="U286" s="14">
        <f t="shared" si="19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19">
        <v>14000</v>
      </c>
      <c r="E287">
        <v>32035.51</v>
      </c>
      <c r="F287" s="19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7">
        <f t="shared" si="17"/>
        <v>41506.756111111114</v>
      </c>
      <c r="M287" t="b">
        <v>1</v>
      </c>
      <c r="N287">
        <v>563</v>
      </c>
      <c r="O287" s="5">
        <f>E287/D287</f>
        <v>2.2882507142857142</v>
      </c>
      <c r="P287" s="19">
        <f t="shared" si="18"/>
        <v>56.901438721136763</v>
      </c>
      <c r="Q287" t="b">
        <v>1</v>
      </c>
      <c r="R287" s="14" t="s">
        <v>8328</v>
      </c>
      <c r="S287" s="10" t="s">
        <v>8264</v>
      </c>
      <c r="T287" t="s">
        <v>8269</v>
      </c>
      <c r="U287" s="14">
        <f t="shared" si="19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19">
        <v>15000</v>
      </c>
      <c r="E288">
        <v>16373</v>
      </c>
      <c r="F288" s="19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7">
        <f t="shared" si="17"/>
        <v>41313.816249999996</v>
      </c>
      <c r="M288" t="b">
        <v>1</v>
      </c>
      <c r="N288">
        <v>135</v>
      </c>
      <c r="O288" s="5">
        <f>E288/D288</f>
        <v>1.0915333333333332</v>
      </c>
      <c r="P288" s="19">
        <f t="shared" si="18"/>
        <v>121.28148148148148</v>
      </c>
      <c r="Q288" t="b">
        <v>1</v>
      </c>
      <c r="R288" s="14" t="s">
        <v>8328</v>
      </c>
      <c r="S288" s="10" t="s">
        <v>8264</v>
      </c>
      <c r="T288" t="s">
        <v>8269</v>
      </c>
      <c r="U288" s="14">
        <f t="shared" si="19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19">
        <v>15000</v>
      </c>
      <c r="E289">
        <v>26445</v>
      </c>
      <c r="F289" s="1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7">
        <f t="shared" si="17"/>
        <v>41184.277986111112</v>
      </c>
      <c r="M289" t="b">
        <v>1</v>
      </c>
      <c r="N289">
        <v>290</v>
      </c>
      <c r="O289" s="5">
        <f>E289/D289</f>
        <v>1.7629999999999999</v>
      </c>
      <c r="P289" s="19">
        <f t="shared" si="18"/>
        <v>91.189655172413794</v>
      </c>
      <c r="Q289" t="b">
        <v>1</v>
      </c>
      <c r="R289" s="14" t="s">
        <v>8328</v>
      </c>
      <c r="S289" s="10" t="s">
        <v>8264</v>
      </c>
      <c r="T289" t="s">
        <v>8269</v>
      </c>
      <c r="U289" s="14">
        <f t="shared" si="19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19">
        <v>50000</v>
      </c>
      <c r="E290">
        <v>51605.31</v>
      </c>
      <c r="F290" s="19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7">
        <f t="shared" si="17"/>
        <v>41051.168900462959</v>
      </c>
      <c r="M290" t="b">
        <v>1</v>
      </c>
      <c r="N290">
        <v>447</v>
      </c>
      <c r="O290" s="5">
        <f>E290/D290</f>
        <v>1.0321061999999999</v>
      </c>
      <c r="P290" s="19">
        <f t="shared" si="18"/>
        <v>115.44812080536913</v>
      </c>
      <c r="Q290" t="b">
        <v>1</v>
      </c>
      <c r="R290" s="14" t="s">
        <v>8328</v>
      </c>
      <c r="S290" s="10" t="s">
        <v>8264</v>
      </c>
      <c r="T290" t="s">
        <v>8269</v>
      </c>
      <c r="U290" s="14">
        <f t="shared" si="19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19">
        <v>15000</v>
      </c>
      <c r="E291">
        <v>15723</v>
      </c>
      <c r="F291" s="19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7">
        <f t="shared" si="17"/>
        <v>41550.456412037034</v>
      </c>
      <c r="M291" t="b">
        <v>1</v>
      </c>
      <c r="N291">
        <v>232</v>
      </c>
      <c r="O291" s="5">
        <f>E291/D291</f>
        <v>1.0482</v>
      </c>
      <c r="P291" s="19">
        <f t="shared" si="18"/>
        <v>67.771551724137936</v>
      </c>
      <c r="Q291" t="b">
        <v>1</v>
      </c>
      <c r="R291" s="14" t="s">
        <v>8328</v>
      </c>
      <c r="S291" s="10" t="s">
        <v>8264</v>
      </c>
      <c r="T291" t="s">
        <v>8269</v>
      </c>
      <c r="U291" s="14">
        <f t="shared" si="19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19">
        <v>4500</v>
      </c>
      <c r="E292">
        <v>4800.8</v>
      </c>
      <c r="F292" s="19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7">
        <f t="shared" si="17"/>
        <v>40526.36917824074</v>
      </c>
      <c r="M292" t="b">
        <v>1</v>
      </c>
      <c r="N292">
        <v>168</v>
      </c>
      <c r="O292" s="5">
        <f>E292/D292</f>
        <v>1.0668444444444445</v>
      </c>
      <c r="P292" s="19">
        <f t="shared" si="18"/>
        <v>28.576190476190476</v>
      </c>
      <c r="Q292" t="b">
        <v>1</v>
      </c>
      <c r="R292" s="14" t="s">
        <v>8328</v>
      </c>
      <c r="S292" s="10" t="s">
        <v>8264</v>
      </c>
      <c r="T292" t="s">
        <v>8269</v>
      </c>
      <c r="U292" s="14">
        <f t="shared" si="19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19">
        <v>5000</v>
      </c>
      <c r="E293">
        <v>6001</v>
      </c>
      <c r="F293" s="19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7">
        <f t="shared" si="17"/>
        <v>41376.769050925926</v>
      </c>
      <c r="M293" t="b">
        <v>1</v>
      </c>
      <c r="N293">
        <v>128</v>
      </c>
      <c r="O293" s="5">
        <f>E293/D293</f>
        <v>1.2001999999999999</v>
      </c>
      <c r="P293" s="19">
        <f t="shared" si="18"/>
        <v>46.8828125</v>
      </c>
      <c r="Q293" t="b">
        <v>1</v>
      </c>
      <c r="R293" s="14" t="s">
        <v>8328</v>
      </c>
      <c r="S293" s="10" t="s">
        <v>8264</v>
      </c>
      <c r="T293" t="s">
        <v>8269</v>
      </c>
      <c r="U293" s="14">
        <f t="shared" si="19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19">
        <v>75000</v>
      </c>
      <c r="E294">
        <v>76130.2</v>
      </c>
      <c r="F294" s="19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7">
        <f t="shared" si="17"/>
        <v>40812.803229166668</v>
      </c>
      <c r="M294" t="b">
        <v>1</v>
      </c>
      <c r="N294">
        <v>493</v>
      </c>
      <c r="O294" s="5">
        <f>E294/D294</f>
        <v>1.0150693333333334</v>
      </c>
      <c r="P294" s="19">
        <f t="shared" si="18"/>
        <v>154.42231237322514</v>
      </c>
      <c r="Q294" t="b">
        <v>1</v>
      </c>
      <c r="R294" s="14" t="s">
        <v>8328</v>
      </c>
      <c r="S294" s="10" t="s">
        <v>8264</v>
      </c>
      <c r="T294" t="s">
        <v>8269</v>
      </c>
      <c r="U294" s="14">
        <f t="shared" si="19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19">
        <v>26000</v>
      </c>
      <c r="E295">
        <v>26360</v>
      </c>
      <c r="F295" s="19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7">
        <f t="shared" si="17"/>
        <v>41719.667986111112</v>
      </c>
      <c r="M295" t="b">
        <v>1</v>
      </c>
      <c r="N295">
        <v>131</v>
      </c>
      <c r="O295" s="5">
        <f>E295/D295</f>
        <v>1.0138461538461538</v>
      </c>
      <c r="P295" s="19">
        <f t="shared" si="18"/>
        <v>201.22137404580153</v>
      </c>
      <c r="Q295" t="b">
        <v>1</v>
      </c>
      <c r="R295" s="14" t="s">
        <v>8328</v>
      </c>
      <c r="S295" s="10" t="s">
        <v>8264</v>
      </c>
      <c r="T295" t="s">
        <v>8269</v>
      </c>
      <c r="U295" s="14">
        <f t="shared" si="19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19">
        <v>5000</v>
      </c>
      <c r="E296">
        <v>5000</v>
      </c>
      <c r="F296" s="19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7">
        <f t="shared" si="17"/>
        <v>40343.084421296298</v>
      </c>
      <c r="M296" t="b">
        <v>1</v>
      </c>
      <c r="N296">
        <v>50</v>
      </c>
      <c r="O296" s="5">
        <f>E296/D296</f>
        <v>1</v>
      </c>
      <c r="P296" s="19">
        <f t="shared" si="18"/>
        <v>100</v>
      </c>
      <c r="Q296" t="b">
        <v>1</v>
      </c>
      <c r="R296" s="14" t="s">
        <v>8328</v>
      </c>
      <c r="S296" s="10" t="s">
        <v>8264</v>
      </c>
      <c r="T296" t="s">
        <v>8269</v>
      </c>
      <c r="U296" s="14">
        <f t="shared" si="19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19">
        <v>50000</v>
      </c>
      <c r="E297">
        <v>66554.559999999998</v>
      </c>
      <c r="F297" s="19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7">
        <f t="shared" si="17"/>
        <v>41519.004733796297</v>
      </c>
      <c r="M297" t="b">
        <v>1</v>
      </c>
      <c r="N297">
        <v>665</v>
      </c>
      <c r="O297" s="5">
        <f>E297/D297</f>
        <v>1.3310911999999999</v>
      </c>
      <c r="P297" s="19">
        <f t="shared" si="18"/>
        <v>100.08204511278196</v>
      </c>
      <c r="Q297" t="b">
        <v>1</v>
      </c>
      <c r="R297" s="14" t="s">
        <v>8328</v>
      </c>
      <c r="S297" s="10" t="s">
        <v>8264</v>
      </c>
      <c r="T297" t="s">
        <v>8269</v>
      </c>
      <c r="U297" s="14">
        <f t="shared" si="19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19">
        <v>25000</v>
      </c>
      <c r="E298">
        <v>29681.55</v>
      </c>
      <c r="F298" s="19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7">
        <f t="shared" si="17"/>
        <v>41134.475497685184</v>
      </c>
      <c r="M298" t="b">
        <v>1</v>
      </c>
      <c r="N298">
        <v>129</v>
      </c>
      <c r="O298" s="5">
        <f>E298/D298</f>
        <v>1.187262</v>
      </c>
      <c r="P298" s="19">
        <f t="shared" si="18"/>
        <v>230.08953488372092</v>
      </c>
      <c r="Q298" t="b">
        <v>1</v>
      </c>
      <c r="R298" s="14" t="s">
        <v>8328</v>
      </c>
      <c r="S298" s="10" t="s">
        <v>8264</v>
      </c>
      <c r="T298" t="s">
        <v>8269</v>
      </c>
      <c r="U298" s="14">
        <f t="shared" si="19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19">
        <v>20000</v>
      </c>
      <c r="E299">
        <v>20128</v>
      </c>
      <c r="F299" s="1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7">
        <f t="shared" si="17"/>
        <v>42089.72802083334</v>
      </c>
      <c r="M299" t="b">
        <v>1</v>
      </c>
      <c r="N299">
        <v>142</v>
      </c>
      <c r="O299" s="5">
        <f>E299/D299</f>
        <v>1.0064</v>
      </c>
      <c r="P299" s="19">
        <f t="shared" si="18"/>
        <v>141.74647887323943</v>
      </c>
      <c r="Q299" t="b">
        <v>1</v>
      </c>
      <c r="R299" s="14" t="s">
        <v>8328</v>
      </c>
      <c r="S299" s="10" t="s">
        <v>8264</v>
      </c>
      <c r="T299" t="s">
        <v>8269</v>
      </c>
      <c r="U299" s="14">
        <f t="shared" si="19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19">
        <v>126000</v>
      </c>
      <c r="E300">
        <v>137254.84</v>
      </c>
      <c r="F300" s="19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7">
        <f t="shared" si="17"/>
        <v>41709.463518518518</v>
      </c>
      <c r="M300" t="b">
        <v>1</v>
      </c>
      <c r="N300">
        <v>2436</v>
      </c>
      <c r="O300" s="5">
        <f>E300/D300</f>
        <v>1.089324126984127</v>
      </c>
      <c r="P300" s="19">
        <f t="shared" si="18"/>
        <v>56.344351395730705</v>
      </c>
      <c r="Q300" t="b">
        <v>1</v>
      </c>
      <c r="R300" s="14" t="s">
        <v>8328</v>
      </c>
      <c r="S300" s="10" t="s">
        <v>8264</v>
      </c>
      <c r="T300" t="s">
        <v>8269</v>
      </c>
      <c r="U300" s="14">
        <f t="shared" si="19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19">
        <v>10000</v>
      </c>
      <c r="E301">
        <v>17895.25</v>
      </c>
      <c r="F301" s="19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7">
        <f t="shared" si="17"/>
        <v>40469.225231481483</v>
      </c>
      <c r="M301" t="b">
        <v>1</v>
      </c>
      <c r="N301">
        <v>244</v>
      </c>
      <c r="O301" s="5">
        <f>E301/D301</f>
        <v>1.789525</v>
      </c>
      <c r="P301" s="19">
        <f t="shared" si="18"/>
        <v>73.341188524590166</v>
      </c>
      <c r="Q301" t="b">
        <v>1</v>
      </c>
      <c r="R301" s="14" t="s">
        <v>8328</v>
      </c>
      <c r="S301" s="10" t="s">
        <v>8264</v>
      </c>
      <c r="T301" t="s">
        <v>8269</v>
      </c>
      <c r="U301" s="14">
        <f t="shared" si="19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19">
        <v>25000</v>
      </c>
      <c r="E302">
        <v>25430.66</v>
      </c>
      <c r="F302" s="19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7">
        <f t="shared" si="17"/>
        <v>40626.959930555553</v>
      </c>
      <c r="M302" t="b">
        <v>1</v>
      </c>
      <c r="N302">
        <v>298</v>
      </c>
      <c r="O302" s="5">
        <f>E302/D302</f>
        <v>1.0172264</v>
      </c>
      <c r="P302" s="19">
        <f t="shared" si="18"/>
        <v>85.337785234899329</v>
      </c>
      <c r="Q302" t="b">
        <v>1</v>
      </c>
      <c r="R302" s="14" t="s">
        <v>8328</v>
      </c>
      <c r="S302" s="10" t="s">
        <v>8264</v>
      </c>
      <c r="T302" t="s">
        <v>8269</v>
      </c>
      <c r="U302" s="14">
        <f t="shared" si="19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19">
        <v>13000</v>
      </c>
      <c r="E303">
        <v>15435.55</v>
      </c>
      <c r="F303" s="19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7">
        <f t="shared" si="17"/>
        <v>41312.737673611111</v>
      </c>
      <c r="M303" t="b">
        <v>1</v>
      </c>
      <c r="N303">
        <v>251</v>
      </c>
      <c r="O303" s="5">
        <f>E303/D303</f>
        <v>1.1873499999999999</v>
      </c>
      <c r="P303" s="19">
        <f t="shared" si="18"/>
        <v>61.496215139442228</v>
      </c>
      <c r="Q303" t="b">
        <v>1</v>
      </c>
      <c r="R303" s="14" t="s">
        <v>8328</v>
      </c>
      <c r="S303" s="10" t="s">
        <v>8264</v>
      </c>
      <c r="T303" t="s">
        <v>8269</v>
      </c>
      <c r="U303" s="14">
        <f t="shared" si="19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19">
        <v>10000</v>
      </c>
      <c r="E304">
        <v>10046</v>
      </c>
      <c r="F304" s="19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7">
        <f t="shared" si="17"/>
        <v>40933.856921296298</v>
      </c>
      <c r="M304" t="b">
        <v>1</v>
      </c>
      <c r="N304">
        <v>108</v>
      </c>
      <c r="O304" s="5">
        <f>E304/D304</f>
        <v>1.0045999999999999</v>
      </c>
      <c r="P304" s="19">
        <f t="shared" si="18"/>
        <v>93.018518518518519</v>
      </c>
      <c r="Q304" t="b">
        <v>1</v>
      </c>
      <c r="R304" s="14" t="s">
        <v>8328</v>
      </c>
      <c r="S304" s="10" t="s">
        <v>8264</v>
      </c>
      <c r="T304" t="s">
        <v>8269</v>
      </c>
      <c r="U304" s="14">
        <f t="shared" si="19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19">
        <v>3000</v>
      </c>
      <c r="E305">
        <v>4124</v>
      </c>
      <c r="F305" s="19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7">
        <f t="shared" si="17"/>
        <v>41032.071134259262</v>
      </c>
      <c r="M305" t="b">
        <v>1</v>
      </c>
      <c r="N305">
        <v>82</v>
      </c>
      <c r="O305" s="5">
        <f>E305/D305</f>
        <v>1.3746666666666667</v>
      </c>
      <c r="P305" s="19">
        <f t="shared" si="18"/>
        <v>50.292682926829265</v>
      </c>
      <c r="Q305" t="b">
        <v>1</v>
      </c>
      <c r="R305" s="14" t="s">
        <v>8328</v>
      </c>
      <c r="S305" s="10" t="s">
        <v>8264</v>
      </c>
      <c r="T305" t="s">
        <v>8269</v>
      </c>
      <c r="U305" s="14">
        <f t="shared" si="19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19">
        <v>3400</v>
      </c>
      <c r="E306">
        <v>7876</v>
      </c>
      <c r="F306" s="19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7">
        <f t="shared" si="17"/>
        <v>41114.094872685186</v>
      </c>
      <c r="M306" t="b">
        <v>1</v>
      </c>
      <c r="N306">
        <v>74</v>
      </c>
      <c r="O306" s="5">
        <f>E306/D306</f>
        <v>2.3164705882352941</v>
      </c>
      <c r="P306" s="19">
        <f t="shared" si="18"/>
        <v>106.43243243243244</v>
      </c>
      <c r="Q306" t="b">
        <v>1</v>
      </c>
      <c r="R306" s="14" t="s">
        <v>8328</v>
      </c>
      <c r="S306" s="10" t="s">
        <v>8264</v>
      </c>
      <c r="T306" t="s">
        <v>8269</v>
      </c>
      <c r="U306" s="14">
        <f t="shared" si="19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19">
        <v>7500</v>
      </c>
      <c r="E307">
        <v>9775</v>
      </c>
      <c r="F307" s="19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7">
        <f t="shared" si="17"/>
        <v>40948.630196759259</v>
      </c>
      <c r="M307" t="b">
        <v>1</v>
      </c>
      <c r="N307">
        <v>189</v>
      </c>
      <c r="O307" s="5">
        <f>E307/D307</f>
        <v>1.3033333333333332</v>
      </c>
      <c r="P307" s="19">
        <f t="shared" si="18"/>
        <v>51.719576719576722</v>
      </c>
      <c r="Q307" t="b">
        <v>1</v>
      </c>
      <c r="R307" s="14" t="s">
        <v>8328</v>
      </c>
      <c r="S307" s="10" t="s">
        <v>8264</v>
      </c>
      <c r="T307" t="s">
        <v>8269</v>
      </c>
      <c r="U307" s="14">
        <f t="shared" si="19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19">
        <v>1000</v>
      </c>
      <c r="E308">
        <v>2929</v>
      </c>
      <c r="F308" s="19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7">
        <f t="shared" si="17"/>
        <v>41333.837187500001</v>
      </c>
      <c r="M308" t="b">
        <v>1</v>
      </c>
      <c r="N308">
        <v>80</v>
      </c>
      <c r="O308" s="5">
        <f>E308/D308</f>
        <v>2.9289999999999998</v>
      </c>
      <c r="P308" s="19">
        <f t="shared" si="18"/>
        <v>36.612499999999997</v>
      </c>
      <c r="Q308" t="b">
        <v>1</v>
      </c>
      <c r="R308" s="14" t="s">
        <v>8328</v>
      </c>
      <c r="S308" s="10" t="s">
        <v>8264</v>
      </c>
      <c r="T308" t="s">
        <v>8269</v>
      </c>
      <c r="U308" s="14">
        <f t="shared" si="19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19">
        <v>22000</v>
      </c>
      <c r="E309">
        <v>24490</v>
      </c>
      <c r="F309" s="1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7">
        <f t="shared" si="17"/>
        <v>41282.944456018515</v>
      </c>
      <c r="M309" t="b">
        <v>1</v>
      </c>
      <c r="N309">
        <v>576</v>
      </c>
      <c r="O309" s="5">
        <f>E309/D309</f>
        <v>1.1131818181818183</v>
      </c>
      <c r="P309" s="19">
        <f t="shared" si="18"/>
        <v>42.517361111111114</v>
      </c>
      <c r="Q309" t="b">
        <v>1</v>
      </c>
      <c r="R309" s="14" t="s">
        <v>8328</v>
      </c>
      <c r="S309" s="10" t="s">
        <v>8264</v>
      </c>
      <c r="T309" t="s">
        <v>8269</v>
      </c>
      <c r="U309" s="14">
        <f t="shared" si="19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19">
        <v>12000</v>
      </c>
      <c r="E310">
        <v>12668</v>
      </c>
      <c r="F310" s="19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7">
        <f t="shared" si="17"/>
        <v>40567.694560185184</v>
      </c>
      <c r="M310" t="b">
        <v>1</v>
      </c>
      <c r="N310">
        <v>202</v>
      </c>
      <c r="O310" s="5">
        <f>E310/D310</f>
        <v>1.0556666666666668</v>
      </c>
      <c r="P310" s="19">
        <f t="shared" si="18"/>
        <v>62.712871287128714</v>
      </c>
      <c r="Q310" t="b">
        <v>1</v>
      </c>
      <c r="R310" s="14" t="s">
        <v>8328</v>
      </c>
      <c r="S310" s="10" t="s">
        <v>8264</v>
      </c>
      <c r="T310" t="s">
        <v>8269</v>
      </c>
      <c r="U310" s="14">
        <f t="shared" si="19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19">
        <v>18000</v>
      </c>
      <c r="E311">
        <v>21410</v>
      </c>
      <c r="F311" s="19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7">
        <f t="shared" si="17"/>
        <v>41134.751550925925</v>
      </c>
      <c r="M311" t="b">
        <v>1</v>
      </c>
      <c r="N311">
        <v>238</v>
      </c>
      <c r="O311" s="5">
        <f>E311/D311</f>
        <v>1.1894444444444445</v>
      </c>
      <c r="P311" s="19">
        <f t="shared" si="18"/>
        <v>89.957983193277315</v>
      </c>
      <c r="Q311" t="b">
        <v>1</v>
      </c>
      <c r="R311" s="14" t="s">
        <v>8328</v>
      </c>
      <c r="S311" s="10" t="s">
        <v>8264</v>
      </c>
      <c r="T311" t="s">
        <v>8269</v>
      </c>
      <c r="U311" s="14">
        <f t="shared" si="19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19">
        <v>1000</v>
      </c>
      <c r="E312">
        <v>1041.29</v>
      </c>
      <c r="F312" s="19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7">
        <f t="shared" si="17"/>
        <v>40821.183136574073</v>
      </c>
      <c r="M312" t="b">
        <v>1</v>
      </c>
      <c r="N312">
        <v>36</v>
      </c>
      <c r="O312" s="5">
        <f>E312/D312</f>
        <v>1.04129</v>
      </c>
      <c r="P312" s="19">
        <f t="shared" si="18"/>
        <v>28.924722222222222</v>
      </c>
      <c r="Q312" t="b">
        <v>1</v>
      </c>
      <c r="R312" s="14" t="s">
        <v>8328</v>
      </c>
      <c r="S312" s="10" t="s">
        <v>8264</v>
      </c>
      <c r="T312" t="s">
        <v>8269</v>
      </c>
      <c r="U312" s="14">
        <f t="shared" si="19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19">
        <v>20000</v>
      </c>
      <c r="E313">
        <v>20820.330000000002</v>
      </c>
      <c r="F313" s="19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7">
        <f t="shared" si="17"/>
        <v>40868.219814814816</v>
      </c>
      <c r="M313" t="b">
        <v>1</v>
      </c>
      <c r="N313">
        <v>150</v>
      </c>
      <c r="O313" s="5">
        <f>E313/D313</f>
        <v>1.0410165</v>
      </c>
      <c r="P313" s="19">
        <f t="shared" si="18"/>
        <v>138.8022</v>
      </c>
      <c r="Q313" t="b">
        <v>1</v>
      </c>
      <c r="R313" s="14" t="s">
        <v>8328</v>
      </c>
      <c r="S313" s="10" t="s">
        <v>8264</v>
      </c>
      <c r="T313" t="s">
        <v>8269</v>
      </c>
      <c r="U313" s="14">
        <f t="shared" si="19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19">
        <v>8000</v>
      </c>
      <c r="E314">
        <v>8950</v>
      </c>
      <c r="F314" s="19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7">
        <f t="shared" si="17"/>
        <v>41348.877685185187</v>
      </c>
      <c r="M314" t="b">
        <v>1</v>
      </c>
      <c r="N314">
        <v>146</v>
      </c>
      <c r="O314" s="5">
        <f>E314/D314</f>
        <v>1.1187499999999999</v>
      </c>
      <c r="P314" s="19">
        <f t="shared" si="18"/>
        <v>61.301369863013697</v>
      </c>
      <c r="Q314" t="b">
        <v>1</v>
      </c>
      <c r="R314" s="14" t="s">
        <v>8328</v>
      </c>
      <c r="S314" s="10" t="s">
        <v>8264</v>
      </c>
      <c r="T314" t="s">
        <v>8269</v>
      </c>
      <c r="U314" s="14">
        <f t="shared" si="19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19">
        <v>17000</v>
      </c>
      <c r="E315">
        <v>17805</v>
      </c>
      <c r="F315" s="19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7">
        <f t="shared" si="17"/>
        <v>40357.227939814817</v>
      </c>
      <c r="M315" t="b">
        <v>1</v>
      </c>
      <c r="N315">
        <v>222</v>
      </c>
      <c r="O315" s="5">
        <f>E315/D315</f>
        <v>1.0473529411764706</v>
      </c>
      <c r="P315" s="19">
        <f t="shared" si="18"/>
        <v>80.202702702702709</v>
      </c>
      <c r="Q315" t="b">
        <v>1</v>
      </c>
      <c r="R315" s="14" t="s">
        <v>8328</v>
      </c>
      <c r="S315" s="10" t="s">
        <v>8264</v>
      </c>
      <c r="T315" t="s">
        <v>8269</v>
      </c>
      <c r="U315" s="14">
        <f t="shared" si="19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19">
        <v>1000</v>
      </c>
      <c r="E316">
        <v>3851.5</v>
      </c>
      <c r="F316" s="19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7">
        <f t="shared" si="17"/>
        <v>41304.833194444444</v>
      </c>
      <c r="M316" t="b">
        <v>1</v>
      </c>
      <c r="N316">
        <v>120</v>
      </c>
      <c r="O316" s="5">
        <f>E316/D316</f>
        <v>3.8515000000000001</v>
      </c>
      <c r="P316" s="19">
        <f t="shared" si="18"/>
        <v>32.095833333333331</v>
      </c>
      <c r="Q316" t="b">
        <v>1</v>
      </c>
      <c r="R316" s="14" t="s">
        <v>8328</v>
      </c>
      <c r="S316" s="10" t="s">
        <v>8264</v>
      </c>
      <c r="T316" t="s">
        <v>8269</v>
      </c>
      <c r="U316" s="14">
        <f t="shared" si="19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19">
        <v>25000</v>
      </c>
      <c r="E317">
        <v>25312</v>
      </c>
      <c r="F317" s="19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7">
        <f t="shared" si="17"/>
        <v>41113.77238425926</v>
      </c>
      <c r="M317" t="b">
        <v>1</v>
      </c>
      <c r="N317">
        <v>126</v>
      </c>
      <c r="O317" s="5">
        <f>E317/D317</f>
        <v>1.01248</v>
      </c>
      <c r="P317" s="19">
        <f t="shared" si="18"/>
        <v>200.88888888888889</v>
      </c>
      <c r="Q317" t="b">
        <v>1</v>
      </c>
      <c r="R317" s="14" t="s">
        <v>8328</v>
      </c>
      <c r="S317" s="10" t="s">
        <v>8264</v>
      </c>
      <c r="T317" t="s">
        <v>8269</v>
      </c>
      <c r="U317" s="14">
        <f t="shared" si="19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19">
        <v>15000</v>
      </c>
      <c r="E318">
        <v>17066</v>
      </c>
      <c r="F318" s="19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7">
        <f t="shared" si="17"/>
        <v>41950.923576388886</v>
      </c>
      <c r="M318" t="b">
        <v>1</v>
      </c>
      <c r="N318">
        <v>158</v>
      </c>
      <c r="O318" s="5">
        <f>E318/D318</f>
        <v>1.1377333333333333</v>
      </c>
      <c r="P318" s="19">
        <f t="shared" si="18"/>
        <v>108.01265822784811</v>
      </c>
      <c r="Q318" t="b">
        <v>1</v>
      </c>
      <c r="R318" s="14" t="s">
        <v>8328</v>
      </c>
      <c r="S318" s="10" t="s">
        <v>8264</v>
      </c>
      <c r="T318" t="s">
        <v>8269</v>
      </c>
      <c r="U318" s="14">
        <f t="shared" si="19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19">
        <v>30000</v>
      </c>
      <c r="E319">
        <v>30241</v>
      </c>
      <c r="F319" s="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7">
        <f t="shared" si="17"/>
        <v>41589.676886574074</v>
      </c>
      <c r="M319" t="b">
        <v>1</v>
      </c>
      <c r="N319">
        <v>316</v>
      </c>
      <c r="O319" s="5">
        <f>E319/D319</f>
        <v>1.0080333333333333</v>
      </c>
      <c r="P319" s="19">
        <f t="shared" si="18"/>
        <v>95.699367088607602</v>
      </c>
      <c r="Q319" t="b">
        <v>1</v>
      </c>
      <c r="R319" s="14" t="s">
        <v>8328</v>
      </c>
      <c r="S319" s="10" t="s">
        <v>8264</v>
      </c>
      <c r="T319" t="s">
        <v>8269</v>
      </c>
      <c r="U319" s="14">
        <f t="shared" si="19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19">
        <v>5000</v>
      </c>
      <c r="E320">
        <v>14166</v>
      </c>
      <c r="F320" s="19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7">
        <f t="shared" si="17"/>
        <v>41330.038784722223</v>
      </c>
      <c r="M320" t="b">
        <v>1</v>
      </c>
      <c r="N320">
        <v>284</v>
      </c>
      <c r="O320" s="5">
        <f>E320/D320</f>
        <v>2.8332000000000002</v>
      </c>
      <c r="P320" s="19">
        <f t="shared" si="18"/>
        <v>49.880281690140848</v>
      </c>
      <c r="Q320" t="b">
        <v>1</v>
      </c>
      <c r="R320" s="14" t="s">
        <v>8328</v>
      </c>
      <c r="S320" s="10" t="s">
        <v>8264</v>
      </c>
      <c r="T320" t="s">
        <v>8269</v>
      </c>
      <c r="U320" s="14">
        <f t="shared" si="19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19">
        <v>5000</v>
      </c>
      <c r="E321">
        <v>5634</v>
      </c>
      <c r="F321" s="19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7">
        <f t="shared" si="17"/>
        <v>40123.83829861111</v>
      </c>
      <c r="M321" t="b">
        <v>1</v>
      </c>
      <c r="N321">
        <v>51</v>
      </c>
      <c r="O321" s="5">
        <f>E321/D321</f>
        <v>1.1268</v>
      </c>
      <c r="P321" s="19">
        <f t="shared" si="18"/>
        <v>110.47058823529412</v>
      </c>
      <c r="Q321" t="b">
        <v>1</v>
      </c>
      <c r="R321" s="14" t="s">
        <v>8328</v>
      </c>
      <c r="S321" s="10" t="s">
        <v>8264</v>
      </c>
      <c r="T321" t="s">
        <v>8269</v>
      </c>
      <c r="U321" s="14">
        <f t="shared" si="19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19">
        <v>20000</v>
      </c>
      <c r="E322">
        <v>21316</v>
      </c>
      <c r="F322" s="19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7">
        <f t="shared" si="17"/>
        <v>42331.551307870366</v>
      </c>
      <c r="M322" t="b">
        <v>1</v>
      </c>
      <c r="N322">
        <v>158</v>
      </c>
      <c r="O322" s="5">
        <f>E322/D322</f>
        <v>1.0658000000000001</v>
      </c>
      <c r="P322" s="19">
        <f t="shared" si="18"/>
        <v>134.91139240506328</v>
      </c>
      <c r="Q322" t="b">
        <v>1</v>
      </c>
      <c r="R322" s="14" t="s">
        <v>8328</v>
      </c>
      <c r="S322" s="10" t="s">
        <v>8264</v>
      </c>
      <c r="T322" t="s">
        <v>8269</v>
      </c>
      <c r="U322" s="14">
        <f t="shared" si="19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19">
        <v>35000</v>
      </c>
      <c r="E323">
        <v>35932</v>
      </c>
      <c r="F323" s="19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7">
        <f t="shared" ref="L323:L386" si="21">(((K323/60)/60)/24)+DATE(1970,1,1)</f>
        <v>42647.446597222224</v>
      </c>
      <c r="M323" t="b">
        <v>1</v>
      </c>
      <c r="N323">
        <v>337</v>
      </c>
      <c r="O323" s="5">
        <f>E323/D323</f>
        <v>1.0266285714285714</v>
      </c>
      <c r="P323" s="19">
        <f t="shared" ref="P323:P386" si="22">IFERROR(E323/N323,0)</f>
        <v>106.62314540059347</v>
      </c>
      <c r="Q323" t="b">
        <v>1</v>
      </c>
      <c r="R323" s="14" t="s">
        <v>8328</v>
      </c>
      <c r="S323" s="10" t="s">
        <v>8264</v>
      </c>
      <c r="T323" t="s">
        <v>8269</v>
      </c>
      <c r="U323" s="14">
        <f t="shared" ref="U323:U386" si="23">YEAR(L323)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19">
        <v>25000</v>
      </c>
      <c r="E324">
        <v>26978</v>
      </c>
      <c r="F324" s="19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7">
        <f t="shared" si="21"/>
        <v>42473.57</v>
      </c>
      <c r="M324" t="b">
        <v>1</v>
      </c>
      <c r="N324">
        <v>186</v>
      </c>
      <c r="O324" s="5">
        <f>E324/D324</f>
        <v>1.0791200000000001</v>
      </c>
      <c r="P324" s="19">
        <f t="shared" si="22"/>
        <v>145.04301075268816</v>
      </c>
      <c r="Q324" t="b">
        <v>1</v>
      </c>
      <c r="R324" s="14" t="s">
        <v>8328</v>
      </c>
      <c r="S324" s="10" t="s">
        <v>8264</v>
      </c>
      <c r="T324" t="s">
        <v>8269</v>
      </c>
      <c r="U324" s="14">
        <f t="shared" si="23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19">
        <v>5400</v>
      </c>
      <c r="E325">
        <v>6646</v>
      </c>
      <c r="F325" s="19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7">
        <f t="shared" si="21"/>
        <v>42697.32136574074</v>
      </c>
      <c r="M325" t="b">
        <v>1</v>
      </c>
      <c r="N325">
        <v>58</v>
      </c>
      <c r="O325" s="5">
        <f>E325/D325</f>
        <v>1.2307407407407407</v>
      </c>
      <c r="P325" s="19">
        <f t="shared" si="22"/>
        <v>114.58620689655173</v>
      </c>
      <c r="Q325" t="b">
        <v>1</v>
      </c>
      <c r="R325" s="14" t="s">
        <v>8328</v>
      </c>
      <c r="S325" s="10" t="s">
        <v>8264</v>
      </c>
      <c r="T325" t="s">
        <v>8269</v>
      </c>
      <c r="U325" s="14">
        <f t="shared" si="23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19">
        <v>8500</v>
      </c>
      <c r="E326">
        <v>8636</v>
      </c>
      <c r="F326" s="19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7">
        <f t="shared" si="21"/>
        <v>42184.626250000001</v>
      </c>
      <c r="M326" t="b">
        <v>1</v>
      </c>
      <c r="N326">
        <v>82</v>
      </c>
      <c r="O326" s="5">
        <f>E326/D326</f>
        <v>1.016</v>
      </c>
      <c r="P326" s="19">
        <f t="shared" si="22"/>
        <v>105.3170731707317</v>
      </c>
      <c r="Q326" t="b">
        <v>1</v>
      </c>
      <c r="R326" s="14" t="s">
        <v>8328</v>
      </c>
      <c r="S326" s="10" t="s">
        <v>8264</v>
      </c>
      <c r="T326" t="s">
        <v>8269</v>
      </c>
      <c r="U326" s="14">
        <f t="shared" si="23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19">
        <v>50000</v>
      </c>
      <c r="E327">
        <v>52198</v>
      </c>
      <c r="F327" s="19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7">
        <f t="shared" si="21"/>
        <v>42689.187881944439</v>
      </c>
      <c r="M327" t="b">
        <v>1</v>
      </c>
      <c r="N327">
        <v>736</v>
      </c>
      <c r="O327" s="5">
        <f>E327/D327</f>
        <v>1.04396</v>
      </c>
      <c r="P327" s="19">
        <f t="shared" si="22"/>
        <v>70.921195652173907</v>
      </c>
      <c r="Q327" t="b">
        <v>1</v>
      </c>
      <c r="R327" s="14" t="s">
        <v>8328</v>
      </c>
      <c r="S327" s="10" t="s">
        <v>8264</v>
      </c>
      <c r="T327" t="s">
        <v>8269</v>
      </c>
      <c r="U327" s="14">
        <f t="shared" si="23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19">
        <v>150000</v>
      </c>
      <c r="E328">
        <v>169394.6</v>
      </c>
      <c r="F328" s="19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7">
        <f t="shared" si="21"/>
        <v>42775.314884259264</v>
      </c>
      <c r="M328" t="b">
        <v>1</v>
      </c>
      <c r="N328">
        <v>1151</v>
      </c>
      <c r="O328" s="5">
        <f>E328/D328</f>
        <v>1.1292973333333334</v>
      </c>
      <c r="P328" s="19">
        <f t="shared" si="22"/>
        <v>147.17167680278018</v>
      </c>
      <c r="Q328" t="b">
        <v>1</v>
      </c>
      <c r="R328" s="14" t="s">
        <v>8328</v>
      </c>
      <c r="S328" s="10" t="s">
        <v>8264</v>
      </c>
      <c r="T328" t="s">
        <v>8269</v>
      </c>
      <c r="U328" s="14">
        <f t="shared" si="23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19">
        <v>4000</v>
      </c>
      <c r="E329">
        <v>5456</v>
      </c>
      <c r="F329" s="1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7">
        <f t="shared" si="21"/>
        <v>42058.235289351855</v>
      </c>
      <c r="M329" t="b">
        <v>1</v>
      </c>
      <c r="N329">
        <v>34</v>
      </c>
      <c r="O329" s="5">
        <f>E329/D329</f>
        <v>1.3640000000000001</v>
      </c>
      <c r="P329" s="19">
        <f t="shared" si="22"/>
        <v>160.47058823529412</v>
      </c>
      <c r="Q329" t="b">
        <v>1</v>
      </c>
      <c r="R329" s="14" t="s">
        <v>8328</v>
      </c>
      <c r="S329" s="10" t="s">
        <v>8264</v>
      </c>
      <c r="T329" t="s">
        <v>8269</v>
      </c>
      <c r="U329" s="14">
        <f t="shared" si="23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19">
        <v>75000</v>
      </c>
      <c r="E330">
        <v>77710.8</v>
      </c>
      <c r="F330" s="19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7">
        <f t="shared" si="21"/>
        <v>42278.946620370371</v>
      </c>
      <c r="M330" t="b">
        <v>1</v>
      </c>
      <c r="N330">
        <v>498</v>
      </c>
      <c r="O330" s="5">
        <f>E330/D330</f>
        <v>1.036144</v>
      </c>
      <c r="P330" s="19">
        <f t="shared" si="22"/>
        <v>156.04578313253012</v>
      </c>
      <c r="Q330" t="b">
        <v>1</v>
      </c>
      <c r="R330" s="14" t="s">
        <v>8328</v>
      </c>
      <c r="S330" s="10" t="s">
        <v>8264</v>
      </c>
      <c r="T330" t="s">
        <v>8269</v>
      </c>
      <c r="U330" s="14">
        <f t="shared" si="23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19">
        <v>10000</v>
      </c>
      <c r="E331">
        <v>10550</v>
      </c>
      <c r="F331" s="19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7">
        <f t="shared" si="21"/>
        <v>42291.46674768519</v>
      </c>
      <c r="M331" t="b">
        <v>1</v>
      </c>
      <c r="N331">
        <v>167</v>
      </c>
      <c r="O331" s="5">
        <f>E331/D331</f>
        <v>1.0549999999999999</v>
      </c>
      <c r="P331" s="19">
        <f t="shared" si="22"/>
        <v>63.17365269461078</v>
      </c>
      <c r="Q331" t="b">
        <v>1</v>
      </c>
      <c r="R331" s="14" t="s">
        <v>8328</v>
      </c>
      <c r="S331" s="10" t="s">
        <v>8264</v>
      </c>
      <c r="T331" t="s">
        <v>8269</v>
      </c>
      <c r="U331" s="14">
        <f t="shared" si="23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19">
        <v>35000</v>
      </c>
      <c r="E332">
        <v>35640</v>
      </c>
      <c r="F332" s="19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7">
        <f t="shared" si="21"/>
        <v>41379.515775462962</v>
      </c>
      <c r="M332" t="b">
        <v>1</v>
      </c>
      <c r="N332">
        <v>340</v>
      </c>
      <c r="O332" s="5">
        <f>E332/D332</f>
        <v>1.0182857142857142</v>
      </c>
      <c r="P332" s="19">
        <f t="shared" si="22"/>
        <v>104.82352941176471</v>
      </c>
      <c r="Q332" t="b">
        <v>1</v>
      </c>
      <c r="R332" s="14" t="s">
        <v>8328</v>
      </c>
      <c r="S332" s="10" t="s">
        <v>8264</v>
      </c>
      <c r="T332" t="s">
        <v>8269</v>
      </c>
      <c r="U332" s="14">
        <f t="shared" si="23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19">
        <v>40000</v>
      </c>
      <c r="E333">
        <v>42642</v>
      </c>
      <c r="F333" s="19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7">
        <f t="shared" si="21"/>
        <v>42507.581412037034</v>
      </c>
      <c r="M333" t="b">
        <v>1</v>
      </c>
      <c r="N333">
        <v>438</v>
      </c>
      <c r="O333" s="5">
        <f>E333/D333</f>
        <v>1.0660499999999999</v>
      </c>
      <c r="P333" s="19">
        <f t="shared" si="22"/>
        <v>97.356164383561648</v>
      </c>
      <c r="Q333" t="b">
        <v>1</v>
      </c>
      <c r="R333" s="14" t="s">
        <v>8328</v>
      </c>
      <c r="S333" s="10" t="s">
        <v>8264</v>
      </c>
      <c r="T333" t="s">
        <v>8269</v>
      </c>
      <c r="U333" s="14">
        <f t="shared" si="23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19">
        <v>100000</v>
      </c>
      <c r="E334">
        <v>113015</v>
      </c>
      <c r="F334" s="19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7">
        <f t="shared" si="21"/>
        <v>42263.680289351847</v>
      </c>
      <c r="M334" t="b">
        <v>1</v>
      </c>
      <c r="N334">
        <v>555</v>
      </c>
      <c r="O334" s="5">
        <f>E334/D334</f>
        <v>1.13015</v>
      </c>
      <c r="P334" s="19">
        <f t="shared" si="22"/>
        <v>203.63063063063063</v>
      </c>
      <c r="Q334" t="b">
        <v>1</v>
      </c>
      <c r="R334" s="14" t="s">
        <v>8328</v>
      </c>
      <c r="S334" s="10" t="s">
        <v>8264</v>
      </c>
      <c r="T334" t="s">
        <v>8269</v>
      </c>
      <c r="U334" s="14">
        <f t="shared" si="23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19">
        <v>40000</v>
      </c>
      <c r="E335">
        <v>50091</v>
      </c>
      <c r="F335" s="19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7">
        <f t="shared" si="21"/>
        <v>42437.636469907404</v>
      </c>
      <c r="M335" t="b">
        <v>1</v>
      </c>
      <c r="N335">
        <v>266</v>
      </c>
      <c r="O335" s="5">
        <f>E335/D335</f>
        <v>1.252275</v>
      </c>
      <c r="P335" s="19">
        <f t="shared" si="22"/>
        <v>188.31203007518798</v>
      </c>
      <c r="Q335" t="b">
        <v>1</v>
      </c>
      <c r="R335" s="14" t="s">
        <v>8328</v>
      </c>
      <c r="S335" s="10" t="s">
        <v>8264</v>
      </c>
      <c r="T335" t="s">
        <v>8269</v>
      </c>
      <c r="U335" s="14">
        <f t="shared" si="23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19">
        <v>10000</v>
      </c>
      <c r="E336">
        <v>10119</v>
      </c>
      <c r="F336" s="19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7">
        <f t="shared" si="21"/>
        <v>42101.682372685187</v>
      </c>
      <c r="M336" t="b">
        <v>1</v>
      </c>
      <c r="N336">
        <v>69</v>
      </c>
      <c r="O336" s="5">
        <f>E336/D336</f>
        <v>1.0119</v>
      </c>
      <c r="P336" s="19">
        <f t="shared" si="22"/>
        <v>146.65217391304347</v>
      </c>
      <c r="Q336" t="b">
        <v>1</v>
      </c>
      <c r="R336" s="14" t="s">
        <v>8328</v>
      </c>
      <c r="S336" s="10" t="s">
        <v>8264</v>
      </c>
      <c r="T336" t="s">
        <v>8269</v>
      </c>
      <c r="U336" s="14">
        <f t="shared" si="23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19">
        <v>8500</v>
      </c>
      <c r="E337">
        <v>8735</v>
      </c>
      <c r="F337" s="19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7">
        <f t="shared" si="21"/>
        <v>42101.737442129626</v>
      </c>
      <c r="M337" t="b">
        <v>1</v>
      </c>
      <c r="N337">
        <v>80</v>
      </c>
      <c r="O337" s="5">
        <f>E337/D337</f>
        <v>1.0276470588235294</v>
      </c>
      <c r="P337" s="19">
        <f t="shared" si="22"/>
        <v>109.1875</v>
      </c>
      <c r="Q337" t="b">
        <v>1</v>
      </c>
      <c r="R337" s="14" t="s">
        <v>8328</v>
      </c>
      <c r="S337" s="10" t="s">
        <v>8264</v>
      </c>
      <c r="T337" t="s">
        <v>8269</v>
      </c>
      <c r="U337" s="14">
        <f t="shared" si="23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19">
        <v>25000</v>
      </c>
      <c r="E338">
        <v>29209.78</v>
      </c>
      <c r="F338" s="19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7">
        <f t="shared" si="21"/>
        <v>42291.596273148149</v>
      </c>
      <c r="M338" t="b">
        <v>1</v>
      </c>
      <c r="N338">
        <v>493</v>
      </c>
      <c r="O338" s="5">
        <f>E338/D338</f>
        <v>1.1683911999999999</v>
      </c>
      <c r="P338" s="19">
        <f t="shared" si="22"/>
        <v>59.249046653144013</v>
      </c>
      <c r="Q338" t="b">
        <v>1</v>
      </c>
      <c r="R338" s="14" t="s">
        <v>8328</v>
      </c>
      <c r="S338" s="10" t="s">
        <v>8264</v>
      </c>
      <c r="T338" t="s">
        <v>8269</v>
      </c>
      <c r="U338" s="14">
        <f t="shared" si="23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19">
        <v>3000</v>
      </c>
      <c r="E339">
        <v>3035.05</v>
      </c>
      <c r="F339" s="1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7">
        <f t="shared" si="21"/>
        <v>42047.128564814819</v>
      </c>
      <c r="M339" t="b">
        <v>1</v>
      </c>
      <c r="N339">
        <v>31</v>
      </c>
      <c r="O339" s="5">
        <f>E339/D339</f>
        <v>1.0116833333333335</v>
      </c>
      <c r="P339" s="19">
        <f t="shared" si="22"/>
        <v>97.904838709677421</v>
      </c>
      <c r="Q339" t="b">
        <v>1</v>
      </c>
      <c r="R339" s="14" t="s">
        <v>8328</v>
      </c>
      <c r="S339" s="10" t="s">
        <v>8264</v>
      </c>
      <c r="T339" t="s">
        <v>8269</v>
      </c>
      <c r="U339" s="14">
        <f t="shared" si="23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19">
        <v>15000</v>
      </c>
      <c r="E340">
        <v>16520.04</v>
      </c>
      <c r="F340" s="19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7">
        <f t="shared" si="21"/>
        <v>42559.755671296298</v>
      </c>
      <c r="M340" t="b">
        <v>1</v>
      </c>
      <c r="N340">
        <v>236</v>
      </c>
      <c r="O340" s="5">
        <f>E340/D340</f>
        <v>1.1013360000000001</v>
      </c>
      <c r="P340" s="19">
        <f t="shared" si="22"/>
        <v>70.000169491525426</v>
      </c>
      <c r="Q340" t="b">
        <v>1</v>
      </c>
      <c r="R340" s="14" t="s">
        <v>8328</v>
      </c>
      <c r="S340" s="10" t="s">
        <v>8264</v>
      </c>
      <c r="T340" t="s">
        <v>8269</v>
      </c>
      <c r="U340" s="14">
        <f t="shared" si="23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19">
        <v>6000</v>
      </c>
      <c r="E341">
        <v>6485</v>
      </c>
      <c r="F341" s="19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7">
        <f t="shared" si="21"/>
        <v>42093.760046296295</v>
      </c>
      <c r="M341" t="b">
        <v>1</v>
      </c>
      <c r="N341">
        <v>89</v>
      </c>
      <c r="O341" s="5">
        <f>E341/D341</f>
        <v>1.0808333333333333</v>
      </c>
      <c r="P341" s="19">
        <f t="shared" si="22"/>
        <v>72.865168539325836</v>
      </c>
      <c r="Q341" t="b">
        <v>1</v>
      </c>
      <c r="R341" s="14" t="s">
        <v>8328</v>
      </c>
      <c r="S341" s="10" t="s">
        <v>8264</v>
      </c>
      <c r="T341" t="s">
        <v>8269</v>
      </c>
      <c r="U341" s="14">
        <f t="shared" si="23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19">
        <v>35000</v>
      </c>
      <c r="E342">
        <v>43758</v>
      </c>
      <c r="F342" s="19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7">
        <f t="shared" si="21"/>
        <v>42772.669062500005</v>
      </c>
      <c r="M342" t="b">
        <v>1</v>
      </c>
      <c r="N342">
        <v>299</v>
      </c>
      <c r="O342" s="5">
        <f>E342/D342</f>
        <v>1.2502285714285715</v>
      </c>
      <c r="P342" s="19">
        <f t="shared" si="22"/>
        <v>146.34782608695653</v>
      </c>
      <c r="Q342" t="b">
        <v>1</v>
      </c>
      <c r="R342" s="14" t="s">
        <v>8328</v>
      </c>
      <c r="S342" s="10" t="s">
        <v>8264</v>
      </c>
      <c r="T342" t="s">
        <v>8269</v>
      </c>
      <c r="U342" s="14">
        <f t="shared" si="23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19">
        <v>3500</v>
      </c>
      <c r="E343">
        <v>3735</v>
      </c>
      <c r="F343" s="19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7">
        <f t="shared" si="21"/>
        <v>41894.879606481481</v>
      </c>
      <c r="M343" t="b">
        <v>1</v>
      </c>
      <c r="N343">
        <v>55</v>
      </c>
      <c r="O343" s="5">
        <f>E343/D343</f>
        <v>1.0671428571428572</v>
      </c>
      <c r="P343" s="19">
        <f t="shared" si="22"/>
        <v>67.909090909090907</v>
      </c>
      <c r="Q343" t="b">
        <v>1</v>
      </c>
      <c r="R343" s="14" t="s">
        <v>8328</v>
      </c>
      <c r="S343" s="10" t="s">
        <v>8264</v>
      </c>
      <c r="T343" t="s">
        <v>8269</v>
      </c>
      <c r="U343" s="14">
        <f t="shared" si="23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19">
        <v>55000</v>
      </c>
      <c r="E344">
        <v>55201.52</v>
      </c>
      <c r="F344" s="19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7">
        <f t="shared" si="21"/>
        <v>42459.780844907407</v>
      </c>
      <c r="M344" t="b">
        <v>1</v>
      </c>
      <c r="N344">
        <v>325</v>
      </c>
      <c r="O344" s="5">
        <f>E344/D344</f>
        <v>1.0036639999999999</v>
      </c>
      <c r="P344" s="19">
        <f t="shared" si="22"/>
        <v>169.85083076923075</v>
      </c>
      <c r="Q344" t="b">
        <v>1</v>
      </c>
      <c r="R344" s="14" t="s">
        <v>8328</v>
      </c>
      <c r="S344" s="10" t="s">
        <v>8264</v>
      </c>
      <c r="T344" t="s">
        <v>8269</v>
      </c>
      <c r="U344" s="14">
        <f t="shared" si="23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19">
        <v>30000</v>
      </c>
      <c r="E345">
        <v>30608.59</v>
      </c>
      <c r="F345" s="19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7">
        <f t="shared" si="21"/>
        <v>41926.73778935185</v>
      </c>
      <c r="M345" t="b">
        <v>1</v>
      </c>
      <c r="N345">
        <v>524</v>
      </c>
      <c r="O345" s="5">
        <f>E345/D345</f>
        <v>1.0202863333333334</v>
      </c>
      <c r="P345" s="19">
        <f t="shared" si="22"/>
        <v>58.413339694656486</v>
      </c>
      <c r="Q345" t="b">
        <v>1</v>
      </c>
      <c r="R345" s="14" t="s">
        <v>8328</v>
      </c>
      <c r="S345" s="10" t="s">
        <v>8264</v>
      </c>
      <c r="T345" t="s">
        <v>8269</v>
      </c>
      <c r="U345" s="14">
        <f t="shared" si="23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19">
        <v>33500</v>
      </c>
      <c r="E346">
        <v>34198</v>
      </c>
      <c r="F346" s="19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7">
        <f t="shared" si="21"/>
        <v>42111.970995370371</v>
      </c>
      <c r="M346" t="b">
        <v>1</v>
      </c>
      <c r="N346">
        <v>285</v>
      </c>
      <c r="O346" s="5">
        <f>E346/D346</f>
        <v>1.0208358208955224</v>
      </c>
      <c r="P346" s="19">
        <f t="shared" si="22"/>
        <v>119.99298245614035</v>
      </c>
      <c r="Q346" t="b">
        <v>1</v>
      </c>
      <c r="R346" s="14" t="s">
        <v>8328</v>
      </c>
      <c r="S346" s="10" t="s">
        <v>8264</v>
      </c>
      <c r="T346" t="s">
        <v>8269</v>
      </c>
      <c r="U346" s="14">
        <f t="shared" si="23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19">
        <v>14500</v>
      </c>
      <c r="E347">
        <v>17875</v>
      </c>
      <c r="F347" s="19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7">
        <f t="shared" si="21"/>
        <v>42114.944328703699</v>
      </c>
      <c r="M347" t="b">
        <v>1</v>
      </c>
      <c r="N347">
        <v>179</v>
      </c>
      <c r="O347" s="5">
        <f>E347/D347</f>
        <v>1.2327586206896552</v>
      </c>
      <c r="P347" s="19">
        <f t="shared" si="22"/>
        <v>99.860335195530723</v>
      </c>
      <c r="Q347" t="b">
        <v>1</v>
      </c>
      <c r="R347" s="14" t="s">
        <v>8328</v>
      </c>
      <c r="S347" s="10" t="s">
        <v>8264</v>
      </c>
      <c r="T347" t="s">
        <v>8269</v>
      </c>
      <c r="U347" s="14">
        <f t="shared" si="23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19">
        <v>10000</v>
      </c>
      <c r="E348">
        <v>17028.88</v>
      </c>
      <c r="F348" s="19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7">
        <f t="shared" si="21"/>
        <v>42261.500243055561</v>
      </c>
      <c r="M348" t="b">
        <v>1</v>
      </c>
      <c r="N348">
        <v>188</v>
      </c>
      <c r="O348" s="5">
        <f>E348/D348</f>
        <v>1.7028880000000002</v>
      </c>
      <c r="P348" s="19">
        <f t="shared" si="22"/>
        <v>90.579148936170213</v>
      </c>
      <c r="Q348" t="b">
        <v>1</v>
      </c>
      <c r="R348" s="14" t="s">
        <v>8328</v>
      </c>
      <c r="S348" s="10" t="s">
        <v>8264</v>
      </c>
      <c r="T348" t="s">
        <v>8269</v>
      </c>
      <c r="U348" s="14">
        <f t="shared" si="23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19">
        <v>40000</v>
      </c>
      <c r="E349">
        <v>44636.2</v>
      </c>
      <c r="F349" s="1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7">
        <f t="shared" si="21"/>
        <v>42292.495474537034</v>
      </c>
      <c r="M349" t="b">
        <v>1</v>
      </c>
      <c r="N349">
        <v>379</v>
      </c>
      <c r="O349" s="5">
        <f>E349/D349</f>
        <v>1.1159049999999999</v>
      </c>
      <c r="P349" s="19">
        <f t="shared" si="22"/>
        <v>117.77361477572559</v>
      </c>
      <c r="Q349" t="b">
        <v>1</v>
      </c>
      <c r="R349" s="14" t="s">
        <v>8328</v>
      </c>
      <c r="S349" s="10" t="s">
        <v>8264</v>
      </c>
      <c r="T349" t="s">
        <v>8269</v>
      </c>
      <c r="U349" s="14">
        <f t="shared" si="23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19">
        <v>10000</v>
      </c>
      <c r="E350">
        <v>10300</v>
      </c>
      <c r="F350" s="19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7">
        <f t="shared" si="21"/>
        <v>42207.58699074074</v>
      </c>
      <c r="M350" t="b">
        <v>1</v>
      </c>
      <c r="N350">
        <v>119</v>
      </c>
      <c r="O350" s="5">
        <f>E350/D350</f>
        <v>1.03</v>
      </c>
      <c r="P350" s="19">
        <f t="shared" si="22"/>
        <v>86.554621848739501</v>
      </c>
      <c r="Q350" t="b">
        <v>1</v>
      </c>
      <c r="R350" s="14" t="s">
        <v>8328</v>
      </c>
      <c r="S350" s="10" t="s">
        <v>8264</v>
      </c>
      <c r="T350" t="s">
        <v>8269</v>
      </c>
      <c r="U350" s="14">
        <f t="shared" si="23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19">
        <v>11260</v>
      </c>
      <c r="E351">
        <v>12007.18</v>
      </c>
      <c r="F351" s="19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7">
        <f t="shared" si="21"/>
        <v>42760.498935185184</v>
      </c>
      <c r="M351" t="b">
        <v>1</v>
      </c>
      <c r="N351">
        <v>167</v>
      </c>
      <c r="O351" s="5">
        <f>E351/D351</f>
        <v>1.0663570159857905</v>
      </c>
      <c r="P351" s="19">
        <f t="shared" si="22"/>
        <v>71.899281437125751</v>
      </c>
      <c r="Q351" t="b">
        <v>1</v>
      </c>
      <c r="R351" s="14" t="s">
        <v>8328</v>
      </c>
      <c r="S351" s="10" t="s">
        <v>8264</v>
      </c>
      <c r="T351" t="s">
        <v>8269</v>
      </c>
      <c r="U351" s="14">
        <f t="shared" si="23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19">
        <v>25000</v>
      </c>
      <c r="E352">
        <v>28690</v>
      </c>
      <c r="F352" s="19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7">
        <f t="shared" si="21"/>
        <v>42586.066076388888</v>
      </c>
      <c r="M352" t="b">
        <v>1</v>
      </c>
      <c r="N352">
        <v>221</v>
      </c>
      <c r="O352" s="5">
        <f>E352/D352</f>
        <v>1.1476</v>
      </c>
      <c r="P352" s="19">
        <f t="shared" si="22"/>
        <v>129.81900452488688</v>
      </c>
      <c r="Q352" t="b">
        <v>1</v>
      </c>
      <c r="R352" s="14" t="s">
        <v>8328</v>
      </c>
      <c r="S352" s="10" t="s">
        <v>8264</v>
      </c>
      <c r="T352" t="s">
        <v>8269</v>
      </c>
      <c r="U352" s="14">
        <f t="shared" si="23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19">
        <v>34000</v>
      </c>
      <c r="E353">
        <v>43296</v>
      </c>
      <c r="F353" s="19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7">
        <f t="shared" si="21"/>
        <v>42427.964745370366</v>
      </c>
      <c r="M353" t="b">
        <v>1</v>
      </c>
      <c r="N353">
        <v>964</v>
      </c>
      <c r="O353" s="5">
        <f>E353/D353</f>
        <v>1.2734117647058822</v>
      </c>
      <c r="P353" s="19">
        <f t="shared" si="22"/>
        <v>44.912863070539416</v>
      </c>
      <c r="Q353" t="b">
        <v>1</v>
      </c>
      <c r="R353" s="14" t="s">
        <v>8328</v>
      </c>
      <c r="S353" s="10" t="s">
        <v>8264</v>
      </c>
      <c r="T353" t="s">
        <v>8269</v>
      </c>
      <c r="U353" s="14">
        <f t="shared" si="23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19">
        <v>10000</v>
      </c>
      <c r="E354">
        <v>11656</v>
      </c>
      <c r="F354" s="19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7">
        <f t="shared" si="21"/>
        <v>41890.167453703703</v>
      </c>
      <c r="M354" t="b">
        <v>1</v>
      </c>
      <c r="N354">
        <v>286</v>
      </c>
      <c r="O354" s="5">
        <f>E354/D354</f>
        <v>1.1656</v>
      </c>
      <c r="P354" s="19">
        <f t="shared" si="22"/>
        <v>40.755244755244753</v>
      </c>
      <c r="Q354" t="b">
        <v>1</v>
      </c>
      <c r="R354" s="14" t="s">
        <v>8328</v>
      </c>
      <c r="S354" s="10" t="s">
        <v>8264</v>
      </c>
      <c r="T354" t="s">
        <v>8269</v>
      </c>
      <c r="U354" s="14">
        <f t="shared" si="23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19">
        <v>58425</v>
      </c>
      <c r="E355">
        <v>63460.18</v>
      </c>
      <c r="F355" s="19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7">
        <f t="shared" si="21"/>
        <v>42297.791886574079</v>
      </c>
      <c r="M355" t="b">
        <v>1</v>
      </c>
      <c r="N355">
        <v>613</v>
      </c>
      <c r="O355" s="5">
        <f>E355/D355</f>
        <v>1.0861819426615318</v>
      </c>
      <c r="P355" s="19">
        <f t="shared" si="22"/>
        <v>103.52394779771615</v>
      </c>
      <c r="Q355" t="b">
        <v>1</v>
      </c>
      <c r="R355" s="14" t="s">
        <v>8328</v>
      </c>
      <c r="S355" s="10" t="s">
        <v>8264</v>
      </c>
      <c r="T355" t="s">
        <v>8269</v>
      </c>
      <c r="U355" s="14">
        <f t="shared" si="23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19">
        <v>3500</v>
      </c>
      <c r="E356">
        <v>3638</v>
      </c>
      <c r="F356" s="19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7">
        <f t="shared" si="21"/>
        <v>42438.827789351853</v>
      </c>
      <c r="M356" t="b">
        <v>1</v>
      </c>
      <c r="N356">
        <v>29</v>
      </c>
      <c r="O356" s="5">
        <f>E356/D356</f>
        <v>1.0394285714285714</v>
      </c>
      <c r="P356" s="19">
        <f t="shared" si="22"/>
        <v>125.44827586206897</v>
      </c>
      <c r="Q356" t="b">
        <v>1</v>
      </c>
      <c r="R356" s="14" t="s">
        <v>8328</v>
      </c>
      <c r="S356" s="10" t="s">
        <v>8264</v>
      </c>
      <c r="T356" t="s">
        <v>8269</v>
      </c>
      <c r="U356" s="14">
        <f t="shared" si="23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19">
        <v>35000</v>
      </c>
      <c r="E357">
        <v>40690</v>
      </c>
      <c r="F357" s="19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7">
        <f t="shared" si="21"/>
        <v>41943.293912037036</v>
      </c>
      <c r="M357" t="b">
        <v>1</v>
      </c>
      <c r="N357">
        <v>165</v>
      </c>
      <c r="O357" s="5">
        <f>E357/D357</f>
        <v>1.1625714285714286</v>
      </c>
      <c r="P357" s="19">
        <f t="shared" si="22"/>
        <v>246.60606060606059</v>
      </c>
      <c r="Q357" t="b">
        <v>1</v>
      </c>
      <c r="R357" s="14" t="s">
        <v>8328</v>
      </c>
      <c r="S357" s="10" t="s">
        <v>8264</v>
      </c>
      <c r="T357" t="s">
        <v>8269</v>
      </c>
      <c r="U357" s="14">
        <f t="shared" si="23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19">
        <v>7500</v>
      </c>
      <c r="E358">
        <v>7701.93</v>
      </c>
      <c r="F358" s="19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7">
        <f t="shared" si="21"/>
        <v>42415.803159722222</v>
      </c>
      <c r="M358" t="b">
        <v>1</v>
      </c>
      <c r="N358">
        <v>97</v>
      </c>
      <c r="O358" s="5">
        <f>E358/D358</f>
        <v>1.0269239999999999</v>
      </c>
      <c r="P358" s="19">
        <f t="shared" si="22"/>
        <v>79.401340206185566</v>
      </c>
      <c r="Q358" t="b">
        <v>1</v>
      </c>
      <c r="R358" s="14" t="s">
        <v>8328</v>
      </c>
      <c r="S358" s="10" t="s">
        <v>8264</v>
      </c>
      <c r="T358" t="s">
        <v>8269</v>
      </c>
      <c r="U358" s="14">
        <f t="shared" si="23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19">
        <v>15000</v>
      </c>
      <c r="E359">
        <v>26100</v>
      </c>
      <c r="F359" s="1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7">
        <f t="shared" si="21"/>
        <v>42078.222187499996</v>
      </c>
      <c r="M359" t="b">
        <v>1</v>
      </c>
      <c r="N359">
        <v>303</v>
      </c>
      <c r="O359" s="5">
        <f>E359/D359</f>
        <v>1.74</v>
      </c>
      <c r="P359" s="19">
        <f t="shared" si="22"/>
        <v>86.138613861386133</v>
      </c>
      <c r="Q359" t="b">
        <v>1</v>
      </c>
      <c r="R359" s="14" t="s">
        <v>8328</v>
      </c>
      <c r="S359" s="10" t="s">
        <v>8264</v>
      </c>
      <c r="T359" t="s">
        <v>8269</v>
      </c>
      <c r="U359" s="14">
        <f t="shared" si="23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19">
        <v>50000</v>
      </c>
      <c r="E360">
        <v>51544</v>
      </c>
      <c r="F360" s="19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7">
        <f t="shared" si="21"/>
        <v>42507.860196759255</v>
      </c>
      <c r="M360" t="b">
        <v>1</v>
      </c>
      <c r="N360">
        <v>267</v>
      </c>
      <c r="O360" s="5">
        <f>E360/D360</f>
        <v>1.03088</v>
      </c>
      <c r="P360" s="19">
        <f t="shared" si="22"/>
        <v>193.04868913857678</v>
      </c>
      <c r="Q360" t="b">
        <v>1</v>
      </c>
      <c r="R360" s="14" t="s">
        <v>8328</v>
      </c>
      <c r="S360" s="10" t="s">
        <v>8264</v>
      </c>
      <c r="T360" t="s">
        <v>8269</v>
      </c>
      <c r="U360" s="14">
        <f t="shared" si="23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19">
        <v>24200</v>
      </c>
      <c r="E361">
        <v>25375</v>
      </c>
      <c r="F361" s="19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7">
        <f t="shared" si="21"/>
        <v>41935.070486111108</v>
      </c>
      <c r="M361" t="b">
        <v>1</v>
      </c>
      <c r="N361">
        <v>302</v>
      </c>
      <c r="O361" s="5">
        <f>E361/D361</f>
        <v>1.0485537190082646</v>
      </c>
      <c r="P361" s="19">
        <f t="shared" si="22"/>
        <v>84.023178807947019</v>
      </c>
      <c r="Q361" t="b">
        <v>1</v>
      </c>
      <c r="R361" s="14" t="s">
        <v>8328</v>
      </c>
      <c r="S361" s="10" t="s">
        <v>8264</v>
      </c>
      <c r="T361" t="s">
        <v>8269</v>
      </c>
      <c r="U361" s="14">
        <f t="shared" si="23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19">
        <v>12000</v>
      </c>
      <c r="E362">
        <v>12165</v>
      </c>
      <c r="F362" s="19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7">
        <f t="shared" si="21"/>
        <v>42163.897916666669</v>
      </c>
      <c r="M362" t="b">
        <v>0</v>
      </c>
      <c r="N362">
        <v>87</v>
      </c>
      <c r="O362" s="5">
        <f>E362/D362</f>
        <v>1.0137499999999999</v>
      </c>
      <c r="P362" s="19">
        <f t="shared" si="22"/>
        <v>139.82758620689654</v>
      </c>
      <c r="Q362" t="b">
        <v>1</v>
      </c>
      <c r="R362" s="14" t="s">
        <v>8328</v>
      </c>
      <c r="S362" s="10" t="s">
        <v>8264</v>
      </c>
      <c r="T362" t="s">
        <v>8269</v>
      </c>
      <c r="U362" s="14">
        <f t="shared" si="23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19">
        <v>35000</v>
      </c>
      <c r="E363">
        <v>38876.949999999997</v>
      </c>
      <c r="F363" s="19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7">
        <f t="shared" si="21"/>
        <v>41936.001226851848</v>
      </c>
      <c r="M363" t="b">
        <v>0</v>
      </c>
      <c r="N363">
        <v>354</v>
      </c>
      <c r="O363" s="5">
        <f>E363/D363</f>
        <v>1.1107699999999998</v>
      </c>
      <c r="P363" s="19">
        <f t="shared" si="22"/>
        <v>109.82189265536722</v>
      </c>
      <c r="Q363" t="b">
        <v>1</v>
      </c>
      <c r="R363" s="14" t="s">
        <v>8328</v>
      </c>
      <c r="S363" s="10" t="s">
        <v>8264</v>
      </c>
      <c r="T363" t="s">
        <v>8269</v>
      </c>
      <c r="U363" s="14">
        <f t="shared" si="23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19">
        <v>9665</v>
      </c>
      <c r="E364">
        <v>12000</v>
      </c>
      <c r="F364" s="19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7">
        <f t="shared" si="21"/>
        <v>41837.210543981484</v>
      </c>
      <c r="M364" t="b">
        <v>0</v>
      </c>
      <c r="N364">
        <v>86</v>
      </c>
      <c r="O364" s="5">
        <f>E364/D364</f>
        <v>1.2415933781686497</v>
      </c>
      <c r="P364" s="19">
        <f t="shared" si="22"/>
        <v>139.53488372093022</v>
      </c>
      <c r="Q364" t="b">
        <v>1</v>
      </c>
      <c r="R364" s="14" t="s">
        <v>8328</v>
      </c>
      <c r="S364" s="10" t="s">
        <v>8264</v>
      </c>
      <c r="T364" t="s">
        <v>8269</v>
      </c>
      <c r="U364" s="14">
        <f t="shared" si="23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19">
        <v>8925</v>
      </c>
      <c r="E365">
        <v>9044</v>
      </c>
      <c r="F365" s="19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7">
        <f t="shared" si="21"/>
        <v>40255.744629629626</v>
      </c>
      <c r="M365" t="b">
        <v>0</v>
      </c>
      <c r="N365">
        <v>26</v>
      </c>
      <c r="O365" s="5">
        <f>E365/D365</f>
        <v>1.0133333333333334</v>
      </c>
      <c r="P365" s="19">
        <f t="shared" si="22"/>
        <v>347.84615384615387</v>
      </c>
      <c r="Q365" t="b">
        <v>1</v>
      </c>
      <c r="R365" s="14" t="s">
        <v>8328</v>
      </c>
      <c r="S365" s="10" t="s">
        <v>8264</v>
      </c>
      <c r="T365" t="s">
        <v>8269</v>
      </c>
      <c r="U365" s="14">
        <f t="shared" si="23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19">
        <v>7000</v>
      </c>
      <c r="E366">
        <v>7711.3</v>
      </c>
      <c r="F366" s="19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7">
        <f t="shared" si="21"/>
        <v>41780.859629629631</v>
      </c>
      <c r="M366" t="b">
        <v>0</v>
      </c>
      <c r="N366">
        <v>113</v>
      </c>
      <c r="O366" s="5">
        <f>E366/D366</f>
        <v>1.1016142857142857</v>
      </c>
      <c r="P366" s="19">
        <f t="shared" si="22"/>
        <v>68.24159292035398</v>
      </c>
      <c r="Q366" t="b">
        <v>1</v>
      </c>
      <c r="R366" s="14" t="s">
        <v>8328</v>
      </c>
      <c r="S366" s="10" t="s">
        <v>8264</v>
      </c>
      <c r="T366" t="s">
        <v>8269</v>
      </c>
      <c r="U366" s="14">
        <f t="shared" si="23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19">
        <v>15000</v>
      </c>
      <c r="E367">
        <v>15596</v>
      </c>
      <c r="F367" s="19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7">
        <f t="shared" si="21"/>
        <v>41668.606469907405</v>
      </c>
      <c r="M367" t="b">
        <v>0</v>
      </c>
      <c r="N367">
        <v>65</v>
      </c>
      <c r="O367" s="5">
        <f>E367/D367</f>
        <v>1.0397333333333334</v>
      </c>
      <c r="P367" s="19">
        <f t="shared" si="22"/>
        <v>239.93846153846152</v>
      </c>
      <c r="Q367" t="b">
        <v>1</v>
      </c>
      <c r="R367" s="14" t="s">
        <v>8328</v>
      </c>
      <c r="S367" s="10" t="s">
        <v>8264</v>
      </c>
      <c r="T367" t="s">
        <v>8269</v>
      </c>
      <c r="U367" s="14">
        <f t="shared" si="23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19">
        <v>38000</v>
      </c>
      <c r="E368">
        <v>38500</v>
      </c>
      <c r="F368" s="19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7">
        <f t="shared" si="21"/>
        <v>41019.793032407404</v>
      </c>
      <c r="M368" t="b">
        <v>0</v>
      </c>
      <c r="N368">
        <v>134</v>
      </c>
      <c r="O368" s="5">
        <f>E368/D368</f>
        <v>1.013157894736842</v>
      </c>
      <c r="P368" s="19">
        <f t="shared" si="22"/>
        <v>287.31343283582089</v>
      </c>
      <c r="Q368" t="b">
        <v>1</v>
      </c>
      <c r="R368" s="14" t="s">
        <v>8328</v>
      </c>
      <c r="S368" s="10" t="s">
        <v>8264</v>
      </c>
      <c r="T368" t="s">
        <v>8269</v>
      </c>
      <c r="U368" s="14">
        <f t="shared" si="23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19">
        <v>10000</v>
      </c>
      <c r="E369">
        <v>10335.01</v>
      </c>
      <c r="F369" s="1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7">
        <f t="shared" si="21"/>
        <v>41355.577291666668</v>
      </c>
      <c r="M369" t="b">
        <v>0</v>
      </c>
      <c r="N369">
        <v>119</v>
      </c>
      <c r="O369" s="5">
        <f>E369/D369</f>
        <v>1.033501</v>
      </c>
      <c r="P369" s="19">
        <f t="shared" si="22"/>
        <v>86.84882352941176</v>
      </c>
      <c r="Q369" t="b">
        <v>1</v>
      </c>
      <c r="R369" s="14" t="s">
        <v>8328</v>
      </c>
      <c r="S369" s="10" t="s">
        <v>8264</v>
      </c>
      <c r="T369" t="s">
        <v>8269</v>
      </c>
      <c r="U369" s="14">
        <f t="shared" si="23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19">
        <v>12500</v>
      </c>
      <c r="E370">
        <v>13014</v>
      </c>
      <c r="F370" s="19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7">
        <f t="shared" si="21"/>
        <v>42043.605578703704</v>
      </c>
      <c r="M370" t="b">
        <v>0</v>
      </c>
      <c r="N370">
        <v>159</v>
      </c>
      <c r="O370" s="5">
        <f>E370/D370</f>
        <v>1.04112</v>
      </c>
      <c r="P370" s="19">
        <f t="shared" si="22"/>
        <v>81.84905660377359</v>
      </c>
      <c r="Q370" t="b">
        <v>1</v>
      </c>
      <c r="R370" s="14" t="s">
        <v>8328</v>
      </c>
      <c r="S370" s="10" t="s">
        <v>8264</v>
      </c>
      <c r="T370" t="s">
        <v>8269</v>
      </c>
      <c r="U370" s="14">
        <f t="shared" si="23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19">
        <v>6500</v>
      </c>
      <c r="E371">
        <v>7160.12</v>
      </c>
      <c r="F371" s="19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7">
        <f t="shared" si="21"/>
        <v>40893.551724537036</v>
      </c>
      <c r="M371" t="b">
        <v>0</v>
      </c>
      <c r="N371">
        <v>167</v>
      </c>
      <c r="O371" s="5">
        <f>E371/D371</f>
        <v>1.1015569230769231</v>
      </c>
      <c r="P371" s="19">
        <f t="shared" si="22"/>
        <v>42.874970059880241</v>
      </c>
      <c r="Q371" t="b">
        <v>1</v>
      </c>
      <c r="R371" s="14" t="s">
        <v>8328</v>
      </c>
      <c r="S371" s="10" t="s">
        <v>8264</v>
      </c>
      <c r="T371" t="s">
        <v>8269</v>
      </c>
      <c r="U371" s="14">
        <f t="shared" si="23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19">
        <v>25000</v>
      </c>
      <c r="E372">
        <v>30505</v>
      </c>
      <c r="F372" s="19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7">
        <f t="shared" si="21"/>
        <v>42711.795138888891</v>
      </c>
      <c r="M372" t="b">
        <v>0</v>
      </c>
      <c r="N372">
        <v>43</v>
      </c>
      <c r="O372" s="5">
        <f>E372/D372</f>
        <v>1.2202</v>
      </c>
      <c r="P372" s="19">
        <f t="shared" si="22"/>
        <v>709.41860465116281</v>
      </c>
      <c r="Q372" t="b">
        <v>1</v>
      </c>
      <c r="R372" s="14" t="s">
        <v>8328</v>
      </c>
      <c r="S372" s="10" t="s">
        <v>8264</v>
      </c>
      <c r="T372" t="s">
        <v>8269</v>
      </c>
      <c r="U372" s="14">
        <f t="shared" si="23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19">
        <v>150000</v>
      </c>
      <c r="E373">
        <v>171253</v>
      </c>
      <c r="F373" s="19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7">
        <f t="shared" si="21"/>
        <v>41261.767812500002</v>
      </c>
      <c r="M373" t="b">
        <v>0</v>
      </c>
      <c r="N373">
        <v>1062</v>
      </c>
      <c r="O373" s="5">
        <f>E373/D373</f>
        <v>1.1416866666666667</v>
      </c>
      <c r="P373" s="19">
        <f t="shared" si="22"/>
        <v>161.25517890772127</v>
      </c>
      <c r="Q373" t="b">
        <v>1</v>
      </c>
      <c r="R373" s="14" t="s">
        <v>8328</v>
      </c>
      <c r="S373" s="10" t="s">
        <v>8264</v>
      </c>
      <c r="T373" t="s">
        <v>8269</v>
      </c>
      <c r="U373" s="14">
        <f t="shared" si="23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19">
        <v>300</v>
      </c>
      <c r="E374">
        <v>376</v>
      </c>
      <c r="F374" s="19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7">
        <f t="shared" si="21"/>
        <v>42425.576898148152</v>
      </c>
      <c r="M374" t="b">
        <v>0</v>
      </c>
      <c r="N374">
        <v>9</v>
      </c>
      <c r="O374" s="5">
        <f>E374/D374</f>
        <v>1.2533333333333334</v>
      </c>
      <c r="P374" s="19">
        <f t="shared" si="22"/>
        <v>41.777777777777779</v>
      </c>
      <c r="Q374" t="b">
        <v>1</v>
      </c>
      <c r="R374" s="14" t="s">
        <v>8328</v>
      </c>
      <c r="S374" s="10" t="s">
        <v>8264</v>
      </c>
      <c r="T374" t="s">
        <v>8269</v>
      </c>
      <c r="U374" s="14">
        <f t="shared" si="23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19">
        <v>7500</v>
      </c>
      <c r="E375">
        <v>8000</v>
      </c>
      <c r="F375" s="19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7">
        <f t="shared" si="21"/>
        <v>41078.91201388889</v>
      </c>
      <c r="M375" t="b">
        <v>0</v>
      </c>
      <c r="N375">
        <v>89</v>
      </c>
      <c r="O375" s="5">
        <f>E375/D375</f>
        <v>1.0666666666666667</v>
      </c>
      <c r="P375" s="19">
        <f t="shared" si="22"/>
        <v>89.887640449438209</v>
      </c>
      <c r="Q375" t="b">
        <v>1</v>
      </c>
      <c r="R375" s="14" t="s">
        <v>8328</v>
      </c>
      <c r="S375" s="10" t="s">
        <v>8264</v>
      </c>
      <c r="T375" t="s">
        <v>8269</v>
      </c>
      <c r="U375" s="14">
        <f t="shared" si="23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19">
        <v>6000</v>
      </c>
      <c r="E376">
        <v>7839</v>
      </c>
      <c r="F376" s="19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7">
        <f t="shared" si="21"/>
        <v>40757.889247685183</v>
      </c>
      <c r="M376" t="b">
        <v>0</v>
      </c>
      <c r="N376">
        <v>174</v>
      </c>
      <c r="O376" s="5">
        <f>E376/D376</f>
        <v>1.3065</v>
      </c>
      <c r="P376" s="19">
        <f t="shared" si="22"/>
        <v>45.051724137931032</v>
      </c>
      <c r="Q376" t="b">
        <v>1</v>
      </c>
      <c r="R376" s="14" t="s">
        <v>8328</v>
      </c>
      <c r="S376" s="10" t="s">
        <v>8264</v>
      </c>
      <c r="T376" t="s">
        <v>8269</v>
      </c>
      <c r="U376" s="14">
        <f t="shared" si="23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19">
        <v>500</v>
      </c>
      <c r="E377">
        <v>600</v>
      </c>
      <c r="F377" s="19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7">
        <f t="shared" si="21"/>
        <v>41657.985081018516</v>
      </c>
      <c r="M377" t="b">
        <v>0</v>
      </c>
      <c r="N377">
        <v>14</v>
      </c>
      <c r="O377" s="5">
        <f>E377/D377</f>
        <v>1.2</v>
      </c>
      <c r="P377" s="19">
        <f t="shared" si="22"/>
        <v>42.857142857142854</v>
      </c>
      <c r="Q377" t="b">
        <v>1</v>
      </c>
      <c r="R377" s="14" t="s">
        <v>8328</v>
      </c>
      <c r="S377" s="10" t="s">
        <v>8264</v>
      </c>
      <c r="T377" t="s">
        <v>8269</v>
      </c>
      <c r="U377" s="14">
        <f t="shared" si="23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19">
        <v>2450</v>
      </c>
      <c r="E378">
        <v>2596</v>
      </c>
      <c r="F378" s="19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7">
        <f t="shared" si="21"/>
        <v>42576.452731481477</v>
      </c>
      <c r="M378" t="b">
        <v>0</v>
      </c>
      <c r="N378">
        <v>48</v>
      </c>
      <c r="O378" s="5">
        <f>E378/D378</f>
        <v>1.0595918367346939</v>
      </c>
      <c r="P378" s="19">
        <f t="shared" si="22"/>
        <v>54.083333333333336</v>
      </c>
      <c r="Q378" t="b">
        <v>1</v>
      </c>
      <c r="R378" s="14" t="s">
        <v>8328</v>
      </c>
      <c r="S378" s="10" t="s">
        <v>8264</v>
      </c>
      <c r="T378" t="s">
        <v>8269</v>
      </c>
      <c r="U378" s="14">
        <f t="shared" si="23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19">
        <v>12000</v>
      </c>
      <c r="E379">
        <v>13728</v>
      </c>
      <c r="F379" s="1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7">
        <f t="shared" si="21"/>
        <v>42292.250787037032</v>
      </c>
      <c r="M379" t="b">
        <v>0</v>
      </c>
      <c r="N379">
        <v>133</v>
      </c>
      <c r="O379" s="5">
        <f>E379/D379</f>
        <v>1.1439999999999999</v>
      </c>
      <c r="P379" s="19">
        <f t="shared" si="22"/>
        <v>103.21804511278195</v>
      </c>
      <c r="Q379" t="b">
        <v>1</v>
      </c>
      <c r="R379" s="14" t="s">
        <v>8328</v>
      </c>
      <c r="S379" s="10" t="s">
        <v>8264</v>
      </c>
      <c r="T379" t="s">
        <v>8269</v>
      </c>
      <c r="U379" s="14">
        <f t="shared" si="23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19">
        <v>3000</v>
      </c>
      <c r="E380">
        <v>3353</v>
      </c>
      <c r="F380" s="19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7">
        <f t="shared" si="21"/>
        <v>42370.571851851855</v>
      </c>
      <c r="M380" t="b">
        <v>0</v>
      </c>
      <c r="N380">
        <v>83</v>
      </c>
      <c r="O380" s="5">
        <f>E380/D380</f>
        <v>1.1176666666666666</v>
      </c>
      <c r="P380" s="19">
        <f t="shared" si="22"/>
        <v>40.397590361445786</v>
      </c>
      <c r="Q380" t="b">
        <v>1</v>
      </c>
      <c r="R380" s="14" t="s">
        <v>8328</v>
      </c>
      <c r="S380" s="10" t="s">
        <v>8264</v>
      </c>
      <c r="T380" t="s">
        <v>8269</v>
      </c>
      <c r="U380" s="14">
        <f t="shared" si="23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19">
        <v>15000</v>
      </c>
      <c r="E381">
        <v>17412</v>
      </c>
      <c r="F381" s="19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7">
        <f t="shared" si="21"/>
        <v>40987.688333333332</v>
      </c>
      <c r="M381" t="b">
        <v>0</v>
      </c>
      <c r="N381">
        <v>149</v>
      </c>
      <c r="O381" s="5">
        <f>E381/D381</f>
        <v>1.1608000000000001</v>
      </c>
      <c r="P381" s="19">
        <f t="shared" si="22"/>
        <v>116.85906040268456</v>
      </c>
      <c r="Q381" t="b">
        <v>1</v>
      </c>
      <c r="R381" s="14" t="s">
        <v>8328</v>
      </c>
      <c r="S381" s="10" t="s">
        <v>8264</v>
      </c>
      <c r="T381" t="s">
        <v>8269</v>
      </c>
      <c r="U381" s="14">
        <f t="shared" si="23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19">
        <v>4000</v>
      </c>
      <c r="E382">
        <v>5660</v>
      </c>
      <c r="F382" s="19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7">
        <f t="shared" si="21"/>
        <v>42367.719814814816</v>
      </c>
      <c r="M382" t="b">
        <v>0</v>
      </c>
      <c r="N382">
        <v>49</v>
      </c>
      <c r="O382" s="5">
        <f>E382/D382</f>
        <v>1.415</v>
      </c>
      <c r="P382" s="19">
        <f t="shared" si="22"/>
        <v>115.51020408163265</v>
      </c>
      <c r="Q382" t="b">
        <v>1</v>
      </c>
      <c r="R382" s="14" t="s">
        <v>8328</v>
      </c>
      <c r="S382" s="10" t="s">
        <v>8264</v>
      </c>
      <c r="T382" t="s">
        <v>8269</v>
      </c>
      <c r="U382" s="14">
        <f t="shared" si="23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19">
        <v>25000</v>
      </c>
      <c r="E383">
        <v>26182.5</v>
      </c>
      <c r="F383" s="19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7">
        <f t="shared" si="21"/>
        <v>41085.698113425926</v>
      </c>
      <c r="M383" t="b">
        <v>0</v>
      </c>
      <c r="N383">
        <v>251</v>
      </c>
      <c r="O383" s="5">
        <f>E383/D383</f>
        <v>1.0472999999999999</v>
      </c>
      <c r="P383" s="19">
        <f t="shared" si="22"/>
        <v>104.31274900398407</v>
      </c>
      <c r="Q383" t="b">
        <v>1</v>
      </c>
      <c r="R383" s="14" t="s">
        <v>8328</v>
      </c>
      <c r="S383" s="10" t="s">
        <v>8264</v>
      </c>
      <c r="T383" t="s">
        <v>8269</v>
      </c>
      <c r="U383" s="14">
        <f t="shared" si="23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19">
        <v>600</v>
      </c>
      <c r="E384">
        <v>1535</v>
      </c>
      <c r="F384" s="19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7">
        <f t="shared" si="21"/>
        <v>41144.709490740745</v>
      </c>
      <c r="M384" t="b">
        <v>0</v>
      </c>
      <c r="N384">
        <v>22</v>
      </c>
      <c r="O384" s="5">
        <f>E384/D384</f>
        <v>2.5583333333333331</v>
      </c>
      <c r="P384" s="19">
        <f t="shared" si="22"/>
        <v>69.772727272727266</v>
      </c>
      <c r="Q384" t="b">
        <v>1</v>
      </c>
      <c r="R384" s="14" t="s">
        <v>8328</v>
      </c>
      <c r="S384" s="10" t="s">
        <v>8264</v>
      </c>
      <c r="T384" t="s">
        <v>8269</v>
      </c>
      <c r="U384" s="14">
        <f t="shared" si="23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19">
        <v>999</v>
      </c>
      <c r="E385">
        <v>2065</v>
      </c>
      <c r="F385" s="19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7">
        <f t="shared" si="21"/>
        <v>41755.117581018516</v>
      </c>
      <c r="M385" t="b">
        <v>0</v>
      </c>
      <c r="N385">
        <v>48</v>
      </c>
      <c r="O385" s="5">
        <f>E385/D385</f>
        <v>2.0670670670670672</v>
      </c>
      <c r="P385" s="19">
        <f t="shared" si="22"/>
        <v>43.020833333333336</v>
      </c>
      <c r="Q385" t="b">
        <v>1</v>
      </c>
      <c r="R385" s="14" t="s">
        <v>8328</v>
      </c>
      <c r="S385" s="10" t="s">
        <v>8264</v>
      </c>
      <c r="T385" t="s">
        <v>8269</v>
      </c>
      <c r="U385" s="14">
        <f t="shared" si="23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19">
        <v>20000</v>
      </c>
      <c r="E386">
        <v>22421</v>
      </c>
      <c r="F386" s="19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7">
        <f t="shared" si="21"/>
        <v>41980.781793981485</v>
      </c>
      <c r="M386" t="b">
        <v>0</v>
      </c>
      <c r="N386">
        <v>383</v>
      </c>
      <c r="O386" s="5">
        <f>E386/D386</f>
        <v>1.1210500000000001</v>
      </c>
      <c r="P386" s="19">
        <f t="shared" si="22"/>
        <v>58.540469973890339</v>
      </c>
      <c r="Q386" t="b">
        <v>1</v>
      </c>
      <c r="R386" s="14" t="s">
        <v>8328</v>
      </c>
      <c r="S386" s="10" t="s">
        <v>8264</v>
      </c>
      <c r="T386" t="s">
        <v>8269</v>
      </c>
      <c r="U386" s="14">
        <f t="shared" si="23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19">
        <v>25000</v>
      </c>
      <c r="E387">
        <v>26495.5</v>
      </c>
      <c r="F387" s="19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7">
        <f t="shared" ref="L387:L450" si="25">(((K387/60)/60)/24)+DATE(1970,1,1)</f>
        <v>41934.584502314814</v>
      </c>
      <c r="M387" t="b">
        <v>0</v>
      </c>
      <c r="N387">
        <v>237</v>
      </c>
      <c r="O387" s="5">
        <f>E387/D387</f>
        <v>1.05982</v>
      </c>
      <c r="P387" s="19">
        <f t="shared" ref="P387:P450" si="26">IFERROR(E387/N387,0)</f>
        <v>111.79535864978902</v>
      </c>
      <c r="Q387" t="b">
        <v>1</v>
      </c>
      <c r="R387" s="14" t="s">
        <v>8328</v>
      </c>
      <c r="S387" s="10" t="s">
        <v>8264</v>
      </c>
      <c r="T387" t="s">
        <v>8269</v>
      </c>
      <c r="U387" s="14">
        <f t="shared" ref="U387:U450" si="27">YEAR(L387)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19">
        <v>600</v>
      </c>
      <c r="E388">
        <v>601</v>
      </c>
      <c r="F388" s="19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7">
        <f t="shared" si="25"/>
        <v>42211.951284722221</v>
      </c>
      <c r="M388" t="b">
        <v>0</v>
      </c>
      <c r="N388">
        <v>13</v>
      </c>
      <c r="O388" s="5">
        <f>E388/D388</f>
        <v>1.0016666666666667</v>
      </c>
      <c r="P388" s="19">
        <f t="shared" si="26"/>
        <v>46.230769230769234</v>
      </c>
      <c r="Q388" t="b">
        <v>1</v>
      </c>
      <c r="R388" s="14" t="s">
        <v>8328</v>
      </c>
      <c r="S388" s="10" t="s">
        <v>8264</v>
      </c>
      <c r="T388" t="s">
        <v>8269</v>
      </c>
      <c r="U388" s="14">
        <f t="shared" si="27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19">
        <v>38000</v>
      </c>
      <c r="E389">
        <v>81316</v>
      </c>
      <c r="F389" s="1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7">
        <f t="shared" si="25"/>
        <v>42200.67659722222</v>
      </c>
      <c r="M389" t="b">
        <v>0</v>
      </c>
      <c r="N389">
        <v>562</v>
      </c>
      <c r="O389" s="5">
        <f>E389/D389</f>
        <v>2.1398947368421051</v>
      </c>
      <c r="P389" s="19">
        <f t="shared" si="26"/>
        <v>144.69039145907473</v>
      </c>
      <c r="Q389" t="b">
        <v>1</v>
      </c>
      <c r="R389" s="14" t="s">
        <v>8328</v>
      </c>
      <c r="S389" s="10" t="s">
        <v>8264</v>
      </c>
      <c r="T389" t="s">
        <v>8269</v>
      </c>
      <c r="U389" s="14">
        <f t="shared" si="27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19">
        <v>5000</v>
      </c>
      <c r="E390">
        <v>6308</v>
      </c>
      <c r="F390" s="19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7">
        <f t="shared" si="25"/>
        <v>42549.076157407413</v>
      </c>
      <c r="M390" t="b">
        <v>0</v>
      </c>
      <c r="N390">
        <v>71</v>
      </c>
      <c r="O390" s="5">
        <f>E390/D390</f>
        <v>1.2616000000000001</v>
      </c>
      <c r="P390" s="19">
        <f t="shared" si="26"/>
        <v>88.845070422535215</v>
      </c>
      <c r="Q390" t="b">
        <v>1</v>
      </c>
      <c r="R390" s="14" t="s">
        <v>8328</v>
      </c>
      <c r="S390" s="10" t="s">
        <v>8264</v>
      </c>
      <c r="T390" t="s">
        <v>8269</v>
      </c>
      <c r="U390" s="14">
        <f t="shared" si="27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19">
        <v>68000</v>
      </c>
      <c r="E391">
        <v>123444.12</v>
      </c>
      <c r="F391" s="19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7">
        <f t="shared" si="25"/>
        <v>41674.063078703701</v>
      </c>
      <c r="M391" t="b">
        <v>0</v>
      </c>
      <c r="N391">
        <v>1510</v>
      </c>
      <c r="O391" s="5">
        <f>E391/D391</f>
        <v>1.8153547058823529</v>
      </c>
      <c r="P391" s="19">
        <f t="shared" si="26"/>
        <v>81.75107284768211</v>
      </c>
      <c r="Q391" t="b">
        <v>1</v>
      </c>
      <c r="R391" s="14" t="s">
        <v>8328</v>
      </c>
      <c r="S391" s="10" t="s">
        <v>8264</v>
      </c>
      <c r="T391" t="s">
        <v>8269</v>
      </c>
      <c r="U391" s="14">
        <f t="shared" si="27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19">
        <v>1000</v>
      </c>
      <c r="E392">
        <v>1000</v>
      </c>
      <c r="F392" s="19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7">
        <f t="shared" si="25"/>
        <v>42112.036712962959</v>
      </c>
      <c r="M392" t="b">
        <v>0</v>
      </c>
      <c r="N392">
        <v>14</v>
      </c>
      <c r="O392" s="5">
        <f>E392/D392</f>
        <v>1</v>
      </c>
      <c r="P392" s="19">
        <f t="shared" si="26"/>
        <v>71.428571428571431</v>
      </c>
      <c r="Q392" t="b">
        <v>1</v>
      </c>
      <c r="R392" s="14" t="s">
        <v>8328</v>
      </c>
      <c r="S392" s="10" t="s">
        <v>8264</v>
      </c>
      <c r="T392" t="s">
        <v>8269</v>
      </c>
      <c r="U392" s="14">
        <f t="shared" si="27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19">
        <v>20000</v>
      </c>
      <c r="E393">
        <v>20122</v>
      </c>
      <c r="F393" s="19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7">
        <f t="shared" si="25"/>
        <v>40865.042256944449</v>
      </c>
      <c r="M393" t="b">
        <v>0</v>
      </c>
      <c r="N393">
        <v>193</v>
      </c>
      <c r="O393" s="5">
        <f>E393/D393</f>
        <v>1.0061</v>
      </c>
      <c r="P393" s="19">
        <f t="shared" si="26"/>
        <v>104.25906735751295</v>
      </c>
      <c r="Q393" t="b">
        <v>1</v>
      </c>
      <c r="R393" s="14" t="s">
        <v>8328</v>
      </c>
      <c r="S393" s="10" t="s">
        <v>8264</v>
      </c>
      <c r="T393" t="s">
        <v>8269</v>
      </c>
      <c r="U393" s="14">
        <f t="shared" si="27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19">
        <v>18500</v>
      </c>
      <c r="E394">
        <v>18667</v>
      </c>
      <c r="F394" s="19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7">
        <f t="shared" si="25"/>
        <v>40763.717256944445</v>
      </c>
      <c r="M394" t="b">
        <v>0</v>
      </c>
      <c r="N394">
        <v>206</v>
      </c>
      <c r="O394" s="5">
        <f>E394/D394</f>
        <v>1.009027027027027</v>
      </c>
      <c r="P394" s="19">
        <f t="shared" si="26"/>
        <v>90.616504854368927</v>
      </c>
      <c r="Q394" t="b">
        <v>1</v>
      </c>
      <c r="R394" s="14" t="s">
        <v>8328</v>
      </c>
      <c r="S394" s="10" t="s">
        <v>8264</v>
      </c>
      <c r="T394" t="s">
        <v>8269</v>
      </c>
      <c r="U394" s="14">
        <f t="shared" si="27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19">
        <v>50000</v>
      </c>
      <c r="E395">
        <v>55223</v>
      </c>
      <c r="F395" s="19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7">
        <f t="shared" si="25"/>
        <v>41526.708935185183</v>
      </c>
      <c r="M395" t="b">
        <v>0</v>
      </c>
      <c r="N395">
        <v>351</v>
      </c>
      <c r="O395" s="5">
        <f>E395/D395</f>
        <v>1.10446</v>
      </c>
      <c r="P395" s="19">
        <f t="shared" si="26"/>
        <v>157.33048433048432</v>
      </c>
      <c r="Q395" t="b">
        <v>1</v>
      </c>
      <c r="R395" s="14" t="s">
        <v>8328</v>
      </c>
      <c r="S395" s="10" t="s">
        <v>8264</v>
      </c>
      <c r="T395" t="s">
        <v>8269</v>
      </c>
      <c r="U395" s="14">
        <f t="shared" si="27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19">
        <v>4700</v>
      </c>
      <c r="E396">
        <v>5259</v>
      </c>
      <c r="F396" s="19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7">
        <f t="shared" si="25"/>
        <v>42417.818078703705</v>
      </c>
      <c r="M396" t="b">
        <v>0</v>
      </c>
      <c r="N396">
        <v>50</v>
      </c>
      <c r="O396" s="5">
        <f>E396/D396</f>
        <v>1.118936170212766</v>
      </c>
      <c r="P396" s="19">
        <f t="shared" si="26"/>
        <v>105.18</v>
      </c>
      <c r="Q396" t="b">
        <v>1</v>
      </c>
      <c r="R396" s="14" t="s">
        <v>8328</v>
      </c>
      <c r="S396" s="10" t="s">
        <v>8264</v>
      </c>
      <c r="T396" t="s">
        <v>8269</v>
      </c>
      <c r="U396" s="14">
        <f t="shared" si="27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19">
        <v>10000</v>
      </c>
      <c r="E397">
        <v>10804.45</v>
      </c>
      <c r="F397" s="19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7">
        <f t="shared" si="25"/>
        <v>40990.909259259257</v>
      </c>
      <c r="M397" t="b">
        <v>0</v>
      </c>
      <c r="N397">
        <v>184</v>
      </c>
      <c r="O397" s="5">
        <f>E397/D397</f>
        <v>1.0804450000000001</v>
      </c>
      <c r="P397" s="19">
        <f t="shared" si="26"/>
        <v>58.719836956521746</v>
      </c>
      <c r="Q397" t="b">
        <v>1</v>
      </c>
      <c r="R397" s="14" t="s">
        <v>8328</v>
      </c>
      <c r="S397" s="10" t="s">
        <v>8264</v>
      </c>
      <c r="T397" t="s">
        <v>8269</v>
      </c>
      <c r="U397" s="14">
        <f t="shared" si="27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19">
        <v>15000</v>
      </c>
      <c r="E398">
        <v>16000</v>
      </c>
      <c r="F398" s="19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7">
        <f t="shared" si="25"/>
        <v>41082.564884259256</v>
      </c>
      <c r="M398" t="b">
        <v>0</v>
      </c>
      <c r="N398">
        <v>196</v>
      </c>
      <c r="O398" s="5">
        <f>E398/D398</f>
        <v>1.0666666666666667</v>
      </c>
      <c r="P398" s="19">
        <f t="shared" si="26"/>
        <v>81.632653061224488</v>
      </c>
      <c r="Q398" t="b">
        <v>1</v>
      </c>
      <c r="R398" s="14" t="s">
        <v>8328</v>
      </c>
      <c r="S398" s="10" t="s">
        <v>8264</v>
      </c>
      <c r="T398" t="s">
        <v>8269</v>
      </c>
      <c r="U398" s="14">
        <f t="shared" si="27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19">
        <v>12444</v>
      </c>
      <c r="E399">
        <v>12929.35</v>
      </c>
      <c r="F399" s="1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7">
        <f t="shared" si="25"/>
        <v>40379.776435185187</v>
      </c>
      <c r="M399" t="b">
        <v>0</v>
      </c>
      <c r="N399">
        <v>229</v>
      </c>
      <c r="O399" s="5">
        <f>E399/D399</f>
        <v>1.0390027322404372</v>
      </c>
      <c r="P399" s="19">
        <f t="shared" si="26"/>
        <v>56.460043668122275</v>
      </c>
      <c r="Q399" t="b">
        <v>1</v>
      </c>
      <c r="R399" s="14" t="s">
        <v>8328</v>
      </c>
      <c r="S399" s="10" t="s">
        <v>8264</v>
      </c>
      <c r="T399" t="s">
        <v>8269</v>
      </c>
      <c r="U399" s="14">
        <f t="shared" si="27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19">
        <v>7500</v>
      </c>
      <c r="E400">
        <v>9387</v>
      </c>
      <c r="F400" s="19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7">
        <f t="shared" si="25"/>
        <v>42078.793124999997</v>
      </c>
      <c r="M400" t="b">
        <v>0</v>
      </c>
      <c r="N400">
        <v>67</v>
      </c>
      <c r="O400" s="5">
        <f>E400/D400</f>
        <v>1.2516</v>
      </c>
      <c r="P400" s="19">
        <f t="shared" si="26"/>
        <v>140.1044776119403</v>
      </c>
      <c r="Q400" t="b">
        <v>1</v>
      </c>
      <c r="R400" s="14" t="s">
        <v>8328</v>
      </c>
      <c r="S400" s="10" t="s">
        <v>8264</v>
      </c>
      <c r="T400" t="s">
        <v>8269</v>
      </c>
      <c r="U400" s="14">
        <f t="shared" si="27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19">
        <v>20000</v>
      </c>
      <c r="E401">
        <v>21361</v>
      </c>
      <c r="F401" s="19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7">
        <f t="shared" si="25"/>
        <v>42687.875775462962</v>
      </c>
      <c r="M401" t="b">
        <v>0</v>
      </c>
      <c r="N401">
        <v>95</v>
      </c>
      <c r="O401" s="5">
        <f>E401/D401</f>
        <v>1.0680499999999999</v>
      </c>
      <c r="P401" s="19">
        <f t="shared" si="26"/>
        <v>224.85263157894738</v>
      </c>
      <c r="Q401" t="b">
        <v>1</v>
      </c>
      <c r="R401" s="14" t="s">
        <v>8328</v>
      </c>
      <c r="S401" s="10" t="s">
        <v>8264</v>
      </c>
      <c r="T401" t="s">
        <v>8269</v>
      </c>
      <c r="U401" s="14">
        <f t="shared" si="27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19">
        <v>10000</v>
      </c>
      <c r="E402">
        <v>11230.25</v>
      </c>
      <c r="F402" s="19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7">
        <f t="shared" si="25"/>
        <v>41745.635960648149</v>
      </c>
      <c r="M402" t="b">
        <v>0</v>
      </c>
      <c r="N402">
        <v>62</v>
      </c>
      <c r="O402" s="5">
        <f>E402/D402</f>
        <v>1.1230249999999999</v>
      </c>
      <c r="P402" s="19">
        <f t="shared" si="26"/>
        <v>181.13306451612902</v>
      </c>
      <c r="Q402" t="b">
        <v>1</v>
      </c>
      <c r="R402" s="14" t="s">
        <v>8328</v>
      </c>
      <c r="S402" s="10" t="s">
        <v>8264</v>
      </c>
      <c r="T402" t="s">
        <v>8269</v>
      </c>
      <c r="U402" s="14">
        <f t="shared" si="27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19">
        <v>50000</v>
      </c>
      <c r="E403">
        <v>51906</v>
      </c>
      <c r="F403" s="19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7">
        <f t="shared" si="25"/>
        <v>40732.842245370368</v>
      </c>
      <c r="M403" t="b">
        <v>0</v>
      </c>
      <c r="N403">
        <v>73</v>
      </c>
      <c r="O403" s="5">
        <f>E403/D403</f>
        <v>1.0381199999999999</v>
      </c>
      <c r="P403" s="19">
        <f t="shared" si="26"/>
        <v>711.04109589041093</v>
      </c>
      <c r="Q403" t="b">
        <v>1</v>
      </c>
      <c r="R403" s="14" t="s">
        <v>8328</v>
      </c>
      <c r="S403" s="10" t="s">
        <v>8264</v>
      </c>
      <c r="T403" t="s">
        <v>8269</v>
      </c>
      <c r="U403" s="14">
        <f t="shared" si="27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19">
        <v>2000</v>
      </c>
      <c r="E404">
        <v>2833</v>
      </c>
      <c r="F404" s="19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7">
        <f t="shared" si="25"/>
        <v>42292.539548611108</v>
      </c>
      <c r="M404" t="b">
        <v>0</v>
      </c>
      <c r="N404">
        <v>43</v>
      </c>
      <c r="O404" s="5">
        <f>E404/D404</f>
        <v>1.4165000000000001</v>
      </c>
      <c r="P404" s="19">
        <f t="shared" si="26"/>
        <v>65.883720930232556</v>
      </c>
      <c r="Q404" t="b">
        <v>1</v>
      </c>
      <c r="R404" s="14" t="s">
        <v>8328</v>
      </c>
      <c r="S404" s="10" t="s">
        <v>8264</v>
      </c>
      <c r="T404" t="s">
        <v>8269</v>
      </c>
      <c r="U404" s="14">
        <f t="shared" si="27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19">
        <v>5000</v>
      </c>
      <c r="E405">
        <v>5263</v>
      </c>
      <c r="F405" s="19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7">
        <f t="shared" si="25"/>
        <v>40718.310659722221</v>
      </c>
      <c r="M405" t="b">
        <v>0</v>
      </c>
      <c r="N405">
        <v>70</v>
      </c>
      <c r="O405" s="5">
        <f>E405/D405</f>
        <v>1.0526</v>
      </c>
      <c r="P405" s="19">
        <f t="shared" si="26"/>
        <v>75.185714285714283</v>
      </c>
      <c r="Q405" t="b">
        <v>1</v>
      </c>
      <c r="R405" s="14" t="s">
        <v>8328</v>
      </c>
      <c r="S405" s="10" t="s">
        <v>8264</v>
      </c>
      <c r="T405" t="s">
        <v>8269</v>
      </c>
      <c r="U405" s="14">
        <f t="shared" si="27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19">
        <v>35000</v>
      </c>
      <c r="E406">
        <v>36082</v>
      </c>
      <c r="F406" s="19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7">
        <f t="shared" si="25"/>
        <v>41646.628032407411</v>
      </c>
      <c r="M406" t="b">
        <v>0</v>
      </c>
      <c r="N406">
        <v>271</v>
      </c>
      <c r="O406" s="5">
        <f>E406/D406</f>
        <v>1.0309142857142857</v>
      </c>
      <c r="P406" s="19">
        <f t="shared" si="26"/>
        <v>133.14391143911439</v>
      </c>
      <c r="Q406" t="b">
        <v>1</v>
      </c>
      <c r="R406" s="14" t="s">
        <v>8328</v>
      </c>
      <c r="S406" s="10" t="s">
        <v>8264</v>
      </c>
      <c r="T406" t="s">
        <v>8269</v>
      </c>
      <c r="U406" s="14">
        <f t="shared" si="27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19">
        <v>2820</v>
      </c>
      <c r="E407">
        <v>3036</v>
      </c>
      <c r="F407" s="19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7">
        <f t="shared" si="25"/>
        <v>41674.08494212963</v>
      </c>
      <c r="M407" t="b">
        <v>0</v>
      </c>
      <c r="N407">
        <v>55</v>
      </c>
      <c r="O407" s="5">
        <f>E407/D407</f>
        <v>1.0765957446808512</v>
      </c>
      <c r="P407" s="19">
        <f t="shared" si="26"/>
        <v>55.2</v>
      </c>
      <c r="Q407" t="b">
        <v>1</v>
      </c>
      <c r="R407" s="14" t="s">
        <v>8328</v>
      </c>
      <c r="S407" s="10" t="s">
        <v>8264</v>
      </c>
      <c r="T407" t="s">
        <v>8269</v>
      </c>
      <c r="U407" s="14">
        <f t="shared" si="27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19">
        <v>2800</v>
      </c>
      <c r="E408">
        <v>3015.73</v>
      </c>
      <c r="F408" s="19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7">
        <f t="shared" si="25"/>
        <v>40638.162465277775</v>
      </c>
      <c r="M408" t="b">
        <v>0</v>
      </c>
      <c r="N408">
        <v>35</v>
      </c>
      <c r="O408" s="5">
        <f>E408/D408</f>
        <v>1.0770464285714285</v>
      </c>
      <c r="P408" s="19">
        <f t="shared" si="26"/>
        <v>86.163714285714292</v>
      </c>
      <c r="Q408" t="b">
        <v>1</v>
      </c>
      <c r="R408" s="14" t="s">
        <v>8328</v>
      </c>
      <c r="S408" s="10" t="s">
        <v>8264</v>
      </c>
      <c r="T408" t="s">
        <v>8269</v>
      </c>
      <c r="U408" s="14">
        <f t="shared" si="27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19">
        <v>2000</v>
      </c>
      <c r="E409">
        <v>2031</v>
      </c>
      <c r="F409" s="1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7">
        <f t="shared" si="25"/>
        <v>40806.870949074073</v>
      </c>
      <c r="M409" t="b">
        <v>0</v>
      </c>
      <c r="N409">
        <v>22</v>
      </c>
      <c r="O409" s="5">
        <f>E409/D409</f>
        <v>1.0155000000000001</v>
      </c>
      <c r="P409" s="19">
        <f t="shared" si="26"/>
        <v>92.318181818181813</v>
      </c>
      <c r="Q409" t="b">
        <v>1</v>
      </c>
      <c r="R409" s="14" t="s">
        <v>8328</v>
      </c>
      <c r="S409" s="10" t="s">
        <v>8264</v>
      </c>
      <c r="T409" t="s">
        <v>8269</v>
      </c>
      <c r="U409" s="14">
        <f t="shared" si="27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19">
        <v>6000</v>
      </c>
      <c r="E410">
        <v>6086.26</v>
      </c>
      <c r="F410" s="19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7">
        <f t="shared" si="25"/>
        <v>41543.735995370371</v>
      </c>
      <c r="M410" t="b">
        <v>0</v>
      </c>
      <c r="N410">
        <v>38</v>
      </c>
      <c r="O410" s="5">
        <f>E410/D410</f>
        <v>1.0143766666666667</v>
      </c>
      <c r="P410" s="19">
        <f t="shared" si="26"/>
        <v>160.16473684210527</v>
      </c>
      <c r="Q410" t="b">
        <v>1</v>
      </c>
      <c r="R410" s="14" t="s">
        <v>8328</v>
      </c>
      <c r="S410" s="10" t="s">
        <v>8264</v>
      </c>
      <c r="T410" t="s">
        <v>8269</v>
      </c>
      <c r="U410" s="14">
        <f t="shared" si="27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19">
        <v>500</v>
      </c>
      <c r="E411">
        <v>684</v>
      </c>
      <c r="F411" s="19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7">
        <f t="shared" si="25"/>
        <v>42543.862777777773</v>
      </c>
      <c r="M411" t="b">
        <v>0</v>
      </c>
      <c r="N411">
        <v>15</v>
      </c>
      <c r="O411" s="5">
        <f>E411/D411</f>
        <v>1.3680000000000001</v>
      </c>
      <c r="P411" s="19">
        <f t="shared" si="26"/>
        <v>45.6</v>
      </c>
      <c r="Q411" t="b">
        <v>1</v>
      </c>
      <c r="R411" s="14" t="s">
        <v>8328</v>
      </c>
      <c r="S411" s="10" t="s">
        <v>8264</v>
      </c>
      <c r="T411" t="s">
        <v>8269</v>
      </c>
      <c r="U411" s="14">
        <f t="shared" si="27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19">
        <v>1000</v>
      </c>
      <c r="E412">
        <v>1283</v>
      </c>
      <c r="F412" s="19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7">
        <f t="shared" si="25"/>
        <v>42113.981446759266</v>
      </c>
      <c r="M412" t="b">
        <v>0</v>
      </c>
      <c r="N412">
        <v>7</v>
      </c>
      <c r="O412" s="5">
        <f>E412/D412</f>
        <v>1.2829999999999999</v>
      </c>
      <c r="P412" s="19">
        <f t="shared" si="26"/>
        <v>183.28571428571428</v>
      </c>
      <c r="Q412" t="b">
        <v>1</v>
      </c>
      <c r="R412" s="14" t="s">
        <v>8328</v>
      </c>
      <c r="S412" s="10" t="s">
        <v>8264</v>
      </c>
      <c r="T412" t="s">
        <v>8269</v>
      </c>
      <c r="U412" s="14">
        <f t="shared" si="27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19">
        <v>30000</v>
      </c>
      <c r="E413">
        <v>30315</v>
      </c>
      <c r="F413" s="19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7">
        <f t="shared" si="25"/>
        <v>41598.17597222222</v>
      </c>
      <c r="M413" t="b">
        <v>0</v>
      </c>
      <c r="N413">
        <v>241</v>
      </c>
      <c r="O413" s="5">
        <f>E413/D413</f>
        <v>1.0105</v>
      </c>
      <c r="P413" s="19">
        <f t="shared" si="26"/>
        <v>125.78838174273859</v>
      </c>
      <c r="Q413" t="b">
        <v>1</v>
      </c>
      <c r="R413" s="14" t="s">
        <v>8328</v>
      </c>
      <c r="S413" s="10" t="s">
        <v>8264</v>
      </c>
      <c r="T413" t="s">
        <v>8269</v>
      </c>
      <c r="U413" s="14">
        <f t="shared" si="27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19">
        <v>2500</v>
      </c>
      <c r="E414">
        <v>3171</v>
      </c>
      <c r="F414" s="19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7">
        <f t="shared" si="25"/>
        <v>41099.742800925924</v>
      </c>
      <c r="M414" t="b">
        <v>0</v>
      </c>
      <c r="N414">
        <v>55</v>
      </c>
      <c r="O414" s="5">
        <f>E414/D414</f>
        <v>1.2684</v>
      </c>
      <c r="P414" s="19">
        <f t="shared" si="26"/>
        <v>57.654545454545456</v>
      </c>
      <c r="Q414" t="b">
        <v>1</v>
      </c>
      <c r="R414" s="14" t="s">
        <v>8328</v>
      </c>
      <c r="S414" s="10" t="s">
        <v>8264</v>
      </c>
      <c r="T414" t="s">
        <v>8269</v>
      </c>
      <c r="U414" s="14">
        <f t="shared" si="27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19">
        <v>12800</v>
      </c>
      <c r="E415">
        <v>13451</v>
      </c>
      <c r="F415" s="19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7">
        <f t="shared" si="25"/>
        <v>41079.877442129626</v>
      </c>
      <c r="M415" t="b">
        <v>0</v>
      </c>
      <c r="N415">
        <v>171</v>
      </c>
      <c r="O415" s="5">
        <f>E415/D415</f>
        <v>1.0508593749999999</v>
      </c>
      <c r="P415" s="19">
        <f t="shared" si="26"/>
        <v>78.660818713450297</v>
      </c>
      <c r="Q415" t="b">
        <v>1</v>
      </c>
      <c r="R415" s="14" t="s">
        <v>8328</v>
      </c>
      <c r="S415" s="10" t="s">
        <v>8264</v>
      </c>
      <c r="T415" t="s">
        <v>8269</v>
      </c>
      <c r="U415" s="14">
        <f t="shared" si="27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19">
        <v>18500</v>
      </c>
      <c r="E416">
        <v>19028</v>
      </c>
      <c r="F416" s="19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7">
        <f t="shared" si="25"/>
        <v>41529.063252314816</v>
      </c>
      <c r="M416" t="b">
        <v>0</v>
      </c>
      <c r="N416">
        <v>208</v>
      </c>
      <c r="O416" s="5">
        <f>E416/D416</f>
        <v>1.0285405405405406</v>
      </c>
      <c r="P416" s="19">
        <f t="shared" si="26"/>
        <v>91.480769230769226</v>
      </c>
      <c r="Q416" t="b">
        <v>1</v>
      </c>
      <c r="R416" s="14" t="s">
        <v>8328</v>
      </c>
      <c r="S416" s="10" t="s">
        <v>8264</v>
      </c>
      <c r="T416" t="s">
        <v>8269</v>
      </c>
      <c r="U416" s="14">
        <f t="shared" si="27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19">
        <v>1400</v>
      </c>
      <c r="E417">
        <v>1430.06</v>
      </c>
      <c r="F417" s="19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7">
        <f t="shared" si="25"/>
        <v>41904.851875</v>
      </c>
      <c r="M417" t="b">
        <v>0</v>
      </c>
      <c r="N417">
        <v>21</v>
      </c>
      <c r="O417" s="5">
        <f>E417/D417</f>
        <v>1.0214714285714286</v>
      </c>
      <c r="P417" s="19">
        <f t="shared" si="26"/>
        <v>68.09809523809524</v>
      </c>
      <c r="Q417" t="b">
        <v>1</v>
      </c>
      <c r="R417" s="14" t="s">
        <v>8328</v>
      </c>
      <c r="S417" s="10" t="s">
        <v>8264</v>
      </c>
      <c r="T417" t="s">
        <v>8269</v>
      </c>
      <c r="U417" s="14">
        <f t="shared" si="27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19">
        <v>1000</v>
      </c>
      <c r="E418">
        <v>1202.17</v>
      </c>
      <c r="F418" s="19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7">
        <f t="shared" si="25"/>
        <v>41648.396192129629</v>
      </c>
      <c r="M418" t="b">
        <v>0</v>
      </c>
      <c r="N418">
        <v>25</v>
      </c>
      <c r="O418" s="5">
        <f>E418/D418</f>
        <v>1.2021700000000002</v>
      </c>
      <c r="P418" s="19">
        <f t="shared" si="26"/>
        <v>48.086800000000004</v>
      </c>
      <c r="Q418" t="b">
        <v>1</v>
      </c>
      <c r="R418" s="14" t="s">
        <v>8328</v>
      </c>
      <c r="S418" s="10" t="s">
        <v>8264</v>
      </c>
      <c r="T418" t="s">
        <v>8269</v>
      </c>
      <c r="U418" s="14">
        <f t="shared" si="27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19">
        <v>10500</v>
      </c>
      <c r="E419">
        <v>10526</v>
      </c>
      <c r="F419" s="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7">
        <f t="shared" si="25"/>
        <v>41360.970601851855</v>
      </c>
      <c r="M419" t="b">
        <v>0</v>
      </c>
      <c r="N419">
        <v>52</v>
      </c>
      <c r="O419" s="5">
        <f>E419/D419</f>
        <v>1.0024761904761905</v>
      </c>
      <c r="P419" s="19">
        <f t="shared" si="26"/>
        <v>202.42307692307693</v>
      </c>
      <c r="Q419" t="b">
        <v>1</v>
      </c>
      <c r="R419" s="14" t="s">
        <v>8328</v>
      </c>
      <c r="S419" s="10" t="s">
        <v>8264</v>
      </c>
      <c r="T419" t="s">
        <v>8269</v>
      </c>
      <c r="U419" s="14">
        <f t="shared" si="27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19">
        <v>22400</v>
      </c>
      <c r="E420">
        <v>22542</v>
      </c>
      <c r="F420" s="19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7">
        <f t="shared" si="25"/>
        <v>42178.282372685186</v>
      </c>
      <c r="M420" t="b">
        <v>0</v>
      </c>
      <c r="N420">
        <v>104</v>
      </c>
      <c r="O420" s="5">
        <f>E420/D420</f>
        <v>1.0063392857142857</v>
      </c>
      <c r="P420" s="19">
        <f t="shared" si="26"/>
        <v>216.75</v>
      </c>
      <c r="Q420" t="b">
        <v>1</v>
      </c>
      <c r="R420" s="14" t="s">
        <v>8328</v>
      </c>
      <c r="S420" s="10" t="s">
        <v>8264</v>
      </c>
      <c r="T420" t="s">
        <v>8269</v>
      </c>
      <c r="U420" s="14">
        <f t="shared" si="27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19">
        <v>8000</v>
      </c>
      <c r="E421">
        <v>8035</v>
      </c>
      <c r="F421" s="19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7">
        <f t="shared" si="25"/>
        <v>41394.842442129629</v>
      </c>
      <c r="M421" t="b">
        <v>0</v>
      </c>
      <c r="N421">
        <v>73</v>
      </c>
      <c r="O421" s="5">
        <f>E421/D421</f>
        <v>1.004375</v>
      </c>
      <c r="P421" s="19">
        <f t="shared" si="26"/>
        <v>110.06849315068493</v>
      </c>
      <c r="Q421" t="b">
        <v>1</v>
      </c>
      <c r="R421" s="14" t="s">
        <v>8328</v>
      </c>
      <c r="S421" s="10" t="s">
        <v>8264</v>
      </c>
      <c r="T421" t="s">
        <v>8269</v>
      </c>
      <c r="U421" s="14">
        <f t="shared" si="27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19">
        <v>3300</v>
      </c>
      <c r="E422">
        <v>14.5</v>
      </c>
      <c r="F422" s="19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7">
        <f t="shared" si="25"/>
        <v>41682.23646990741</v>
      </c>
      <c r="M422" t="b">
        <v>0</v>
      </c>
      <c r="N422">
        <v>3</v>
      </c>
      <c r="O422" s="5">
        <f>E422/D422</f>
        <v>4.3939393939393936E-3</v>
      </c>
      <c r="P422" s="19">
        <f t="shared" si="26"/>
        <v>4.833333333333333</v>
      </c>
      <c r="Q422" t="b">
        <v>0</v>
      </c>
      <c r="R422" s="14" t="s">
        <v>8329</v>
      </c>
      <c r="S422" s="10" t="s">
        <v>8264</v>
      </c>
      <c r="T422" t="s">
        <v>8270</v>
      </c>
      <c r="U422" s="14">
        <f t="shared" si="27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19">
        <v>15000</v>
      </c>
      <c r="E423">
        <v>301</v>
      </c>
      <c r="F423" s="19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7">
        <f t="shared" si="25"/>
        <v>42177.491388888884</v>
      </c>
      <c r="M423" t="b">
        <v>0</v>
      </c>
      <c r="N423">
        <v>6</v>
      </c>
      <c r="O423" s="5">
        <f>E423/D423</f>
        <v>2.0066666666666667E-2</v>
      </c>
      <c r="P423" s="19">
        <f t="shared" si="26"/>
        <v>50.166666666666664</v>
      </c>
      <c r="Q423" t="b">
        <v>0</v>
      </c>
      <c r="R423" s="14" t="s">
        <v>8329</v>
      </c>
      <c r="S423" s="10" t="s">
        <v>8264</v>
      </c>
      <c r="T423" t="s">
        <v>8270</v>
      </c>
      <c r="U423" s="14">
        <f t="shared" si="27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19">
        <v>40000</v>
      </c>
      <c r="E424">
        <v>430</v>
      </c>
      <c r="F424" s="19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7">
        <f t="shared" si="25"/>
        <v>41863.260381944441</v>
      </c>
      <c r="M424" t="b">
        <v>0</v>
      </c>
      <c r="N424">
        <v>12</v>
      </c>
      <c r="O424" s="5">
        <f>E424/D424</f>
        <v>1.0749999999999999E-2</v>
      </c>
      <c r="P424" s="19">
        <f t="shared" si="26"/>
        <v>35.833333333333336</v>
      </c>
      <c r="Q424" t="b">
        <v>0</v>
      </c>
      <c r="R424" s="14" t="s">
        <v>8329</v>
      </c>
      <c r="S424" s="10" t="s">
        <v>8264</v>
      </c>
      <c r="T424" t="s">
        <v>8270</v>
      </c>
      <c r="U424" s="14">
        <f t="shared" si="27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19">
        <v>20000</v>
      </c>
      <c r="E425">
        <v>153</v>
      </c>
      <c r="F425" s="19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7">
        <f t="shared" si="25"/>
        <v>41400.92627314815</v>
      </c>
      <c r="M425" t="b">
        <v>0</v>
      </c>
      <c r="N425">
        <v>13</v>
      </c>
      <c r="O425" s="5">
        <f>E425/D425</f>
        <v>7.6499999999999997E-3</v>
      </c>
      <c r="P425" s="19">
        <f t="shared" si="26"/>
        <v>11.76923076923077</v>
      </c>
      <c r="Q425" t="b">
        <v>0</v>
      </c>
      <c r="R425" s="14" t="s">
        <v>8329</v>
      </c>
      <c r="S425" s="10" t="s">
        <v>8264</v>
      </c>
      <c r="T425" t="s">
        <v>8270</v>
      </c>
      <c r="U425" s="14">
        <f t="shared" si="27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19">
        <v>3000</v>
      </c>
      <c r="E426">
        <v>203.9</v>
      </c>
      <c r="F426" s="19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7">
        <f t="shared" si="25"/>
        <v>40934.376145833332</v>
      </c>
      <c r="M426" t="b">
        <v>0</v>
      </c>
      <c r="N426">
        <v>5</v>
      </c>
      <c r="O426" s="5">
        <f>E426/D426</f>
        <v>6.7966666666666675E-2</v>
      </c>
      <c r="P426" s="19">
        <f t="shared" si="26"/>
        <v>40.78</v>
      </c>
      <c r="Q426" t="b">
        <v>0</v>
      </c>
      <c r="R426" s="14" t="s">
        <v>8329</v>
      </c>
      <c r="S426" s="10" t="s">
        <v>8264</v>
      </c>
      <c r="T426" t="s">
        <v>8270</v>
      </c>
      <c r="U426" s="14">
        <f t="shared" si="27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19">
        <v>50000</v>
      </c>
      <c r="E427">
        <v>6</v>
      </c>
      <c r="F427" s="19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7">
        <f t="shared" si="25"/>
        <v>42275.861157407402</v>
      </c>
      <c r="M427" t="b">
        <v>0</v>
      </c>
      <c r="N427">
        <v>2</v>
      </c>
      <c r="O427" s="5">
        <f>E427/D427</f>
        <v>1.2E-4</v>
      </c>
      <c r="P427" s="19">
        <f t="shared" si="26"/>
        <v>3</v>
      </c>
      <c r="Q427" t="b">
        <v>0</v>
      </c>
      <c r="R427" s="14" t="s">
        <v>8329</v>
      </c>
      <c r="S427" s="10" t="s">
        <v>8264</v>
      </c>
      <c r="T427" t="s">
        <v>8270</v>
      </c>
      <c r="U427" s="14">
        <f t="shared" si="27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19">
        <v>10000</v>
      </c>
      <c r="E428">
        <v>133</v>
      </c>
      <c r="F428" s="19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7">
        <f t="shared" si="25"/>
        <v>42400.711967592593</v>
      </c>
      <c r="M428" t="b">
        <v>0</v>
      </c>
      <c r="N428">
        <v>8</v>
      </c>
      <c r="O428" s="5">
        <f>E428/D428</f>
        <v>1.3299999999999999E-2</v>
      </c>
      <c r="P428" s="19">
        <f t="shared" si="26"/>
        <v>16.625</v>
      </c>
      <c r="Q428" t="b">
        <v>0</v>
      </c>
      <c r="R428" s="14" t="s">
        <v>8329</v>
      </c>
      <c r="S428" s="10" t="s">
        <v>8264</v>
      </c>
      <c r="T428" t="s">
        <v>8270</v>
      </c>
      <c r="U428" s="14">
        <f t="shared" si="27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19">
        <v>6500</v>
      </c>
      <c r="E429">
        <v>0</v>
      </c>
      <c r="F429" s="1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7">
        <f t="shared" si="25"/>
        <v>42285.909027777772</v>
      </c>
      <c r="M429" t="b">
        <v>0</v>
      </c>
      <c r="N429">
        <v>0</v>
      </c>
      <c r="O429" s="5">
        <f>E429/D429</f>
        <v>0</v>
      </c>
      <c r="P429" s="19">
        <f t="shared" si="26"/>
        <v>0</v>
      </c>
      <c r="Q429" t="b">
        <v>0</v>
      </c>
      <c r="R429" s="14" t="s">
        <v>8329</v>
      </c>
      <c r="S429" s="10" t="s">
        <v>8264</v>
      </c>
      <c r="T429" t="s">
        <v>8270</v>
      </c>
      <c r="U429" s="14">
        <f t="shared" si="27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19">
        <v>12000</v>
      </c>
      <c r="E430">
        <v>676</v>
      </c>
      <c r="F430" s="19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7">
        <f t="shared" si="25"/>
        <v>41778.766724537039</v>
      </c>
      <c r="M430" t="b">
        <v>0</v>
      </c>
      <c r="N430">
        <v>13</v>
      </c>
      <c r="O430" s="5">
        <f>E430/D430</f>
        <v>5.6333333333333332E-2</v>
      </c>
      <c r="P430" s="19">
        <f t="shared" si="26"/>
        <v>52</v>
      </c>
      <c r="Q430" t="b">
        <v>0</v>
      </c>
      <c r="R430" s="14" t="s">
        <v>8329</v>
      </c>
      <c r="S430" s="10" t="s">
        <v>8264</v>
      </c>
      <c r="T430" t="s">
        <v>8270</v>
      </c>
      <c r="U430" s="14">
        <f t="shared" si="27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19">
        <v>5000</v>
      </c>
      <c r="E431">
        <v>0</v>
      </c>
      <c r="F431" s="19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7">
        <f t="shared" si="25"/>
        <v>40070.901412037041</v>
      </c>
      <c r="M431" t="b">
        <v>0</v>
      </c>
      <c r="N431">
        <v>0</v>
      </c>
      <c r="O431" s="5">
        <f>E431/D431</f>
        <v>0</v>
      </c>
      <c r="P431" s="19">
        <f t="shared" si="26"/>
        <v>0</v>
      </c>
      <c r="Q431" t="b">
        <v>0</v>
      </c>
      <c r="R431" s="14" t="s">
        <v>8329</v>
      </c>
      <c r="S431" s="10" t="s">
        <v>8264</v>
      </c>
      <c r="T431" t="s">
        <v>8270</v>
      </c>
      <c r="U431" s="14">
        <f t="shared" si="27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19">
        <v>1000</v>
      </c>
      <c r="E432">
        <v>24</v>
      </c>
      <c r="F432" s="19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7">
        <f t="shared" si="25"/>
        <v>41513.107256944444</v>
      </c>
      <c r="M432" t="b">
        <v>0</v>
      </c>
      <c r="N432">
        <v>5</v>
      </c>
      <c r="O432" s="5">
        <f>E432/D432</f>
        <v>2.4E-2</v>
      </c>
      <c r="P432" s="19">
        <f t="shared" si="26"/>
        <v>4.8</v>
      </c>
      <c r="Q432" t="b">
        <v>0</v>
      </c>
      <c r="R432" s="14" t="s">
        <v>8329</v>
      </c>
      <c r="S432" s="10" t="s">
        <v>8264</v>
      </c>
      <c r="T432" t="s">
        <v>8270</v>
      </c>
      <c r="U432" s="14">
        <f t="shared" si="27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19">
        <v>3000</v>
      </c>
      <c r="E433">
        <v>415</v>
      </c>
      <c r="F433" s="19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7">
        <f t="shared" si="25"/>
        <v>42526.871331018512</v>
      </c>
      <c r="M433" t="b">
        <v>0</v>
      </c>
      <c r="N433">
        <v>8</v>
      </c>
      <c r="O433" s="5">
        <f>E433/D433</f>
        <v>0.13833333333333334</v>
      </c>
      <c r="P433" s="19">
        <f t="shared" si="26"/>
        <v>51.875</v>
      </c>
      <c r="Q433" t="b">
        <v>0</v>
      </c>
      <c r="R433" s="14" t="s">
        <v>8329</v>
      </c>
      <c r="S433" s="10" t="s">
        <v>8264</v>
      </c>
      <c r="T433" t="s">
        <v>8270</v>
      </c>
      <c r="U433" s="14">
        <f t="shared" si="27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19">
        <v>6000</v>
      </c>
      <c r="E434">
        <v>570</v>
      </c>
      <c r="F434" s="19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7">
        <f t="shared" si="25"/>
        <v>42238.726631944446</v>
      </c>
      <c r="M434" t="b">
        <v>0</v>
      </c>
      <c r="N434">
        <v>8</v>
      </c>
      <c r="O434" s="5">
        <f>E434/D434</f>
        <v>9.5000000000000001E-2</v>
      </c>
      <c r="P434" s="19">
        <f t="shared" si="26"/>
        <v>71.25</v>
      </c>
      <c r="Q434" t="b">
        <v>0</v>
      </c>
      <c r="R434" s="14" t="s">
        <v>8329</v>
      </c>
      <c r="S434" s="10" t="s">
        <v>8264</v>
      </c>
      <c r="T434" t="s">
        <v>8270</v>
      </c>
      <c r="U434" s="14">
        <f t="shared" si="27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19">
        <v>3000</v>
      </c>
      <c r="E435">
        <v>0</v>
      </c>
      <c r="F435" s="19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7">
        <f t="shared" si="25"/>
        <v>42228.629884259266</v>
      </c>
      <c r="M435" t="b">
        <v>0</v>
      </c>
      <c r="N435">
        <v>0</v>
      </c>
      <c r="O435" s="5">
        <f>E435/D435</f>
        <v>0</v>
      </c>
      <c r="P435" s="19">
        <f t="shared" si="26"/>
        <v>0</v>
      </c>
      <c r="Q435" t="b">
        <v>0</v>
      </c>
      <c r="R435" s="14" t="s">
        <v>8329</v>
      </c>
      <c r="S435" s="10" t="s">
        <v>8264</v>
      </c>
      <c r="T435" t="s">
        <v>8270</v>
      </c>
      <c r="U435" s="14">
        <f t="shared" si="27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19">
        <v>2500</v>
      </c>
      <c r="E436">
        <v>125</v>
      </c>
      <c r="F436" s="19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7">
        <f t="shared" si="25"/>
        <v>41576.834513888891</v>
      </c>
      <c r="M436" t="b">
        <v>0</v>
      </c>
      <c r="N436">
        <v>2</v>
      </c>
      <c r="O436" s="5">
        <f>E436/D436</f>
        <v>0.05</v>
      </c>
      <c r="P436" s="19">
        <f t="shared" si="26"/>
        <v>62.5</v>
      </c>
      <c r="Q436" t="b">
        <v>0</v>
      </c>
      <c r="R436" s="14" t="s">
        <v>8329</v>
      </c>
      <c r="S436" s="10" t="s">
        <v>8264</v>
      </c>
      <c r="T436" t="s">
        <v>8270</v>
      </c>
      <c r="U436" s="14">
        <f t="shared" si="27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19">
        <v>110000</v>
      </c>
      <c r="E437">
        <v>3</v>
      </c>
      <c r="F437" s="19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7">
        <f t="shared" si="25"/>
        <v>41500.747453703705</v>
      </c>
      <c r="M437" t="b">
        <v>0</v>
      </c>
      <c r="N437">
        <v>3</v>
      </c>
      <c r="O437" s="5">
        <f>E437/D437</f>
        <v>2.7272727272727273E-5</v>
      </c>
      <c r="P437" s="19">
        <f t="shared" si="26"/>
        <v>1</v>
      </c>
      <c r="Q437" t="b">
        <v>0</v>
      </c>
      <c r="R437" s="14" t="s">
        <v>8329</v>
      </c>
      <c r="S437" s="10" t="s">
        <v>8264</v>
      </c>
      <c r="T437" t="s">
        <v>8270</v>
      </c>
      <c r="U437" s="14">
        <f t="shared" si="27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19">
        <v>1000</v>
      </c>
      <c r="E438">
        <v>0</v>
      </c>
      <c r="F438" s="19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7">
        <f t="shared" si="25"/>
        <v>41456.36241898148</v>
      </c>
      <c r="M438" t="b">
        <v>0</v>
      </c>
      <c r="N438">
        <v>0</v>
      </c>
      <c r="O438" s="5">
        <f>E438/D438</f>
        <v>0</v>
      </c>
      <c r="P438" s="19">
        <f t="shared" si="26"/>
        <v>0</v>
      </c>
      <c r="Q438" t="b">
        <v>0</v>
      </c>
      <c r="R438" s="14" t="s">
        <v>8329</v>
      </c>
      <c r="S438" s="10" t="s">
        <v>8264</v>
      </c>
      <c r="T438" t="s">
        <v>8270</v>
      </c>
      <c r="U438" s="14">
        <f t="shared" si="27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19">
        <v>7000</v>
      </c>
      <c r="E439">
        <v>0</v>
      </c>
      <c r="F439" s="1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7">
        <f t="shared" si="25"/>
        <v>42591.31858796296</v>
      </c>
      <c r="M439" t="b">
        <v>0</v>
      </c>
      <c r="N439">
        <v>0</v>
      </c>
      <c r="O439" s="5">
        <f>E439/D439</f>
        <v>0</v>
      </c>
      <c r="P439" s="19">
        <f t="shared" si="26"/>
        <v>0</v>
      </c>
      <c r="Q439" t="b">
        <v>0</v>
      </c>
      <c r="R439" s="14" t="s">
        <v>8329</v>
      </c>
      <c r="S439" s="10" t="s">
        <v>8264</v>
      </c>
      <c r="T439" t="s">
        <v>8270</v>
      </c>
      <c r="U439" s="14">
        <f t="shared" si="27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19">
        <v>20000</v>
      </c>
      <c r="E440">
        <v>1876</v>
      </c>
      <c r="F440" s="19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7">
        <f t="shared" si="25"/>
        <v>42296.261087962965</v>
      </c>
      <c r="M440" t="b">
        <v>0</v>
      </c>
      <c r="N440">
        <v>11</v>
      </c>
      <c r="O440" s="5">
        <f>E440/D440</f>
        <v>9.3799999999999994E-2</v>
      </c>
      <c r="P440" s="19">
        <f t="shared" si="26"/>
        <v>170.54545454545453</v>
      </c>
      <c r="Q440" t="b">
        <v>0</v>
      </c>
      <c r="R440" s="14" t="s">
        <v>8329</v>
      </c>
      <c r="S440" s="10" t="s">
        <v>8264</v>
      </c>
      <c r="T440" t="s">
        <v>8270</v>
      </c>
      <c r="U440" s="14">
        <f t="shared" si="27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19">
        <v>450</v>
      </c>
      <c r="E441">
        <v>0</v>
      </c>
      <c r="F441" s="19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7">
        <f t="shared" si="25"/>
        <v>41919.761782407404</v>
      </c>
      <c r="M441" t="b">
        <v>0</v>
      </c>
      <c r="N441">
        <v>0</v>
      </c>
      <c r="O441" s="5">
        <f>E441/D441</f>
        <v>0</v>
      </c>
      <c r="P441" s="19">
        <f t="shared" si="26"/>
        <v>0</v>
      </c>
      <c r="Q441" t="b">
        <v>0</v>
      </c>
      <c r="R441" s="14" t="s">
        <v>8329</v>
      </c>
      <c r="S441" s="10" t="s">
        <v>8264</v>
      </c>
      <c r="T441" t="s">
        <v>8270</v>
      </c>
      <c r="U441" s="14">
        <f t="shared" si="27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19">
        <v>5000</v>
      </c>
      <c r="E442">
        <v>5</v>
      </c>
      <c r="F442" s="19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7">
        <f t="shared" si="25"/>
        <v>42423.985567129625</v>
      </c>
      <c r="M442" t="b">
        <v>0</v>
      </c>
      <c r="N442">
        <v>1</v>
      </c>
      <c r="O442" s="5">
        <f>E442/D442</f>
        <v>1E-3</v>
      </c>
      <c r="P442" s="19">
        <f t="shared" si="26"/>
        <v>5</v>
      </c>
      <c r="Q442" t="b">
        <v>0</v>
      </c>
      <c r="R442" s="14" t="s">
        <v>8329</v>
      </c>
      <c r="S442" s="10" t="s">
        <v>8264</v>
      </c>
      <c r="T442" t="s">
        <v>8270</v>
      </c>
      <c r="U442" s="14">
        <f t="shared" si="27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19">
        <v>400</v>
      </c>
      <c r="E443">
        <v>0</v>
      </c>
      <c r="F443" s="19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7">
        <f t="shared" si="25"/>
        <v>41550.793935185182</v>
      </c>
      <c r="M443" t="b">
        <v>0</v>
      </c>
      <c r="N443">
        <v>0</v>
      </c>
      <c r="O443" s="5">
        <f>E443/D443</f>
        <v>0</v>
      </c>
      <c r="P443" s="19">
        <f t="shared" si="26"/>
        <v>0</v>
      </c>
      <c r="Q443" t="b">
        <v>0</v>
      </c>
      <c r="R443" s="14" t="s">
        <v>8329</v>
      </c>
      <c r="S443" s="10" t="s">
        <v>8264</v>
      </c>
      <c r="T443" t="s">
        <v>8270</v>
      </c>
      <c r="U443" s="14">
        <f t="shared" si="27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19">
        <v>17000</v>
      </c>
      <c r="E444">
        <v>6691</v>
      </c>
      <c r="F444" s="19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7">
        <f t="shared" si="25"/>
        <v>42024.888692129629</v>
      </c>
      <c r="M444" t="b">
        <v>0</v>
      </c>
      <c r="N444">
        <v>17</v>
      </c>
      <c r="O444" s="5">
        <f>E444/D444</f>
        <v>0.39358823529411763</v>
      </c>
      <c r="P444" s="19">
        <f t="shared" si="26"/>
        <v>393.58823529411762</v>
      </c>
      <c r="Q444" t="b">
        <v>0</v>
      </c>
      <c r="R444" s="14" t="s">
        <v>8329</v>
      </c>
      <c r="S444" s="10" t="s">
        <v>8264</v>
      </c>
      <c r="T444" t="s">
        <v>8270</v>
      </c>
      <c r="U444" s="14">
        <f t="shared" si="27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19">
        <v>10000</v>
      </c>
      <c r="E445">
        <v>10</v>
      </c>
      <c r="F445" s="19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7">
        <f t="shared" si="25"/>
        <v>41650.015057870369</v>
      </c>
      <c r="M445" t="b">
        <v>0</v>
      </c>
      <c r="N445">
        <v>2</v>
      </c>
      <c r="O445" s="5">
        <f>E445/D445</f>
        <v>1E-3</v>
      </c>
      <c r="P445" s="19">
        <f t="shared" si="26"/>
        <v>5</v>
      </c>
      <c r="Q445" t="b">
        <v>0</v>
      </c>
      <c r="R445" s="14" t="s">
        <v>8329</v>
      </c>
      <c r="S445" s="10" t="s">
        <v>8264</v>
      </c>
      <c r="T445" t="s">
        <v>8270</v>
      </c>
      <c r="U445" s="14">
        <f t="shared" si="27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19">
        <v>1000</v>
      </c>
      <c r="E446">
        <v>50</v>
      </c>
      <c r="F446" s="19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7">
        <f t="shared" si="25"/>
        <v>40894.906956018516</v>
      </c>
      <c r="M446" t="b">
        <v>0</v>
      </c>
      <c r="N446">
        <v>1</v>
      </c>
      <c r="O446" s="5">
        <f>E446/D446</f>
        <v>0.05</v>
      </c>
      <c r="P446" s="19">
        <f t="shared" si="26"/>
        <v>50</v>
      </c>
      <c r="Q446" t="b">
        <v>0</v>
      </c>
      <c r="R446" s="14" t="s">
        <v>8329</v>
      </c>
      <c r="S446" s="10" t="s">
        <v>8264</v>
      </c>
      <c r="T446" t="s">
        <v>8270</v>
      </c>
      <c r="U446" s="14">
        <f t="shared" si="27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19">
        <v>60000</v>
      </c>
      <c r="E447">
        <v>2</v>
      </c>
      <c r="F447" s="19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7">
        <f t="shared" si="25"/>
        <v>42130.335358796292</v>
      </c>
      <c r="M447" t="b">
        <v>0</v>
      </c>
      <c r="N447">
        <v>2</v>
      </c>
      <c r="O447" s="5">
        <f>E447/D447</f>
        <v>3.3333333333333335E-5</v>
      </c>
      <c r="P447" s="19">
        <f t="shared" si="26"/>
        <v>1</v>
      </c>
      <c r="Q447" t="b">
        <v>0</v>
      </c>
      <c r="R447" s="14" t="s">
        <v>8329</v>
      </c>
      <c r="S447" s="10" t="s">
        <v>8264</v>
      </c>
      <c r="T447" t="s">
        <v>8270</v>
      </c>
      <c r="U447" s="14">
        <f t="shared" si="27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19">
        <v>10500</v>
      </c>
      <c r="E448">
        <v>766</v>
      </c>
      <c r="F448" s="19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7">
        <f t="shared" si="25"/>
        <v>42037.083564814813</v>
      </c>
      <c r="M448" t="b">
        <v>0</v>
      </c>
      <c r="N448">
        <v>16</v>
      </c>
      <c r="O448" s="5">
        <f>E448/D448</f>
        <v>7.2952380952380949E-2</v>
      </c>
      <c r="P448" s="19">
        <f t="shared" si="26"/>
        <v>47.875</v>
      </c>
      <c r="Q448" t="b">
        <v>0</v>
      </c>
      <c r="R448" s="14" t="s">
        <v>8329</v>
      </c>
      <c r="S448" s="10" t="s">
        <v>8264</v>
      </c>
      <c r="T448" t="s">
        <v>8270</v>
      </c>
      <c r="U448" s="14">
        <f t="shared" si="27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19">
        <v>30000</v>
      </c>
      <c r="E449">
        <v>5</v>
      </c>
      <c r="F449" s="1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7">
        <f t="shared" si="25"/>
        <v>41331.555127314816</v>
      </c>
      <c r="M449" t="b">
        <v>0</v>
      </c>
      <c r="N449">
        <v>1</v>
      </c>
      <c r="O449" s="5">
        <f>E449/D449</f>
        <v>1.6666666666666666E-4</v>
      </c>
      <c r="P449" s="19">
        <f t="shared" si="26"/>
        <v>5</v>
      </c>
      <c r="Q449" t="b">
        <v>0</v>
      </c>
      <c r="R449" s="14" t="s">
        <v>8329</v>
      </c>
      <c r="S449" s="10" t="s">
        <v>8264</v>
      </c>
      <c r="T449" t="s">
        <v>8270</v>
      </c>
      <c r="U449" s="14">
        <f t="shared" si="27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19">
        <v>2500</v>
      </c>
      <c r="E450">
        <v>82.01</v>
      </c>
      <c r="F450" s="19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7">
        <f t="shared" si="25"/>
        <v>41753.758043981477</v>
      </c>
      <c r="M450" t="b">
        <v>0</v>
      </c>
      <c r="N450">
        <v>4</v>
      </c>
      <c r="O450" s="5">
        <f>E450/D450</f>
        <v>3.2804E-2</v>
      </c>
      <c r="P450" s="19">
        <f t="shared" si="26"/>
        <v>20.502500000000001</v>
      </c>
      <c r="Q450" t="b">
        <v>0</v>
      </c>
      <c r="R450" s="14" t="s">
        <v>8329</v>
      </c>
      <c r="S450" s="10" t="s">
        <v>8264</v>
      </c>
      <c r="T450" t="s">
        <v>8270</v>
      </c>
      <c r="U450" s="14">
        <f t="shared" si="27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19">
        <v>2000</v>
      </c>
      <c r="E451">
        <v>45</v>
      </c>
      <c r="F451" s="19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7">
        <f t="shared" ref="L451:L514" si="29">(((K451/60)/60)/24)+DATE(1970,1,1)</f>
        <v>41534.568113425928</v>
      </c>
      <c r="M451" t="b">
        <v>0</v>
      </c>
      <c r="N451">
        <v>5</v>
      </c>
      <c r="O451" s="5">
        <f>E451/D451</f>
        <v>2.2499999999999999E-2</v>
      </c>
      <c r="P451" s="19">
        <f t="shared" ref="P451:P514" si="30">IFERROR(E451/N451,0)</f>
        <v>9</v>
      </c>
      <c r="Q451" t="b">
        <v>0</v>
      </c>
      <c r="R451" s="14" t="s">
        <v>8329</v>
      </c>
      <c r="S451" s="10" t="s">
        <v>8264</v>
      </c>
      <c r="T451" t="s">
        <v>8270</v>
      </c>
      <c r="U451" s="14">
        <f t="shared" ref="U451:U514" si="31">YEAR(L451)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19">
        <v>50000</v>
      </c>
      <c r="E452">
        <v>396</v>
      </c>
      <c r="F452" s="19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7">
        <f t="shared" si="29"/>
        <v>41654.946759259255</v>
      </c>
      <c r="M452" t="b">
        <v>0</v>
      </c>
      <c r="N452">
        <v>7</v>
      </c>
      <c r="O452" s="5">
        <f>E452/D452</f>
        <v>7.92E-3</v>
      </c>
      <c r="P452" s="19">
        <f t="shared" si="30"/>
        <v>56.571428571428569</v>
      </c>
      <c r="Q452" t="b">
        <v>0</v>
      </c>
      <c r="R452" s="14" t="s">
        <v>8329</v>
      </c>
      <c r="S452" s="10" t="s">
        <v>8264</v>
      </c>
      <c r="T452" t="s">
        <v>8270</v>
      </c>
      <c r="U452" s="14">
        <f t="shared" si="31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19">
        <v>20000</v>
      </c>
      <c r="E453">
        <v>0</v>
      </c>
      <c r="F453" s="19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7">
        <f t="shared" si="29"/>
        <v>41634.715173611112</v>
      </c>
      <c r="M453" t="b">
        <v>0</v>
      </c>
      <c r="N453">
        <v>0</v>
      </c>
      <c r="O453" s="5">
        <f>E453/D453</f>
        <v>0</v>
      </c>
      <c r="P453" s="19">
        <f t="shared" si="30"/>
        <v>0</v>
      </c>
      <c r="Q453" t="b">
        <v>0</v>
      </c>
      <c r="R453" s="14" t="s">
        <v>8329</v>
      </c>
      <c r="S453" s="10" t="s">
        <v>8264</v>
      </c>
      <c r="T453" t="s">
        <v>8270</v>
      </c>
      <c r="U453" s="14">
        <f t="shared" si="31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19">
        <v>750</v>
      </c>
      <c r="E454">
        <v>480</v>
      </c>
      <c r="F454" s="19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7">
        <f t="shared" si="29"/>
        <v>42107.703877314809</v>
      </c>
      <c r="M454" t="b">
        <v>0</v>
      </c>
      <c r="N454">
        <v>12</v>
      </c>
      <c r="O454" s="5">
        <f>E454/D454</f>
        <v>0.64</v>
      </c>
      <c r="P454" s="19">
        <f t="shared" si="30"/>
        <v>40</v>
      </c>
      <c r="Q454" t="b">
        <v>0</v>
      </c>
      <c r="R454" s="14" t="s">
        <v>8329</v>
      </c>
      <c r="S454" s="10" t="s">
        <v>8264</v>
      </c>
      <c r="T454" t="s">
        <v>8270</v>
      </c>
      <c r="U454" s="14">
        <f t="shared" si="31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19">
        <v>94875</v>
      </c>
      <c r="E455">
        <v>26</v>
      </c>
      <c r="F455" s="19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7">
        <f t="shared" si="29"/>
        <v>42038.824988425928</v>
      </c>
      <c r="M455" t="b">
        <v>0</v>
      </c>
      <c r="N455">
        <v>2</v>
      </c>
      <c r="O455" s="5">
        <f>E455/D455</f>
        <v>2.740447957839262E-4</v>
      </c>
      <c r="P455" s="19">
        <f t="shared" si="30"/>
        <v>13</v>
      </c>
      <c r="Q455" t="b">
        <v>0</v>
      </c>
      <c r="R455" s="14" t="s">
        <v>8329</v>
      </c>
      <c r="S455" s="10" t="s">
        <v>8264</v>
      </c>
      <c r="T455" t="s">
        <v>8270</v>
      </c>
      <c r="U455" s="14">
        <f t="shared" si="31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19">
        <v>10000</v>
      </c>
      <c r="E456">
        <v>82</v>
      </c>
      <c r="F456" s="19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7">
        <f t="shared" si="29"/>
        <v>41938.717256944445</v>
      </c>
      <c r="M456" t="b">
        <v>0</v>
      </c>
      <c r="N456">
        <v>5</v>
      </c>
      <c r="O456" s="5">
        <f>E456/D456</f>
        <v>8.2000000000000007E-3</v>
      </c>
      <c r="P456" s="19">
        <f t="shared" si="30"/>
        <v>16.399999999999999</v>
      </c>
      <c r="Q456" t="b">
        <v>0</v>
      </c>
      <c r="R456" s="14" t="s">
        <v>8329</v>
      </c>
      <c r="S456" s="10" t="s">
        <v>8264</v>
      </c>
      <c r="T456" t="s">
        <v>8270</v>
      </c>
      <c r="U456" s="14">
        <f t="shared" si="31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19">
        <v>65000</v>
      </c>
      <c r="E457">
        <v>45</v>
      </c>
      <c r="F457" s="19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7">
        <f t="shared" si="29"/>
        <v>40971.002569444441</v>
      </c>
      <c r="M457" t="b">
        <v>0</v>
      </c>
      <c r="N457">
        <v>2</v>
      </c>
      <c r="O457" s="5">
        <f>E457/D457</f>
        <v>6.9230769230769226E-4</v>
      </c>
      <c r="P457" s="19">
        <f t="shared" si="30"/>
        <v>22.5</v>
      </c>
      <c r="Q457" t="b">
        <v>0</v>
      </c>
      <c r="R457" s="14" t="s">
        <v>8329</v>
      </c>
      <c r="S457" s="10" t="s">
        <v>8264</v>
      </c>
      <c r="T457" t="s">
        <v>8270</v>
      </c>
      <c r="U457" s="14">
        <f t="shared" si="31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19">
        <v>8888</v>
      </c>
      <c r="E458">
        <v>61</v>
      </c>
      <c r="F458" s="19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7">
        <f t="shared" si="29"/>
        <v>41547.694456018515</v>
      </c>
      <c r="M458" t="b">
        <v>0</v>
      </c>
      <c r="N458">
        <v>3</v>
      </c>
      <c r="O458" s="5">
        <f>E458/D458</f>
        <v>6.8631863186318634E-3</v>
      </c>
      <c r="P458" s="19">
        <f t="shared" si="30"/>
        <v>20.333333333333332</v>
      </c>
      <c r="Q458" t="b">
        <v>0</v>
      </c>
      <c r="R458" s="14" t="s">
        <v>8329</v>
      </c>
      <c r="S458" s="10" t="s">
        <v>8264</v>
      </c>
      <c r="T458" t="s">
        <v>8270</v>
      </c>
      <c r="U458" s="14">
        <f t="shared" si="31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19">
        <v>20000</v>
      </c>
      <c r="E459">
        <v>0</v>
      </c>
      <c r="F459" s="1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7">
        <f t="shared" si="29"/>
        <v>41837.767500000002</v>
      </c>
      <c r="M459" t="b">
        <v>0</v>
      </c>
      <c r="N459">
        <v>0</v>
      </c>
      <c r="O459" s="5">
        <f>E459/D459</f>
        <v>0</v>
      </c>
      <c r="P459" s="19">
        <f t="shared" si="30"/>
        <v>0</v>
      </c>
      <c r="Q459" t="b">
        <v>0</v>
      </c>
      <c r="R459" s="14" t="s">
        <v>8329</v>
      </c>
      <c r="S459" s="10" t="s">
        <v>8264</v>
      </c>
      <c r="T459" t="s">
        <v>8270</v>
      </c>
      <c r="U459" s="14">
        <f t="shared" si="31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19">
        <v>10000</v>
      </c>
      <c r="E460">
        <v>821</v>
      </c>
      <c r="F460" s="19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7">
        <f t="shared" si="29"/>
        <v>41378.69976851852</v>
      </c>
      <c r="M460" t="b">
        <v>0</v>
      </c>
      <c r="N460">
        <v>49</v>
      </c>
      <c r="O460" s="5">
        <f>E460/D460</f>
        <v>8.2100000000000006E-2</v>
      </c>
      <c r="P460" s="19">
        <f t="shared" si="30"/>
        <v>16.755102040816325</v>
      </c>
      <c r="Q460" t="b">
        <v>0</v>
      </c>
      <c r="R460" s="14" t="s">
        <v>8329</v>
      </c>
      <c r="S460" s="10" t="s">
        <v>8264</v>
      </c>
      <c r="T460" t="s">
        <v>8270</v>
      </c>
      <c r="U460" s="14">
        <f t="shared" si="31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19">
        <v>39000</v>
      </c>
      <c r="E461">
        <v>25</v>
      </c>
      <c r="F461" s="19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7">
        <f t="shared" si="29"/>
        <v>40800.6403587963</v>
      </c>
      <c r="M461" t="b">
        <v>0</v>
      </c>
      <c r="N461">
        <v>1</v>
      </c>
      <c r="O461" s="5">
        <f>E461/D461</f>
        <v>6.4102564102564103E-4</v>
      </c>
      <c r="P461" s="19">
        <f t="shared" si="30"/>
        <v>25</v>
      </c>
      <c r="Q461" t="b">
        <v>0</v>
      </c>
      <c r="R461" s="14" t="s">
        <v>8329</v>
      </c>
      <c r="S461" s="10" t="s">
        <v>8264</v>
      </c>
      <c r="T461" t="s">
        <v>8270</v>
      </c>
      <c r="U461" s="14">
        <f t="shared" si="31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19">
        <v>8500</v>
      </c>
      <c r="E462">
        <v>25</v>
      </c>
      <c r="F462" s="19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7">
        <f t="shared" si="29"/>
        <v>41759.542534722219</v>
      </c>
      <c r="M462" t="b">
        <v>0</v>
      </c>
      <c r="N462">
        <v>2</v>
      </c>
      <c r="O462" s="5">
        <f>E462/D462</f>
        <v>2.9411764705882353E-3</v>
      </c>
      <c r="P462" s="19">
        <f t="shared" si="30"/>
        <v>12.5</v>
      </c>
      <c r="Q462" t="b">
        <v>0</v>
      </c>
      <c r="R462" s="14" t="s">
        <v>8329</v>
      </c>
      <c r="S462" s="10" t="s">
        <v>8264</v>
      </c>
      <c r="T462" t="s">
        <v>8270</v>
      </c>
      <c r="U462" s="14">
        <f t="shared" si="31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19">
        <v>550</v>
      </c>
      <c r="E463">
        <v>0</v>
      </c>
      <c r="F463" s="19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7">
        <f t="shared" si="29"/>
        <v>41407.84684027778</v>
      </c>
      <c r="M463" t="b">
        <v>0</v>
      </c>
      <c r="N463">
        <v>0</v>
      </c>
      <c r="O463" s="5">
        <f>E463/D463</f>
        <v>0</v>
      </c>
      <c r="P463" s="19">
        <f t="shared" si="30"/>
        <v>0</v>
      </c>
      <c r="Q463" t="b">
        <v>0</v>
      </c>
      <c r="R463" s="14" t="s">
        <v>8329</v>
      </c>
      <c r="S463" s="10" t="s">
        <v>8264</v>
      </c>
      <c r="T463" t="s">
        <v>8270</v>
      </c>
      <c r="U463" s="14">
        <f t="shared" si="31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19">
        <v>100000</v>
      </c>
      <c r="E464">
        <v>0</v>
      </c>
      <c r="F464" s="19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7">
        <f t="shared" si="29"/>
        <v>40705.126631944448</v>
      </c>
      <c r="M464" t="b">
        <v>0</v>
      </c>
      <c r="N464">
        <v>0</v>
      </c>
      <c r="O464" s="5">
        <f>E464/D464</f>
        <v>0</v>
      </c>
      <c r="P464" s="19">
        <f t="shared" si="30"/>
        <v>0</v>
      </c>
      <c r="Q464" t="b">
        <v>0</v>
      </c>
      <c r="R464" s="14" t="s">
        <v>8329</v>
      </c>
      <c r="S464" s="10" t="s">
        <v>8264</v>
      </c>
      <c r="T464" t="s">
        <v>8270</v>
      </c>
      <c r="U464" s="14">
        <f t="shared" si="31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19">
        <v>55000</v>
      </c>
      <c r="E465">
        <v>1250</v>
      </c>
      <c r="F465" s="19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7">
        <f t="shared" si="29"/>
        <v>40750.710104166668</v>
      </c>
      <c r="M465" t="b">
        <v>0</v>
      </c>
      <c r="N465">
        <v>11</v>
      </c>
      <c r="O465" s="5">
        <f>E465/D465</f>
        <v>2.2727272727272728E-2</v>
      </c>
      <c r="P465" s="19">
        <f t="shared" si="30"/>
        <v>113.63636363636364</v>
      </c>
      <c r="Q465" t="b">
        <v>0</v>
      </c>
      <c r="R465" s="14" t="s">
        <v>8329</v>
      </c>
      <c r="S465" s="10" t="s">
        <v>8264</v>
      </c>
      <c r="T465" t="s">
        <v>8270</v>
      </c>
      <c r="U465" s="14">
        <f t="shared" si="31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19">
        <v>1010</v>
      </c>
      <c r="E466">
        <v>1</v>
      </c>
      <c r="F466" s="19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7">
        <f t="shared" si="29"/>
        <v>42488.848784722228</v>
      </c>
      <c r="M466" t="b">
        <v>0</v>
      </c>
      <c r="N466">
        <v>1</v>
      </c>
      <c r="O466" s="5">
        <f>E466/D466</f>
        <v>9.9009900990099011E-4</v>
      </c>
      <c r="P466" s="19">
        <f t="shared" si="30"/>
        <v>1</v>
      </c>
      <c r="Q466" t="b">
        <v>0</v>
      </c>
      <c r="R466" s="14" t="s">
        <v>8329</v>
      </c>
      <c r="S466" s="10" t="s">
        <v>8264</v>
      </c>
      <c r="T466" t="s">
        <v>8270</v>
      </c>
      <c r="U466" s="14">
        <f t="shared" si="31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19">
        <v>512</v>
      </c>
      <c r="E467">
        <v>138</v>
      </c>
      <c r="F467" s="19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7">
        <f t="shared" si="29"/>
        <v>41801.120069444441</v>
      </c>
      <c r="M467" t="b">
        <v>0</v>
      </c>
      <c r="N467">
        <v>8</v>
      </c>
      <c r="O467" s="5">
        <f>E467/D467</f>
        <v>0.26953125</v>
      </c>
      <c r="P467" s="19">
        <f t="shared" si="30"/>
        <v>17.25</v>
      </c>
      <c r="Q467" t="b">
        <v>0</v>
      </c>
      <c r="R467" s="14" t="s">
        <v>8329</v>
      </c>
      <c r="S467" s="10" t="s">
        <v>8264</v>
      </c>
      <c r="T467" t="s">
        <v>8270</v>
      </c>
      <c r="U467" s="14">
        <f t="shared" si="31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19">
        <v>10000</v>
      </c>
      <c r="E468">
        <v>76</v>
      </c>
      <c r="F468" s="19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7">
        <f t="shared" si="29"/>
        <v>41129.942870370374</v>
      </c>
      <c r="M468" t="b">
        <v>0</v>
      </c>
      <c r="N468">
        <v>5</v>
      </c>
      <c r="O468" s="5">
        <f>E468/D468</f>
        <v>7.6E-3</v>
      </c>
      <c r="P468" s="19">
        <f t="shared" si="30"/>
        <v>15.2</v>
      </c>
      <c r="Q468" t="b">
        <v>0</v>
      </c>
      <c r="R468" s="14" t="s">
        <v>8329</v>
      </c>
      <c r="S468" s="10" t="s">
        <v>8264</v>
      </c>
      <c r="T468" t="s">
        <v>8270</v>
      </c>
      <c r="U468" s="14">
        <f t="shared" si="31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19">
        <v>20000</v>
      </c>
      <c r="E469">
        <v>4315</v>
      </c>
      <c r="F469" s="1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7">
        <f t="shared" si="29"/>
        <v>41135.679791666669</v>
      </c>
      <c r="M469" t="b">
        <v>0</v>
      </c>
      <c r="N469">
        <v>39</v>
      </c>
      <c r="O469" s="5">
        <f>E469/D469</f>
        <v>0.21575</v>
      </c>
      <c r="P469" s="19">
        <f t="shared" si="30"/>
        <v>110.64102564102564</v>
      </c>
      <c r="Q469" t="b">
        <v>0</v>
      </c>
      <c r="R469" s="14" t="s">
        <v>8329</v>
      </c>
      <c r="S469" s="10" t="s">
        <v>8264</v>
      </c>
      <c r="T469" t="s">
        <v>8270</v>
      </c>
      <c r="U469" s="14">
        <f t="shared" si="31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19">
        <v>7500</v>
      </c>
      <c r="E470">
        <v>0</v>
      </c>
      <c r="F470" s="19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7">
        <f t="shared" si="29"/>
        <v>41041.167627314811</v>
      </c>
      <c r="M470" t="b">
        <v>0</v>
      </c>
      <c r="N470">
        <v>0</v>
      </c>
      <c r="O470" s="5">
        <f>E470/D470</f>
        <v>0</v>
      </c>
      <c r="P470" s="19">
        <f t="shared" si="30"/>
        <v>0</v>
      </c>
      <c r="Q470" t="b">
        <v>0</v>
      </c>
      <c r="R470" s="14" t="s">
        <v>8329</v>
      </c>
      <c r="S470" s="10" t="s">
        <v>8264</v>
      </c>
      <c r="T470" t="s">
        <v>8270</v>
      </c>
      <c r="U470" s="14">
        <f t="shared" si="31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19">
        <v>6000</v>
      </c>
      <c r="E471">
        <v>0</v>
      </c>
      <c r="F471" s="19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7">
        <f t="shared" si="29"/>
        <v>41827.989861111113</v>
      </c>
      <c r="M471" t="b">
        <v>0</v>
      </c>
      <c r="N471">
        <v>0</v>
      </c>
      <c r="O471" s="5">
        <f>E471/D471</f>
        <v>0</v>
      </c>
      <c r="P471" s="19">
        <f t="shared" si="30"/>
        <v>0</v>
      </c>
      <c r="Q471" t="b">
        <v>0</v>
      </c>
      <c r="R471" s="14" t="s">
        <v>8329</v>
      </c>
      <c r="S471" s="10" t="s">
        <v>8264</v>
      </c>
      <c r="T471" t="s">
        <v>8270</v>
      </c>
      <c r="U471" s="14">
        <f t="shared" si="31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19">
        <v>5000</v>
      </c>
      <c r="E472">
        <v>51</v>
      </c>
      <c r="F472" s="19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7">
        <f t="shared" si="29"/>
        <v>41605.167696759258</v>
      </c>
      <c r="M472" t="b">
        <v>0</v>
      </c>
      <c r="N472">
        <v>2</v>
      </c>
      <c r="O472" s="5">
        <f>E472/D472</f>
        <v>1.0200000000000001E-2</v>
      </c>
      <c r="P472" s="19">
        <f t="shared" si="30"/>
        <v>25.5</v>
      </c>
      <c r="Q472" t="b">
        <v>0</v>
      </c>
      <c r="R472" s="14" t="s">
        <v>8329</v>
      </c>
      <c r="S472" s="10" t="s">
        <v>8264</v>
      </c>
      <c r="T472" t="s">
        <v>8270</v>
      </c>
      <c r="U472" s="14">
        <f t="shared" si="31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19">
        <v>55000</v>
      </c>
      <c r="E473">
        <v>6541</v>
      </c>
      <c r="F473" s="19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7">
        <f t="shared" si="29"/>
        <v>41703.721979166665</v>
      </c>
      <c r="M473" t="b">
        <v>0</v>
      </c>
      <c r="N473">
        <v>170</v>
      </c>
      <c r="O473" s="5">
        <f>E473/D473</f>
        <v>0.11892727272727273</v>
      </c>
      <c r="P473" s="19">
        <f t="shared" si="30"/>
        <v>38.476470588235294</v>
      </c>
      <c r="Q473" t="b">
        <v>0</v>
      </c>
      <c r="R473" s="14" t="s">
        <v>8329</v>
      </c>
      <c r="S473" s="10" t="s">
        <v>8264</v>
      </c>
      <c r="T473" t="s">
        <v>8270</v>
      </c>
      <c r="U473" s="14">
        <f t="shared" si="31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19">
        <v>800</v>
      </c>
      <c r="E474">
        <v>141</v>
      </c>
      <c r="F474" s="19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7">
        <f t="shared" si="29"/>
        <v>41844.922662037039</v>
      </c>
      <c r="M474" t="b">
        <v>0</v>
      </c>
      <c r="N474">
        <v>5</v>
      </c>
      <c r="O474" s="5">
        <f>E474/D474</f>
        <v>0.17624999999999999</v>
      </c>
      <c r="P474" s="19">
        <f t="shared" si="30"/>
        <v>28.2</v>
      </c>
      <c r="Q474" t="b">
        <v>0</v>
      </c>
      <c r="R474" s="14" t="s">
        <v>8329</v>
      </c>
      <c r="S474" s="10" t="s">
        <v>8264</v>
      </c>
      <c r="T474" t="s">
        <v>8270</v>
      </c>
      <c r="U474" s="14">
        <f t="shared" si="31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19">
        <v>30000</v>
      </c>
      <c r="E475">
        <v>861</v>
      </c>
      <c r="F475" s="19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7">
        <f t="shared" si="29"/>
        <v>41869.698136574072</v>
      </c>
      <c r="M475" t="b">
        <v>0</v>
      </c>
      <c r="N475">
        <v>14</v>
      </c>
      <c r="O475" s="5">
        <f>E475/D475</f>
        <v>2.87E-2</v>
      </c>
      <c r="P475" s="19">
        <f t="shared" si="30"/>
        <v>61.5</v>
      </c>
      <c r="Q475" t="b">
        <v>0</v>
      </c>
      <c r="R475" s="14" t="s">
        <v>8329</v>
      </c>
      <c r="S475" s="10" t="s">
        <v>8264</v>
      </c>
      <c r="T475" t="s">
        <v>8270</v>
      </c>
      <c r="U475" s="14">
        <f t="shared" si="31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19">
        <v>3300</v>
      </c>
      <c r="E476">
        <v>1</v>
      </c>
      <c r="F476" s="19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7">
        <f t="shared" si="29"/>
        <v>42753.329039351855</v>
      </c>
      <c r="M476" t="b">
        <v>0</v>
      </c>
      <c r="N476">
        <v>1</v>
      </c>
      <c r="O476" s="5">
        <f>E476/D476</f>
        <v>3.0303030303030303E-4</v>
      </c>
      <c r="P476" s="19">
        <f t="shared" si="30"/>
        <v>1</v>
      </c>
      <c r="Q476" t="b">
        <v>0</v>
      </c>
      <c r="R476" s="14" t="s">
        <v>8329</v>
      </c>
      <c r="S476" s="10" t="s">
        <v>8264</v>
      </c>
      <c r="T476" t="s">
        <v>8270</v>
      </c>
      <c r="U476" s="14">
        <f t="shared" si="31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19">
        <v>2000</v>
      </c>
      <c r="E477">
        <v>0</v>
      </c>
      <c r="F477" s="19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7">
        <f t="shared" si="29"/>
        <v>42100.086145833338</v>
      </c>
      <c r="M477" t="b">
        <v>0</v>
      </c>
      <c r="N477">
        <v>0</v>
      </c>
      <c r="O477" s="5">
        <f>E477/D477</f>
        <v>0</v>
      </c>
      <c r="P477" s="19">
        <f t="shared" si="30"/>
        <v>0</v>
      </c>
      <c r="Q477" t="b">
        <v>0</v>
      </c>
      <c r="R477" s="14" t="s">
        <v>8329</v>
      </c>
      <c r="S477" s="10" t="s">
        <v>8264</v>
      </c>
      <c r="T477" t="s">
        <v>8270</v>
      </c>
      <c r="U477" s="14">
        <f t="shared" si="31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19">
        <v>220000</v>
      </c>
      <c r="E478">
        <v>4906.59</v>
      </c>
      <c r="F478" s="19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7">
        <f t="shared" si="29"/>
        <v>41757.975011574075</v>
      </c>
      <c r="M478" t="b">
        <v>0</v>
      </c>
      <c r="N478">
        <v>124</v>
      </c>
      <c r="O478" s="5">
        <f>E478/D478</f>
        <v>2.2302681818181819E-2</v>
      </c>
      <c r="P478" s="19">
        <f t="shared" si="30"/>
        <v>39.569274193548388</v>
      </c>
      <c r="Q478" t="b">
        <v>0</v>
      </c>
      <c r="R478" s="14" t="s">
        <v>8329</v>
      </c>
      <c r="S478" s="10" t="s">
        <v>8264</v>
      </c>
      <c r="T478" t="s">
        <v>8270</v>
      </c>
      <c r="U478" s="14">
        <f t="shared" si="31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19">
        <v>1500</v>
      </c>
      <c r="E479">
        <v>0</v>
      </c>
      <c r="F479" s="1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7">
        <f t="shared" si="29"/>
        <v>40987.83488425926</v>
      </c>
      <c r="M479" t="b">
        <v>0</v>
      </c>
      <c r="N479">
        <v>0</v>
      </c>
      <c r="O479" s="5">
        <f>E479/D479</f>
        <v>0</v>
      </c>
      <c r="P479" s="19">
        <f t="shared" si="30"/>
        <v>0</v>
      </c>
      <c r="Q479" t="b">
        <v>0</v>
      </c>
      <c r="R479" s="14" t="s">
        <v>8329</v>
      </c>
      <c r="S479" s="10" t="s">
        <v>8264</v>
      </c>
      <c r="T479" t="s">
        <v>8270</v>
      </c>
      <c r="U479" s="14">
        <f t="shared" si="31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19">
        <v>10000</v>
      </c>
      <c r="E480">
        <v>0</v>
      </c>
      <c r="F480" s="19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7">
        <f t="shared" si="29"/>
        <v>42065.910983796297</v>
      </c>
      <c r="M480" t="b">
        <v>0</v>
      </c>
      <c r="N480">
        <v>0</v>
      </c>
      <c r="O480" s="5">
        <f>E480/D480</f>
        <v>0</v>
      </c>
      <c r="P480" s="19">
        <f t="shared" si="30"/>
        <v>0</v>
      </c>
      <c r="Q480" t="b">
        <v>0</v>
      </c>
      <c r="R480" s="14" t="s">
        <v>8329</v>
      </c>
      <c r="S480" s="10" t="s">
        <v>8264</v>
      </c>
      <c r="T480" t="s">
        <v>8270</v>
      </c>
      <c r="U480" s="14">
        <f t="shared" si="31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19">
        <v>15000</v>
      </c>
      <c r="E481">
        <v>4884</v>
      </c>
      <c r="F481" s="19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7">
        <f t="shared" si="29"/>
        <v>41904.407812500001</v>
      </c>
      <c r="M481" t="b">
        <v>0</v>
      </c>
      <c r="N481">
        <v>55</v>
      </c>
      <c r="O481" s="5">
        <f>E481/D481</f>
        <v>0.3256</v>
      </c>
      <c r="P481" s="19">
        <f t="shared" si="30"/>
        <v>88.8</v>
      </c>
      <c r="Q481" t="b">
        <v>0</v>
      </c>
      <c r="R481" s="14" t="s">
        <v>8329</v>
      </c>
      <c r="S481" s="10" t="s">
        <v>8264</v>
      </c>
      <c r="T481" t="s">
        <v>8270</v>
      </c>
      <c r="U481" s="14">
        <f t="shared" si="31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19">
        <v>40000</v>
      </c>
      <c r="E482">
        <v>7764</v>
      </c>
      <c r="F482" s="19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7">
        <f t="shared" si="29"/>
        <v>41465.500173611108</v>
      </c>
      <c r="M482" t="b">
        <v>0</v>
      </c>
      <c r="N482">
        <v>140</v>
      </c>
      <c r="O482" s="5">
        <f>E482/D482</f>
        <v>0.19409999999999999</v>
      </c>
      <c r="P482" s="19">
        <f t="shared" si="30"/>
        <v>55.457142857142856</v>
      </c>
      <c r="Q482" t="b">
        <v>0</v>
      </c>
      <c r="R482" s="14" t="s">
        <v>8329</v>
      </c>
      <c r="S482" s="10" t="s">
        <v>8264</v>
      </c>
      <c r="T482" t="s">
        <v>8270</v>
      </c>
      <c r="U482" s="14">
        <f t="shared" si="31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19">
        <v>30000</v>
      </c>
      <c r="E483">
        <v>1830</v>
      </c>
      <c r="F483" s="19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7">
        <f t="shared" si="29"/>
        <v>41162.672326388885</v>
      </c>
      <c r="M483" t="b">
        <v>0</v>
      </c>
      <c r="N483">
        <v>21</v>
      </c>
      <c r="O483" s="5">
        <f>E483/D483</f>
        <v>6.0999999999999999E-2</v>
      </c>
      <c r="P483" s="19">
        <f t="shared" si="30"/>
        <v>87.142857142857139</v>
      </c>
      <c r="Q483" t="b">
        <v>0</v>
      </c>
      <c r="R483" s="14" t="s">
        <v>8329</v>
      </c>
      <c r="S483" s="10" t="s">
        <v>8264</v>
      </c>
      <c r="T483" t="s">
        <v>8270</v>
      </c>
      <c r="U483" s="14">
        <f t="shared" si="31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19">
        <v>10000</v>
      </c>
      <c r="E484">
        <v>10</v>
      </c>
      <c r="F484" s="19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7">
        <f t="shared" si="29"/>
        <v>42447.896875000006</v>
      </c>
      <c r="M484" t="b">
        <v>0</v>
      </c>
      <c r="N484">
        <v>1</v>
      </c>
      <c r="O484" s="5">
        <f>E484/D484</f>
        <v>1E-3</v>
      </c>
      <c r="P484" s="19">
        <f t="shared" si="30"/>
        <v>10</v>
      </c>
      <c r="Q484" t="b">
        <v>0</v>
      </c>
      <c r="R484" s="14" t="s">
        <v>8329</v>
      </c>
      <c r="S484" s="10" t="s">
        <v>8264</v>
      </c>
      <c r="T484" t="s">
        <v>8270</v>
      </c>
      <c r="U484" s="14">
        <f t="shared" si="31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19">
        <v>15000</v>
      </c>
      <c r="E485">
        <v>7530</v>
      </c>
      <c r="F485" s="19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7">
        <f t="shared" si="29"/>
        <v>41243.197592592594</v>
      </c>
      <c r="M485" t="b">
        <v>0</v>
      </c>
      <c r="N485">
        <v>147</v>
      </c>
      <c r="O485" s="5">
        <f>E485/D485</f>
        <v>0.502</v>
      </c>
      <c r="P485" s="19">
        <f t="shared" si="30"/>
        <v>51.224489795918366</v>
      </c>
      <c r="Q485" t="b">
        <v>0</v>
      </c>
      <c r="R485" s="14" t="s">
        <v>8329</v>
      </c>
      <c r="S485" s="10" t="s">
        <v>8264</v>
      </c>
      <c r="T485" t="s">
        <v>8270</v>
      </c>
      <c r="U485" s="14">
        <f t="shared" si="31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19">
        <v>80000</v>
      </c>
      <c r="E486">
        <v>149</v>
      </c>
      <c r="F486" s="19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7">
        <f t="shared" si="29"/>
        <v>42272.93949074074</v>
      </c>
      <c r="M486" t="b">
        <v>0</v>
      </c>
      <c r="N486">
        <v>11</v>
      </c>
      <c r="O486" s="5">
        <f>E486/D486</f>
        <v>1.8625E-3</v>
      </c>
      <c r="P486" s="19">
        <f t="shared" si="30"/>
        <v>13.545454545454545</v>
      </c>
      <c r="Q486" t="b">
        <v>0</v>
      </c>
      <c r="R486" s="14" t="s">
        <v>8329</v>
      </c>
      <c r="S486" s="10" t="s">
        <v>8264</v>
      </c>
      <c r="T486" t="s">
        <v>8270</v>
      </c>
      <c r="U486" s="14">
        <f t="shared" si="31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19">
        <v>37956</v>
      </c>
      <c r="E487">
        <v>8315.01</v>
      </c>
      <c r="F487" s="19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7">
        <f t="shared" si="29"/>
        <v>41381.50577546296</v>
      </c>
      <c r="M487" t="b">
        <v>0</v>
      </c>
      <c r="N487">
        <v>125</v>
      </c>
      <c r="O487" s="5">
        <f>E487/D487</f>
        <v>0.21906971229845085</v>
      </c>
      <c r="P487" s="19">
        <f t="shared" si="30"/>
        <v>66.520080000000007</v>
      </c>
      <c r="Q487" t="b">
        <v>0</v>
      </c>
      <c r="R487" s="14" t="s">
        <v>8329</v>
      </c>
      <c r="S487" s="10" t="s">
        <v>8264</v>
      </c>
      <c r="T487" t="s">
        <v>8270</v>
      </c>
      <c r="U487" s="14">
        <f t="shared" si="31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19">
        <v>550000</v>
      </c>
      <c r="E488">
        <v>50</v>
      </c>
      <c r="F488" s="19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7">
        <f t="shared" si="29"/>
        <v>41761.94258101852</v>
      </c>
      <c r="M488" t="b">
        <v>0</v>
      </c>
      <c r="N488">
        <v>1</v>
      </c>
      <c r="O488" s="5">
        <f>E488/D488</f>
        <v>9.0909090909090904E-5</v>
      </c>
      <c r="P488" s="19">
        <f t="shared" si="30"/>
        <v>50</v>
      </c>
      <c r="Q488" t="b">
        <v>0</v>
      </c>
      <c r="R488" s="14" t="s">
        <v>8329</v>
      </c>
      <c r="S488" s="10" t="s">
        <v>8264</v>
      </c>
      <c r="T488" t="s">
        <v>8270</v>
      </c>
      <c r="U488" s="14">
        <f t="shared" si="31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19">
        <v>50000</v>
      </c>
      <c r="E489">
        <v>0</v>
      </c>
      <c r="F489" s="1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7">
        <f t="shared" si="29"/>
        <v>42669.594837962963</v>
      </c>
      <c r="M489" t="b">
        <v>0</v>
      </c>
      <c r="N489">
        <v>0</v>
      </c>
      <c r="O489" s="5">
        <f>E489/D489</f>
        <v>0</v>
      </c>
      <c r="P489" s="19">
        <f t="shared" si="30"/>
        <v>0</v>
      </c>
      <c r="Q489" t="b">
        <v>0</v>
      </c>
      <c r="R489" s="14" t="s">
        <v>8329</v>
      </c>
      <c r="S489" s="10" t="s">
        <v>8264</v>
      </c>
      <c r="T489" t="s">
        <v>8270</v>
      </c>
      <c r="U489" s="14">
        <f t="shared" si="31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19">
        <v>12000</v>
      </c>
      <c r="E490">
        <v>0</v>
      </c>
      <c r="F490" s="19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7">
        <f t="shared" si="29"/>
        <v>42714.054398148146</v>
      </c>
      <c r="M490" t="b">
        <v>0</v>
      </c>
      <c r="N490">
        <v>0</v>
      </c>
      <c r="O490" s="5">
        <f>E490/D490</f>
        <v>0</v>
      </c>
      <c r="P490" s="19">
        <f t="shared" si="30"/>
        <v>0</v>
      </c>
      <c r="Q490" t="b">
        <v>0</v>
      </c>
      <c r="R490" s="14" t="s">
        <v>8329</v>
      </c>
      <c r="S490" s="10" t="s">
        <v>8264</v>
      </c>
      <c r="T490" t="s">
        <v>8270</v>
      </c>
      <c r="U490" s="14">
        <f t="shared" si="31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19">
        <v>74997</v>
      </c>
      <c r="E491">
        <v>215</v>
      </c>
      <c r="F491" s="19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7">
        <f t="shared" si="29"/>
        <v>40882.481666666667</v>
      </c>
      <c r="M491" t="b">
        <v>0</v>
      </c>
      <c r="N491">
        <v>3</v>
      </c>
      <c r="O491" s="5">
        <f>E491/D491</f>
        <v>2.8667813379201833E-3</v>
      </c>
      <c r="P491" s="19">
        <f t="shared" si="30"/>
        <v>71.666666666666671</v>
      </c>
      <c r="Q491" t="b">
        <v>0</v>
      </c>
      <c r="R491" s="14" t="s">
        <v>8329</v>
      </c>
      <c r="S491" s="10" t="s">
        <v>8264</v>
      </c>
      <c r="T491" t="s">
        <v>8270</v>
      </c>
      <c r="U491" s="14">
        <f t="shared" si="31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19">
        <v>1000</v>
      </c>
      <c r="E492">
        <v>0</v>
      </c>
      <c r="F492" s="19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7">
        <f t="shared" si="29"/>
        <v>41113.968576388892</v>
      </c>
      <c r="M492" t="b">
        <v>0</v>
      </c>
      <c r="N492">
        <v>0</v>
      </c>
      <c r="O492" s="5">
        <f>E492/D492</f>
        <v>0</v>
      </c>
      <c r="P492" s="19">
        <f t="shared" si="30"/>
        <v>0</v>
      </c>
      <c r="Q492" t="b">
        <v>0</v>
      </c>
      <c r="R492" s="14" t="s">
        <v>8329</v>
      </c>
      <c r="S492" s="10" t="s">
        <v>8264</v>
      </c>
      <c r="T492" t="s">
        <v>8270</v>
      </c>
      <c r="U492" s="14">
        <f t="shared" si="31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19">
        <v>10000</v>
      </c>
      <c r="E493">
        <v>0</v>
      </c>
      <c r="F493" s="19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7">
        <f t="shared" si="29"/>
        <v>42366.982627314821</v>
      </c>
      <c r="M493" t="b">
        <v>0</v>
      </c>
      <c r="N493">
        <v>0</v>
      </c>
      <c r="O493" s="5">
        <f>E493/D493</f>
        <v>0</v>
      </c>
      <c r="P493" s="19">
        <f t="shared" si="30"/>
        <v>0</v>
      </c>
      <c r="Q493" t="b">
        <v>0</v>
      </c>
      <c r="R493" s="14" t="s">
        <v>8329</v>
      </c>
      <c r="S493" s="10" t="s">
        <v>8264</v>
      </c>
      <c r="T493" t="s">
        <v>8270</v>
      </c>
      <c r="U493" s="14">
        <f t="shared" si="31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19">
        <v>10000000</v>
      </c>
      <c r="E494">
        <v>0</v>
      </c>
      <c r="F494" s="19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7">
        <f t="shared" si="29"/>
        <v>42596.03506944445</v>
      </c>
      <c r="M494" t="b">
        <v>0</v>
      </c>
      <c r="N494">
        <v>0</v>
      </c>
      <c r="O494" s="5">
        <f>E494/D494</f>
        <v>0</v>
      </c>
      <c r="P494" s="19">
        <f t="shared" si="30"/>
        <v>0</v>
      </c>
      <c r="Q494" t="b">
        <v>0</v>
      </c>
      <c r="R494" s="14" t="s">
        <v>8329</v>
      </c>
      <c r="S494" s="10" t="s">
        <v>8264</v>
      </c>
      <c r="T494" t="s">
        <v>8270</v>
      </c>
      <c r="U494" s="14">
        <f t="shared" si="31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19">
        <v>30000</v>
      </c>
      <c r="E495">
        <v>0</v>
      </c>
      <c r="F495" s="19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7">
        <f t="shared" si="29"/>
        <v>42114.726134259254</v>
      </c>
      <c r="M495" t="b">
        <v>0</v>
      </c>
      <c r="N495">
        <v>0</v>
      </c>
      <c r="O495" s="5">
        <f>E495/D495</f>
        <v>0</v>
      </c>
      <c r="P495" s="19">
        <f t="shared" si="30"/>
        <v>0</v>
      </c>
      <c r="Q495" t="b">
        <v>0</v>
      </c>
      <c r="R495" s="14" t="s">
        <v>8329</v>
      </c>
      <c r="S495" s="10" t="s">
        <v>8264</v>
      </c>
      <c r="T495" t="s">
        <v>8270</v>
      </c>
      <c r="U495" s="14">
        <f t="shared" si="31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19">
        <v>20000</v>
      </c>
      <c r="E496">
        <v>31</v>
      </c>
      <c r="F496" s="19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7">
        <f t="shared" si="29"/>
        <v>41799.830613425926</v>
      </c>
      <c r="M496" t="b">
        <v>0</v>
      </c>
      <c r="N496">
        <v>3</v>
      </c>
      <c r="O496" s="5">
        <f>E496/D496</f>
        <v>1.5499999999999999E-3</v>
      </c>
      <c r="P496" s="19">
        <f t="shared" si="30"/>
        <v>10.333333333333334</v>
      </c>
      <c r="Q496" t="b">
        <v>0</v>
      </c>
      <c r="R496" s="14" t="s">
        <v>8329</v>
      </c>
      <c r="S496" s="10" t="s">
        <v>8264</v>
      </c>
      <c r="T496" t="s">
        <v>8270</v>
      </c>
      <c r="U496" s="14">
        <f t="shared" si="31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19">
        <v>7000</v>
      </c>
      <c r="E497">
        <v>0</v>
      </c>
      <c r="F497" s="19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7">
        <f t="shared" si="29"/>
        <v>42171.827604166669</v>
      </c>
      <c r="M497" t="b">
        <v>0</v>
      </c>
      <c r="N497">
        <v>0</v>
      </c>
      <c r="O497" s="5">
        <f>E497/D497</f>
        <v>0</v>
      </c>
      <c r="P497" s="19">
        <f t="shared" si="30"/>
        <v>0</v>
      </c>
      <c r="Q497" t="b">
        <v>0</v>
      </c>
      <c r="R497" s="14" t="s">
        <v>8329</v>
      </c>
      <c r="S497" s="10" t="s">
        <v>8264</v>
      </c>
      <c r="T497" t="s">
        <v>8270</v>
      </c>
      <c r="U497" s="14">
        <f t="shared" si="31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19">
        <v>60000</v>
      </c>
      <c r="E498">
        <v>1</v>
      </c>
      <c r="F498" s="19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7">
        <f t="shared" si="29"/>
        <v>41620.93141203704</v>
      </c>
      <c r="M498" t="b">
        <v>0</v>
      </c>
      <c r="N498">
        <v>1</v>
      </c>
      <c r="O498" s="5">
        <f>E498/D498</f>
        <v>1.6666666666666667E-5</v>
      </c>
      <c r="P498" s="19">
        <f t="shared" si="30"/>
        <v>1</v>
      </c>
      <c r="Q498" t="b">
        <v>0</v>
      </c>
      <c r="R498" s="14" t="s">
        <v>8329</v>
      </c>
      <c r="S498" s="10" t="s">
        <v>8264</v>
      </c>
      <c r="T498" t="s">
        <v>8270</v>
      </c>
      <c r="U498" s="14">
        <f t="shared" si="31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19">
        <v>4480</v>
      </c>
      <c r="E499">
        <v>30</v>
      </c>
      <c r="F499" s="1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7">
        <f t="shared" si="29"/>
        <v>41945.037789351853</v>
      </c>
      <c r="M499" t="b">
        <v>0</v>
      </c>
      <c r="N499">
        <v>3</v>
      </c>
      <c r="O499" s="5">
        <f>E499/D499</f>
        <v>6.6964285714285711E-3</v>
      </c>
      <c r="P499" s="19">
        <f t="shared" si="30"/>
        <v>10</v>
      </c>
      <c r="Q499" t="b">
        <v>0</v>
      </c>
      <c r="R499" s="14" t="s">
        <v>8329</v>
      </c>
      <c r="S499" s="10" t="s">
        <v>8264</v>
      </c>
      <c r="T499" t="s">
        <v>8270</v>
      </c>
      <c r="U499" s="14">
        <f t="shared" si="31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19">
        <v>65108</v>
      </c>
      <c r="E500">
        <v>2994</v>
      </c>
      <c r="F500" s="19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7">
        <f t="shared" si="29"/>
        <v>40858.762141203704</v>
      </c>
      <c r="M500" t="b">
        <v>0</v>
      </c>
      <c r="N500">
        <v>22</v>
      </c>
      <c r="O500" s="5">
        <f>E500/D500</f>
        <v>4.5985132395404561E-2</v>
      </c>
      <c r="P500" s="19">
        <f t="shared" si="30"/>
        <v>136.09090909090909</v>
      </c>
      <c r="Q500" t="b">
        <v>0</v>
      </c>
      <c r="R500" s="14" t="s">
        <v>8329</v>
      </c>
      <c r="S500" s="10" t="s">
        <v>8264</v>
      </c>
      <c r="T500" t="s">
        <v>8270</v>
      </c>
      <c r="U500" s="14">
        <f t="shared" si="31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19">
        <v>20000</v>
      </c>
      <c r="E501">
        <v>1910</v>
      </c>
      <c r="F501" s="19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7">
        <f t="shared" si="29"/>
        <v>40043.895462962959</v>
      </c>
      <c r="M501" t="b">
        <v>0</v>
      </c>
      <c r="N501">
        <v>26</v>
      </c>
      <c r="O501" s="5">
        <f>E501/D501</f>
        <v>9.5500000000000002E-2</v>
      </c>
      <c r="P501" s="19">
        <f t="shared" si="30"/>
        <v>73.461538461538467</v>
      </c>
      <c r="Q501" t="b">
        <v>0</v>
      </c>
      <c r="R501" s="14" t="s">
        <v>8329</v>
      </c>
      <c r="S501" s="10" t="s">
        <v>8264</v>
      </c>
      <c r="T501" t="s">
        <v>8270</v>
      </c>
      <c r="U501" s="14">
        <f t="shared" si="31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19">
        <v>6500</v>
      </c>
      <c r="E502">
        <v>215</v>
      </c>
      <c r="F502" s="19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7">
        <f t="shared" si="29"/>
        <v>40247.886006944449</v>
      </c>
      <c r="M502" t="b">
        <v>0</v>
      </c>
      <c r="N502">
        <v>4</v>
      </c>
      <c r="O502" s="5">
        <f>E502/D502</f>
        <v>3.307692307692308E-2</v>
      </c>
      <c r="P502" s="19">
        <f t="shared" si="30"/>
        <v>53.75</v>
      </c>
      <c r="Q502" t="b">
        <v>0</v>
      </c>
      <c r="R502" s="14" t="s">
        <v>8329</v>
      </c>
      <c r="S502" s="10" t="s">
        <v>8264</v>
      </c>
      <c r="T502" t="s">
        <v>8270</v>
      </c>
      <c r="U502" s="14">
        <f t="shared" si="31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19">
        <v>10000</v>
      </c>
      <c r="E503">
        <v>0</v>
      </c>
      <c r="F503" s="19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7">
        <f t="shared" si="29"/>
        <v>40703.234386574077</v>
      </c>
      <c r="M503" t="b">
        <v>0</v>
      </c>
      <c r="N503">
        <v>0</v>
      </c>
      <c r="O503" s="5">
        <f>E503/D503</f>
        <v>0</v>
      </c>
      <c r="P503" s="19">
        <f t="shared" si="30"/>
        <v>0</v>
      </c>
      <c r="Q503" t="b">
        <v>0</v>
      </c>
      <c r="R503" s="14" t="s">
        <v>8329</v>
      </c>
      <c r="S503" s="10" t="s">
        <v>8264</v>
      </c>
      <c r="T503" t="s">
        <v>8270</v>
      </c>
      <c r="U503" s="14">
        <f t="shared" si="31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19">
        <v>20000</v>
      </c>
      <c r="E504">
        <v>230</v>
      </c>
      <c r="F504" s="19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7">
        <f t="shared" si="29"/>
        <v>40956.553530092591</v>
      </c>
      <c r="M504" t="b">
        <v>0</v>
      </c>
      <c r="N504">
        <v>4</v>
      </c>
      <c r="O504" s="5">
        <f>E504/D504</f>
        <v>1.15E-2</v>
      </c>
      <c r="P504" s="19">
        <f t="shared" si="30"/>
        <v>57.5</v>
      </c>
      <c r="Q504" t="b">
        <v>0</v>
      </c>
      <c r="R504" s="14" t="s">
        <v>8329</v>
      </c>
      <c r="S504" s="10" t="s">
        <v>8264</v>
      </c>
      <c r="T504" t="s">
        <v>8270</v>
      </c>
      <c r="U504" s="14">
        <f t="shared" si="31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19">
        <v>6500</v>
      </c>
      <c r="E505">
        <v>114</v>
      </c>
      <c r="F505" s="19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7">
        <f t="shared" si="29"/>
        <v>41991.526655092588</v>
      </c>
      <c r="M505" t="b">
        <v>0</v>
      </c>
      <c r="N505">
        <v>9</v>
      </c>
      <c r="O505" s="5">
        <f>E505/D505</f>
        <v>1.7538461538461537E-2</v>
      </c>
      <c r="P505" s="19">
        <f t="shared" si="30"/>
        <v>12.666666666666666</v>
      </c>
      <c r="Q505" t="b">
        <v>0</v>
      </c>
      <c r="R505" s="14" t="s">
        <v>8329</v>
      </c>
      <c r="S505" s="10" t="s">
        <v>8264</v>
      </c>
      <c r="T505" t="s">
        <v>8270</v>
      </c>
      <c r="U505" s="14">
        <f t="shared" si="31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19">
        <v>24500</v>
      </c>
      <c r="E506">
        <v>335</v>
      </c>
      <c r="F506" s="19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7">
        <f t="shared" si="29"/>
        <v>40949.98364583333</v>
      </c>
      <c r="M506" t="b">
        <v>0</v>
      </c>
      <c r="N506">
        <v>5</v>
      </c>
      <c r="O506" s="5">
        <f>E506/D506</f>
        <v>1.3673469387755101E-2</v>
      </c>
      <c r="P506" s="19">
        <f t="shared" si="30"/>
        <v>67</v>
      </c>
      <c r="Q506" t="b">
        <v>0</v>
      </c>
      <c r="R506" s="14" t="s">
        <v>8329</v>
      </c>
      <c r="S506" s="10" t="s">
        <v>8264</v>
      </c>
      <c r="T506" t="s">
        <v>8270</v>
      </c>
      <c r="U506" s="14">
        <f t="shared" si="31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19">
        <v>12000</v>
      </c>
      <c r="E507">
        <v>52</v>
      </c>
      <c r="F507" s="19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7">
        <f t="shared" si="29"/>
        <v>42318.098217592589</v>
      </c>
      <c r="M507" t="b">
        <v>0</v>
      </c>
      <c r="N507">
        <v>14</v>
      </c>
      <c r="O507" s="5">
        <f>E507/D507</f>
        <v>4.3333333333333331E-3</v>
      </c>
      <c r="P507" s="19">
        <f t="shared" si="30"/>
        <v>3.7142857142857144</v>
      </c>
      <c r="Q507" t="b">
        <v>0</v>
      </c>
      <c r="R507" s="14" t="s">
        <v>8329</v>
      </c>
      <c r="S507" s="10" t="s">
        <v>8264</v>
      </c>
      <c r="T507" t="s">
        <v>8270</v>
      </c>
      <c r="U507" s="14">
        <f t="shared" si="31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19">
        <v>200000</v>
      </c>
      <c r="E508">
        <v>250</v>
      </c>
      <c r="F508" s="19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7">
        <f t="shared" si="29"/>
        <v>41466.552314814813</v>
      </c>
      <c r="M508" t="b">
        <v>0</v>
      </c>
      <c r="N508">
        <v>1</v>
      </c>
      <c r="O508" s="5">
        <f>E508/D508</f>
        <v>1.25E-3</v>
      </c>
      <c r="P508" s="19">
        <f t="shared" si="30"/>
        <v>250</v>
      </c>
      <c r="Q508" t="b">
        <v>0</v>
      </c>
      <c r="R508" s="14" t="s">
        <v>8329</v>
      </c>
      <c r="S508" s="10" t="s">
        <v>8264</v>
      </c>
      <c r="T508" t="s">
        <v>8270</v>
      </c>
      <c r="U508" s="14">
        <f t="shared" si="31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19">
        <v>20000</v>
      </c>
      <c r="E509">
        <v>640</v>
      </c>
      <c r="F509" s="1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7">
        <f t="shared" si="29"/>
        <v>41156.958993055552</v>
      </c>
      <c r="M509" t="b">
        <v>0</v>
      </c>
      <c r="N509">
        <v>10</v>
      </c>
      <c r="O509" s="5">
        <f>E509/D509</f>
        <v>3.2000000000000001E-2</v>
      </c>
      <c r="P509" s="19">
        <f t="shared" si="30"/>
        <v>64</v>
      </c>
      <c r="Q509" t="b">
        <v>0</v>
      </c>
      <c r="R509" s="14" t="s">
        <v>8329</v>
      </c>
      <c r="S509" s="10" t="s">
        <v>8264</v>
      </c>
      <c r="T509" t="s">
        <v>8270</v>
      </c>
      <c r="U509" s="14">
        <f t="shared" si="31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19">
        <v>50000</v>
      </c>
      <c r="E510">
        <v>400</v>
      </c>
      <c r="F510" s="19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7">
        <f t="shared" si="29"/>
        <v>40995.024317129632</v>
      </c>
      <c r="M510" t="b">
        <v>0</v>
      </c>
      <c r="N510">
        <v>3</v>
      </c>
      <c r="O510" s="5">
        <f>E510/D510</f>
        <v>8.0000000000000002E-3</v>
      </c>
      <c r="P510" s="19">
        <f t="shared" si="30"/>
        <v>133.33333333333334</v>
      </c>
      <c r="Q510" t="b">
        <v>0</v>
      </c>
      <c r="R510" s="14" t="s">
        <v>8329</v>
      </c>
      <c r="S510" s="10" t="s">
        <v>8264</v>
      </c>
      <c r="T510" t="s">
        <v>8270</v>
      </c>
      <c r="U510" s="14">
        <f t="shared" si="31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19">
        <v>5000</v>
      </c>
      <c r="E511">
        <v>10</v>
      </c>
      <c r="F511" s="19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7">
        <f t="shared" si="29"/>
        <v>42153.631597222222</v>
      </c>
      <c r="M511" t="b">
        <v>0</v>
      </c>
      <c r="N511">
        <v>1</v>
      </c>
      <c r="O511" s="5">
        <f>E511/D511</f>
        <v>2E-3</v>
      </c>
      <c r="P511" s="19">
        <f t="shared" si="30"/>
        <v>10</v>
      </c>
      <c r="Q511" t="b">
        <v>0</v>
      </c>
      <c r="R511" s="14" t="s">
        <v>8329</v>
      </c>
      <c r="S511" s="10" t="s">
        <v>8264</v>
      </c>
      <c r="T511" t="s">
        <v>8270</v>
      </c>
      <c r="U511" s="14">
        <f t="shared" si="31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19">
        <v>14000</v>
      </c>
      <c r="E512">
        <v>0</v>
      </c>
      <c r="F512" s="19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7">
        <f t="shared" si="29"/>
        <v>42400.176377314812</v>
      </c>
      <c r="M512" t="b">
        <v>0</v>
      </c>
      <c r="N512">
        <v>0</v>
      </c>
      <c r="O512" s="5">
        <f>E512/D512</f>
        <v>0</v>
      </c>
      <c r="P512" s="19">
        <f t="shared" si="30"/>
        <v>0</v>
      </c>
      <c r="Q512" t="b">
        <v>0</v>
      </c>
      <c r="R512" s="14" t="s">
        <v>8329</v>
      </c>
      <c r="S512" s="10" t="s">
        <v>8264</v>
      </c>
      <c r="T512" t="s">
        <v>8270</v>
      </c>
      <c r="U512" s="14">
        <f t="shared" si="31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19">
        <v>5000</v>
      </c>
      <c r="E513">
        <v>150</v>
      </c>
      <c r="F513" s="19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7">
        <f t="shared" si="29"/>
        <v>41340.303032407406</v>
      </c>
      <c r="M513" t="b">
        <v>0</v>
      </c>
      <c r="N513">
        <v>5</v>
      </c>
      <c r="O513" s="5">
        <f>E513/D513</f>
        <v>0.03</v>
      </c>
      <c r="P513" s="19">
        <f t="shared" si="30"/>
        <v>30</v>
      </c>
      <c r="Q513" t="b">
        <v>0</v>
      </c>
      <c r="R513" s="14" t="s">
        <v>8329</v>
      </c>
      <c r="S513" s="10" t="s">
        <v>8264</v>
      </c>
      <c r="T513" t="s">
        <v>8270</v>
      </c>
      <c r="U513" s="14">
        <f t="shared" si="31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19">
        <v>8000</v>
      </c>
      <c r="E514">
        <v>11</v>
      </c>
      <c r="F514" s="19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7">
        <f t="shared" si="29"/>
        <v>42649.742210648154</v>
      </c>
      <c r="M514" t="b">
        <v>0</v>
      </c>
      <c r="N514">
        <v>2</v>
      </c>
      <c r="O514" s="5">
        <f>E514/D514</f>
        <v>1.3749999999999999E-3</v>
      </c>
      <c r="P514" s="19">
        <f t="shared" si="30"/>
        <v>5.5</v>
      </c>
      <c r="Q514" t="b">
        <v>0</v>
      </c>
      <c r="R514" s="14" t="s">
        <v>8329</v>
      </c>
      <c r="S514" s="10" t="s">
        <v>8264</v>
      </c>
      <c r="T514" t="s">
        <v>8270</v>
      </c>
      <c r="U514" s="14">
        <f t="shared" si="31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19">
        <v>50000</v>
      </c>
      <c r="E515">
        <v>6962</v>
      </c>
      <c r="F515" s="19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7">
        <f t="shared" ref="L515:L578" si="33">(((K515/60)/60)/24)+DATE(1970,1,1)</f>
        <v>42552.653993055559</v>
      </c>
      <c r="M515" t="b">
        <v>0</v>
      </c>
      <c r="N515">
        <v>68</v>
      </c>
      <c r="O515" s="5">
        <f>E515/D515</f>
        <v>0.13924</v>
      </c>
      <c r="P515" s="19">
        <f t="shared" ref="P515:P578" si="34">IFERROR(E515/N515,0)</f>
        <v>102.38235294117646</v>
      </c>
      <c r="Q515" t="b">
        <v>0</v>
      </c>
      <c r="R515" s="14" t="s">
        <v>8329</v>
      </c>
      <c r="S515" s="10" t="s">
        <v>8264</v>
      </c>
      <c r="T515" t="s">
        <v>8270</v>
      </c>
      <c r="U515" s="14">
        <f t="shared" ref="U515:U578" si="35">YEAR(L515)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19">
        <v>1500</v>
      </c>
      <c r="E516">
        <v>50</v>
      </c>
      <c r="F516" s="19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7">
        <f t="shared" si="33"/>
        <v>41830.613969907405</v>
      </c>
      <c r="M516" t="b">
        <v>0</v>
      </c>
      <c r="N516">
        <v>3</v>
      </c>
      <c r="O516" s="5">
        <f>E516/D516</f>
        <v>3.3333333333333333E-2</v>
      </c>
      <c r="P516" s="19">
        <f t="shared" si="34"/>
        <v>16.666666666666668</v>
      </c>
      <c r="Q516" t="b">
        <v>0</v>
      </c>
      <c r="R516" s="14" t="s">
        <v>8329</v>
      </c>
      <c r="S516" s="10" t="s">
        <v>8264</v>
      </c>
      <c r="T516" t="s">
        <v>8270</v>
      </c>
      <c r="U516" s="14">
        <f t="shared" si="35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19">
        <v>97000</v>
      </c>
      <c r="E517">
        <v>24651</v>
      </c>
      <c r="F517" s="19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7">
        <f t="shared" si="33"/>
        <v>42327.490752314814</v>
      </c>
      <c r="M517" t="b">
        <v>0</v>
      </c>
      <c r="N517">
        <v>34</v>
      </c>
      <c r="O517" s="5">
        <f>E517/D517</f>
        <v>0.25413402061855672</v>
      </c>
      <c r="P517" s="19">
        <f t="shared" si="34"/>
        <v>725.02941176470586</v>
      </c>
      <c r="Q517" t="b">
        <v>0</v>
      </c>
      <c r="R517" s="14" t="s">
        <v>8329</v>
      </c>
      <c r="S517" s="10" t="s">
        <v>8264</v>
      </c>
      <c r="T517" t="s">
        <v>8270</v>
      </c>
      <c r="U517" s="14">
        <f t="shared" si="35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19">
        <v>5000</v>
      </c>
      <c r="E518">
        <v>0</v>
      </c>
      <c r="F518" s="19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7">
        <f t="shared" si="33"/>
        <v>42091.778703703705</v>
      </c>
      <c r="M518" t="b">
        <v>0</v>
      </c>
      <c r="N518">
        <v>0</v>
      </c>
      <c r="O518" s="5">
        <f>E518/D518</f>
        <v>0</v>
      </c>
      <c r="P518" s="19">
        <f t="shared" si="34"/>
        <v>0</v>
      </c>
      <c r="Q518" t="b">
        <v>0</v>
      </c>
      <c r="R518" s="14" t="s">
        <v>8329</v>
      </c>
      <c r="S518" s="10" t="s">
        <v>8264</v>
      </c>
      <c r="T518" t="s">
        <v>8270</v>
      </c>
      <c r="U518" s="14">
        <f t="shared" si="35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19">
        <v>15000</v>
      </c>
      <c r="E519">
        <v>205</v>
      </c>
      <c r="F519" s="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7">
        <f t="shared" si="33"/>
        <v>42738.615289351852</v>
      </c>
      <c r="M519" t="b">
        <v>0</v>
      </c>
      <c r="N519">
        <v>3</v>
      </c>
      <c r="O519" s="5">
        <f>E519/D519</f>
        <v>1.3666666666666667E-2</v>
      </c>
      <c r="P519" s="19">
        <f t="shared" si="34"/>
        <v>68.333333333333329</v>
      </c>
      <c r="Q519" t="b">
        <v>0</v>
      </c>
      <c r="R519" s="14" t="s">
        <v>8329</v>
      </c>
      <c r="S519" s="10" t="s">
        <v>8264</v>
      </c>
      <c r="T519" t="s">
        <v>8270</v>
      </c>
      <c r="U519" s="14">
        <f t="shared" si="35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19">
        <v>7175</v>
      </c>
      <c r="E520">
        <v>0</v>
      </c>
      <c r="F520" s="19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7">
        <f t="shared" si="33"/>
        <v>42223.616018518514</v>
      </c>
      <c r="M520" t="b">
        <v>0</v>
      </c>
      <c r="N520">
        <v>0</v>
      </c>
      <c r="O520" s="5">
        <f>E520/D520</f>
        <v>0</v>
      </c>
      <c r="P520" s="19">
        <f t="shared" si="34"/>
        <v>0</v>
      </c>
      <c r="Q520" t="b">
        <v>0</v>
      </c>
      <c r="R520" s="14" t="s">
        <v>8329</v>
      </c>
      <c r="S520" s="10" t="s">
        <v>8264</v>
      </c>
      <c r="T520" t="s">
        <v>8270</v>
      </c>
      <c r="U520" s="14">
        <f t="shared" si="35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19">
        <v>12001</v>
      </c>
      <c r="E521">
        <v>2746</v>
      </c>
      <c r="F521" s="19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7">
        <f t="shared" si="33"/>
        <v>41218.391446759262</v>
      </c>
      <c r="M521" t="b">
        <v>0</v>
      </c>
      <c r="N521">
        <v>70</v>
      </c>
      <c r="O521" s="5">
        <f>E521/D521</f>
        <v>0.22881426547787684</v>
      </c>
      <c r="P521" s="19">
        <f t="shared" si="34"/>
        <v>39.228571428571428</v>
      </c>
      <c r="Q521" t="b">
        <v>0</v>
      </c>
      <c r="R521" s="14" t="s">
        <v>8329</v>
      </c>
      <c r="S521" s="10" t="s">
        <v>8264</v>
      </c>
      <c r="T521" t="s">
        <v>8270</v>
      </c>
      <c r="U521" s="14">
        <f t="shared" si="35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19">
        <v>5000</v>
      </c>
      <c r="E522">
        <v>5105</v>
      </c>
      <c r="F522" s="19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7">
        <f t="shared" si="33"/>
        <v>42318.702094907407</v>
      </c>
      <c r="M522" t="b">
        <v>0</v>
      </c>
      <c r="N522">
        <v>34</v>
      </c>
      <c r="O522" s="5">
        <f>E522/D522</f>
        <v>1.0209999999999999</v>
      </c>
      <c r="P522" s="19">
        <f t="shared" si="34"/>
        <v>150.14705882352942</v>
      </c>
      <c r="Q522" t="b">
        <v>1</v>
      </c>
      <c r="R522" s="14" t="s">
        <v>8330</v>
      </c>
      <c r="S522" s="10" t="s">
        <v>8271</v>
      </c>
      <c r="T522" t="s">
        <v>8272</v>
      </c>
      <c r="U522" s="14">
        <f t="shared" si="35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9">
        <v>5000</v>
      </c>
      <c r="E523">
        <v>5232</v>
      </c>
      <c r="F523" s="19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7">
        <f t="shared" si="33"/>
        <v>42646.092812499999</v>
      </c>
      <c r="M523" t="b">
        <v>0</v>
      </c>
      <c r="N523">
        <v>56</v>
      </c>
      <c r="O523" s="5">
        <f>E523/D523</f>
        <v>1.0464</v>
      </c>
      <c r="P523" s="19">
        <f t="shared" si="34"/>
        <v>93.428571428571431</v>
      </c>
      <c r="Q523" t="b">
        <v>1</v>
      </c>
      <c r="R523" s="14" t="s">
        <v>8330</v>
      </c>
      <c r="S523" s="10" t="s">
        <v>8271</v>
      </c>
      <c r="T523" t="s">
        <v>8272</v>
      </c>
      <c r="U523" s="14">
        <f t="shared" si="35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9">
        <v>3000</v>
      </c>
      <c r="E524">
        <v>3440</v>
      </c>
      <c r="F524" s="19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7">
        <f t="shared" si="33"/>
        <v>42430.040798611109</v>
      </c>
      <c r="M524" t="b">
        <v>0</v>
      </c>
      <c r="N524">
        <v>31</v>
      </c>
      <c r="O524" s="5">
        <f>E524/D524</f>
        <v>1.1466666666666667</v>
      </c>
      <c r="P524" s="19">
        <f t="shared" si="34"/>
        <v>110.96774193548387</v>
      </c>
      <c r="Q524" t="b">
        <v>1</v>
      </c>
      <c r="R524" s="14" t="s">
        <v>8330</v>
      </c>
      <c r="S524" s="10" t="s">
        <v>8271</v>
      </c>
      <c r="T524" t="s">
        <v>8272</v>
      </c>
      <c r="U524" s="14">
        <f t="shared" si="35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9">
        <v>5000</v>
      </c>
      <c r="E525">
        <v>6030</v>
      </c>
      <c r="F525" s="19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7">
        <f t="shared" si="33"/>
        <v>42238.13282407407</v>
      </c>
      <c r="M525" t="b">
        <v>0</v>
      </c>
      <c r="N525">
        <v>84</v>
      </c>
      <c r="O525" s="5">
        <f>E525/D525</f>
        <v>1.206</v>
      </c>
      <c r="P525" s="19">
        <f t="shared" si="34"/>
        <v>71.785714285714292</v>
      </c>
      <c r="Q525" t="b">
        <v>1</v>
      </c>
      <c r="R525" s="14" t="s">
        <v>8330</v>
      </c>
      <c r="S525" s="10" t="s">
        <v>8271</v>
      </c>
      <c r="T525" t="s">
        <v>8272</v>
      </c>
      <c r="U525" s="14">
        <f t="shared" si="35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19">
        <v>3500</v>
      </c>
      <c r="E526">
        <v>3803.55</v>
      </c>
      <c r="F526" s="19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7">
        <f t="shared" si="33"/>
        <v>42492.717233796298</v>
      </c>
      <c r="M526" t="b">
        <v>0</v>
      </c>
      <c r="N526">
        <v>130</v>
      </c>
      <c r="O526" s="5">
        <f>E526/D526</f>
        <v>1.0867285714285715</v>
      </c>
      <c r="P526" s="19">
        <f t="shared" si="34"/>
        <v>29.258076923076924</v>
      </c>
      <c r="Q526" t="b">
        <v>1</v>
      </c>
      <c r="R526" s="14" t="s">
        <v>8330</v>
      </c>
      <c r="S526" s="10" t="s">
        <v>8271</v>
      </c>
      <c r="T526" t="s">
        <v>8272</v>
      </c>
      <c r="U526" s="14">
        <f t="shared" si="35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9">
        <v>12000</v>
      </c>
      <c r="E527">
        <v>12000</v>
      </c>
      <c r="F527" s="19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7">
        <f t="shared" si="33"/>
        <v>41850.400937500002</v>
      </c>
      <c r="M527" t="b">
        <v>0</v>
      </c>
      <c r="N527">
        <v>12</v>
      </c>
      <c r="O527" s="5">
        <f>E527/D527</f>
        <v>1</v>
      </c>
      <c r="P527" s="19">
        <f t="shared" si="34"/>
        <v>1000</v>
      </c>
      <c r="Q527" t="b">
        <v>1</v>
      </c>
      <c r="R527" s="14" t="s">
        <v>8330</v>
      </c>
      <c r="S527" s="10" t="s">
        <v>8271</v>
      </c>
      <c r="T527" t="s">
        <v>8272</v>
      </c>
      <c r="U527" s="14">
        <f t="shared" si="35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19">
        <v>1500</v>
      </c>
      <c r="E528">
        <v>1710</v>
      </c>
      <c r="F528" s="19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7">
        <f t="shared" si="33"/>
        <v>42192.591944444444</v>
      </c>
      <c r="M528" t="b">
        <v>0</v>
      </c>
      <c r="N528">
        <v>23</v>
      </c>
      <c r="O528" s="5">
        <f>E528/D528</f>
        <v>1.1399999999999999</v>
      </c>
      <c r="P528" s="19">
        <f t="shared" si="34"/>
        <v>74.347826086956516</v>
      </c>
      <c r="Q528" t="b">
        <v>1</v>
      </c>
      <c r="R528" s="14" t="s">
        <v>8330</v>
      </c>
      <c r="S528" s="10" t="s">
        <v>8271</v>
      </c>
      <c r="T528" t="s">
        <v>8272</v>
      </c>
      <c r="U528" s="14">
        <f t="shared" si="35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9">
        <v>10000</v>
      </c>
      <c r="E529">
        <v>10085</v>
      </c>
      <c r="F529" s="1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7">
        <f t="shared" si="33"/>
        <v>42753.205625000002</v>
      </c>
      <c r="M529" t="b">
        <v>0</v>
      </c>
      <c r="N529">
        <v>158</v>
      </c>
      <c r="O529" s="5">
        <f>E529/D529</f>
        <v>1.0085</v>
      </c>
      <c r="P529" s="19">
        <f t="shared" si="34"/>
        <v>63.829113924050631</v>
      </c>
      <c r="Q529" t="b">
        <v>1</v>
      </c>
      <c r="R529" s="14" t="s">
        <v>8330</v>
      </c>
      <c r="S529" s="10" t="s">
        <v>8271</v>
      </c>
      <c r="T529" t="s">
        <v>8272</v>
      </c>
      <c r="U529" s="14">
        <f t="shared" si="35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9">
        <v>1150</v>
      </c>
      <c r="E530">
        <v>1330</v>
      </c>
      <c r="F530" s="19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7">
        <f t="shared" si="33"/>
        <v>42155.920219907406</v>
      </c>
      <c r="M530" t="b">
        <v>0</v>
      </c>
      <c r="N530">
        <v>30</v>
      </c>
      <c r="O530" s="5">
        <f>E530/D530</f>
        <v>1.1565217391304348</v>
      </c>
      <c r="P530" s="19">
        <f t="shared" si="34"/>
        <v>44.333333333333336</v>
      </c>
      <c r="Q530" t="b">
        <v>1</v>
      </c>
      <c r="R530" s="14" t="s">
        <v>8330</v>
      </c>
      <c r="S530" s="10" t="s">
        <v>8271</v>
      </c>
      <c r="T530" t="s">
        <v>8272</v>
      </c>
      <c r="U530" s="14">
        <f t="shared" si="35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19">
        <v>1200</v>
      </c>
      <c r="E531">
        <v>1565</v>
      </c>
      <c r="F531" s="19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7">
        <f t="shared" si="33"/>
        <v>42725.031180555554</v>
      </c>
      <c r="M531" t="b">
        <v>0</v>
      </c>
      <c r="N531">
        <v>18</v>
      </c>
      <c r="O531" s="5">
        <f>E531/D531</f>
        <v>1.3041666666666667</v>
      </c>
      <c r="P531" s="19">
        <f t="shared" si="34"/>
        <v>86.944444444444443</v>
      </c>
      <c r="Q531" t="b">
        <v>1</v>
      </c>
      <c r="R531" s="14" t="s">
        <v>8330</v>
      </c>
      <c r="S531" s="10" t="s">
        <v>8271</v>
      </c>
      <c r="T531" t="s">
        <v>8272</v>
      </c>
      <c r="U531" s="14">
        <f t="shared" si="35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9">
        <v>3405</v>
      </c>
      <c r="E532">
        <v>3670</v>
      </c>
      <c r="F532" s="19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7">
        <f t="shared" si="33"/>
        <v>42157.591064814813</v>
      </c>
      <c r="M532" t="b">
        <v>0</v>
      </c>
      <c r="N532">
        <v>29</v>
      </c>
      <c r="O532" s="5">
        <f>E532/D532</f>
        <v>1.0778267254038179</v>
      </c>
      <c r="P532" s="19">
        <f t="shared" si="34"/>
        <v>126.55172413793103</v>
      </c>
      <c r="Q532" t="b">
        <v>1</v>
      </c>
      <c r="R532" s="14" t="s">
        <v>8330</v>
      </c>
      <c r="S532" s="10" t="s">
        <v>8271</v>
      </c>
      <c r="T532" t="s">
        <v>8272</v>
      </c>
      <c r="U532" s="14">
        <f t="shared" si="35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9">
        <v>4000</v>
      </c>
      <c r="E533">
        <v>4000</v>
      </c>
      <c r="F533" s="19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7">
        <f t="shared" si="33"/>
        <v>42676.065150462964</v>
      </c>
      <c r="M533" t="b">
        <v>0</v>
      </c>
      <c r="N533">
        <v>31</v>
      </c>
      <c r="O533" s="5">
        <f>E533/D533</f>
        <v>1</v>
      </c>
      <c r="P533" s="19">
        <f t="shared" si="34"/>
        <v>129.03225806451613</v>
      </c>
      <c r="Q533" t="b">
        <v>1</v>
      </c>
      <c r="R533" s="14" t="s">
        <v>8330</v>
      </c>
      <c r="S533" s="10" t="s">
        <v>8271</v>
      </c>
      <c r="T533" t="s">
        <v>8272</v>
      </c>
      <c r="U533" s="14">
        <f t="shared" si="35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9">
        <v>10000</v>
      </c>
      <c r="E534">
        <v>12325</v>
      </c>
      <c r="F534" s="19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7">
        <f t="shared" si="33"/>
        <v>42473.007037037038</v>
      </c>
      <c r="M534" t="b">
        <v>0</v>
      </c>
      <c r="N534">
        <v>173</v>
      </c>
      <c r="O534" s="5">
        <f>E534/D534</f>
        <v>1.2324999999999999</v>
      </c>
      <c r="P534" s="19">
        <f t="shared" si="34"/>
        <v>71.242774566473983</v>
      </c>
      <c r="Q534" t="b">
        <v>1</v>
      </c>
      <c r="R534" s="14" t="s">
        <v>8330</v>
      </c>
      <c r="S534" s="10" t="s">
        <v>8271</v>
      </c>
      <c r="T534" t="s">
        <v>8272</v>
      </c>
      <c r="U534" s="14">
        <f t="shared" si="35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19">
        <v>2000</v>
      </c>
      <c r="E535">
        <v>2004</v>
      </c>
      <c r="F535" s="19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7">
        <f t="shared" si="33"/>
        <v>42482.43478009259</v>
      </c>
      <c r="M535" t="b">
        <v>0</v>
      </c>
      <c r="N535">
        <v>17</v>
      </c>
      <c r="O535" s="5">
        <f>E535/D535</f>
        <v>1.002</v>
      </c>
      <c r="P535" s="19">
        <f t="shared" si="34"/>
        <v>117.88235294117646</v>
      </c>
      <c r="Q535" t="b">
        <v>1</v>
      </c>
      <c r="R535" s="14" t="s">
        <v>8330</v>
      </c>
      <c r="S535" s="10" t="s">
        <v>8271</v>
      </c>
      <c r="T535" t="s">
        <v>8272</v>
      </c>
      <c r="U535" s="14">
        <f t="shared" si="35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19">
        <v>15000</v>
      </c>
      <c r="E536">
        <v>15700</v>
      </c>
      <c r="F536" s="19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7">
        <f t="shared" si="33"/>
        <v>42270.810995370368</v>
      </c>
      <c r="M536" t="b">
        <v>0</v>
      </c>
      <c r="N536">
        <v>48</v>
      </c>
      <c r="O536" s="5">
        <f>E536/D536</f>
        <v>1.0466666666666666</v>
      </c>
      <c r="P536" s="19">
        <f t="shared" si="34"/>
        <v>327.08333333333331</v>
      </c>
      <c r="Q536" t="b">
        <v>1</v>
      </c>
      <c r="R536" s="14" t="s">
        <v>8330</v>
      </c>
      <c r="S536" s="10" t="s">
        <v>8271</v>
      </c>
      <c r="T536" t="s">
        <v>8272</v>
      </c>
      <c r="U536" s="14">
        <f t="shared" si="35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19">
        <v>2000</v>
      </c>
      <c r="E537">
        <v>2050</v>
      </c>
      <c r="F537" s="19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7">
        <f t="shared" si="33"/>
        <v>42711.545196759253</v>
      </c>
      <c r="M537" t="b">
        <v>0</v>
      </c>
      <c r="N537">
        <v>59</v>
      </c>
      <c r="O537" s="5">
        <f>E537/D537</f>
        <v>1.0249999999999999</v>
      </c>
      <c r="P537" s="19">
        <f t="shared" si="34"/>
        <v>34.745762711864408</v>
      </c>
      <c r="Q537" t="b">
        <v>1</v>
      </c>
      <c r="R537" s="14" t="s">
        <v>8330</v>
      </c>
      <c r="S537" s="10" t="s">
        <v>8271</v>
      </c>
      <c r="T537" t="s">
        <v>8272</v>
      </c>
      <c r="U537" s="14">
        <f t="shared" si="35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19">
        <v>3300</v>
      </c>
      <c r="E538">
        <v>3902.5</v>
      </c>
      <c r="F538" s="19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7">
        <f t="shared" si="33"/>
        <v>42179.344988425932</v>
      </c>
      <c r="M538" t="b">
        <v>0</v>
      </c>
      <c r="N538">
        <v>39</v>
      </c>
      <c r="O538" s="5">
        <f>E538/D538</f>
        <v>1.1825757575757576</v>
      </c>
      <c r="P538" s="19">
        <f t="shared" si="34"/>
        <v>100.06410256410257</v>
      </c>
      <c r="Q538" t="b">
        <v>1</v>
      </c>
      <c r="R538" s="14" t="s">
        <v>8330</v>
      </c>
      <c r="S538" s="10" t="s">
        <v>8271</v>
      </c>
      <c r="T538" t="s">
        <v>8272</v>
      </c>
      <c r="U538" s="14">
        <f t="shared" si="35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9">
        <v>2000</v>
      </c>
      <c r="E539">
        <v>2410</v>
      </c>
      <c r="F539" s="1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7">
        <f t="shared" si="33"/>
        <v>42282.768414351856</v>
      </c>
      <c r="M539" t="b">
        <v>0</v>
      </c>
      <c r="N539">
        <v>59</v>
      </c>
      <c r="O539" s="5">
        <f>E539/D539</f>
        <v>1.2050000000000001</v>
      </c>
      <c r="P539" s="19">
        <f t="shared" si="34"/>
        <v>40.847457627118644</v>
      </c>
      <c r="Q539" t="b">
        <v>1</v>
      </c>
      <c r="R539" s="14" t="s">
        <v>8330</v>
      </c>
      <c r="S539" s="10" t="s">
        <v>8271</v>
      </c>
      <c r="T539" t="s">
        <v>8272</v>
      </c>
      <c r="U539" s="14">
        <f t="shared" si="35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9">
        <v>5000</v>
      </c>
      <c r="E540">
        <v>15121</v>
      </c>
      <c r="F540" s="19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7">
        <f t="shared" si="33"/>
        <v>42473.794710648144</v>
      </c>
      <c r="M540" t="b">
        <v>0</v>
      </c>
      <c r="N540">
        <v>60</v>
      </c>
      <c r="O540" s="5">
        <f>E540/D540</f>
        <v>3.0242</v>
      </c>
      <c r="P540" s="19">
        <f t="shared" si="34"/>
        <v>252.01666666666668</v>
      </c>
      <c r="Q540" t="b">
        <v>1</v>
      </c>
      <c r="R540" s="14" t="s">
        <v>8330</v>
      </c>
      <c r="S540" s="10" t="s">
        <v>8271</v>
      </c>
      <c r="T540" t="s">
        <v>8272</v>
      </c>
      <c r="U540" s="14">
        <f t="shared" si="35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19">
        <v>500</v>
      </c>
      <c r="E541">
        <v>503.22</v>
      </c>
      <c r="F541" s="19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7">
        <f t="shared" si="33"/>
        <v>42535.049849537041</v>
      </c>
      <c r="M541" t="b">
        <v>0</v>
      </c>
      <c r="N541">
        <v>20</v>
      </c>
      <c r="O541" s="5">
        <f>E541/D541</f>
        <v>1.00644</v>
      </c>
      <c r="P541" s="19">
        <f t="shared" si="34"/>
        <v>25.161000000000001</v>
      </c>
      <c r="Q541" t="b">
        <v>1</v>
      </c>
      <c r="R541" s="14" t="s">
        <v>8330</v>
      </c>
      <c r="S541" s="10" t="s">
        <v>8271</v>
      </c>
      <c r="T541" t="s">
        <v>8272</v>
      </c>
      <c r="U541" s="14">
        <f t="shared" si="35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19">
        <v>15000</v>
      </c>
      <c r="E542">
        <v>1</v>
      </c>
      <c r="F542" s="19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7">
        <f t="shared" si="33"/>
        <v>42009.817199074074</v>
      </c>
      <c r="M542" t="b">
        <v>0</v>
      </c>
      <c r="N542">
        <v>1</v>
      </c>
      <c r="O542" s="5">
        <f>E542/D542</f>
        <v>6.666666666666667E-5</v>
      </c>
      <c r="P542" s="19">
        <f t="shared" si="34"/>
        <v>1</v>
      </c>
      <c r="Q542" t="b">
        <v>0</v>
      </c>
      <c r="R542" s="14" t="s">
        <v>8331</v>
      </c>
      <c r="S542" s="10" t="s">
        <v>8273</v>
      </c>
      <c r="T542" t="s">
        <v>8274</v>
      </c>
      <c r="U542" s="14">
        <f t="shared" si="35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19">
        <v>4500</v>
      </c>
      <c r="E543">
        <v>25</v>
      </c>
      <c r="F543" s="19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7">
        <f t="shared" si="33"/>
        <v>42276.046689814815</v>
      </c>
      <c r="M543" t="b">
        <v>0</v>
      </c>
      <c r="N543">
        <v>1</v>
      </c>
      <c r="O543" s="5">
        <f>E543/D543</f>
        <v>5.5555555555555558E-3</v>
      </c>
      <c r="P543" s="19">
        <f t="shared" si="34"/>
        <v>25</v>
      </c>
      <c r="Q543" t="b">
        <v>0</v>
      </c>
      <c r="R543" s="14" t="s">
        <v>8331</v>
      </c>
      <c r="S543" s="10" t="s">
        <v>8273</v>
      </c>
      <c r="T543" t="s">
        <v>8274</v>
      </c>
      <c r="U543" s="14">
        <f t="shared" si="35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19">
        <v>250000</v>
      </c>
      <c r="E544">
        <v>1</v>
      </c>
      <c r="F544" s="19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7">
        <f t="shared" si="33"/>
        <v>42433.737453703703</v>
      </c>
      <c r="M544" t="b">
        <v>0</v>
      </c>
      <c r="N544">
        <v>1</v>
      </c>
      <c r="O544" s="5">
        <f>E544/D544</f>
        <v>3.9999999999999998E-6</v>
      </c>
      <c r="P544" s="19">
        <f t="shared" si="34"/>
        <v>1</v>
      </c>
      <c r="Q544" t="b">
        <v>0</v>
      </c>
      <c r="R544" s="14" t="s">
        <v>8331</v>
      </c>
      <c r="S544" s="10" t="s">
        <v>8273</v>
      </c>
      <c r="T544" t="s">
        <v>8274</v>
      </c>
      <c r="U544" s="14">
        <f t="shared" si="35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19">
        <v>22000</v>
      </c>
      <c r="E545">
        <v>70</v>
      </c>
      <c r="F545" s="19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7">
        <f t="shared" si="33"/>
        <v>41914.092152777775</v>
      </c>
      <c r="M545" t="b">
        <v>0</v>
      </c>
      <c r="N545">
        <v>2</v>
      </c>
      <c r="O545" s="5">
        <f>E545/D545</f>
        <v>3.1818181818181819E-3</v>
      </c>
      <c r="P545" s="19">
        <f t="shared" si="34"/>
        <v>35</v>
      </c>
      <c r="Q545" t="b">
        <v>0</v>
      </c>
      <c r="R545" s="14" t="s">
        <v>8331</v>
      </c>
      <c r="S545" s="10" t="s">
        <v>8273</v>
      </c>
      <c r="T545" t="s">
        <v>8274</v>
      </c>
      <c r="U545" s="14">
        <f t="shared" si="35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19">
        <v>500</v>
      </c>
      <c r="E546">
        <v>6</v>
      </c>
      <c r="F546" s="19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7">
        <f t="shared" si="33"/>
        <v>42525.656944444447</v>
      </c>
      <c r="M546" t="b">
        <v>0</v>
      </c>
      <c r="N546">
        <v>2</v>
      </c>
      <c r="O546" s="5">
        <f>E546/D546</f>
        <v>1.2E-2</v>
      </c>
      <c r="P546" s="19">
        <f t="shared" si="34"/>
        <v>3</v>
      </c>
      <c r="Q546" t="b">
        <v>0</v>
      </c>
      <c r="R546" s="14" t="s">
        <v>8331</v>
      </c>
      <c r="S546" s="10" t="s">
        <v>8273</v>
      </c>
      <c r="T546" t="s">
        <v>8274</v>
      </c>
      <c r="U546" s="14">
        <f t="shared" si="35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19">
        <v>50000</v>
      </c>
      <c r="E547">
        <v>13692</v>
      </c>
      <c r="F547" s="19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7">
        <f t="shared" si="33"/>
        <v>42283.592465277776</v>
      </c>
      <c r="M547" t="b">
        <v>0</v>
      </c>
      <c r="N547">
        <v>34</v>
      </c>
      <c r="O547" s="5">
        <f>E547/D547</f>
        <v>0.27383999999999997</v>
      </c>
      <c r="P547" s="19">
        <f t="shared" si="34"/>
        <v>402.70588235294116</v>
      </c>
      <c r="Q547" t="b">
        <v>0</v>
      </c>
      <c r="R547" s="14" t="s">
        <v>8331</v>
      </c>
      <c r="S547" s="10" t="s">
        <v>8273</v>
      </c>
      <c r="T547" t="s">
        <v>8274</v>
      </c>
      <c r="U547" s="14">
        <f t="shared" si="35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19">
        <v>60000</v>
      </c>
      <c r="E548">
        <v>52</v>
      </c>
      <c r="F548" s="19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7">
        <f t="shared" si="33"/>
        <v>42249.667997685188</v>
      </c>
      <c r="M548" t="b">
        <v>0</v>
      </c>
      <c r="N548">
        <v>2</v>
      </c>
      <c r="O548" s="5">
        <f>E548/D548</f>
        <v>8.6666666666666663E-4</v>
      </c>
      <c r="P548" s="19">
        <f t="shared" si="34"/>
        <v>26</v>
      </c>
      <c r="Q548" t="b">
        <v>0</v>
      </c>
      <c r="R548" s="14" t="s">
        <v>8331</v>
      </c>
      <c r="S548" s="10" t="s">
        <v>8273</v>
      </c>
      <c r="T548" t="s">
        <v>8274</v>
      </c>
      <c r="U548" s="14">
        <f t="shared" si="35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19">
        <v>7500</v>
      </c>
      <c r="E549">
        <v>0</v>
      </c>
      <c r="F549" s="1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7">
        <f t="shared" si="33"/>
        <v>42380.696342592593</v>
      </c>
      <c r="M549" t="b">
        <v>0</v>
      </c>
      <c r="N549">
        <v>0</v>
      </c>
      <c r="O549" s="5">
        <f>E549/D549</f>
        <v>0</v>
      </c>
      <c r="P549" s="19">
        <f t="shared" si="34"/>
        <v>0</v>
      </c>
      <c r="Q549" t="b">
        <v>0</v>
      </c>
      <c r="R549" s="14" t="s">
        <v>8331</v>
      </c>
      <c r="S549" s="10" t="s">
        <v>8273</v>
      </c>
      <c r="T549" t="s">
        <v>8274</v>
      </c>
      <c r="U549" s="14">
        <f t="shared" si="35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19">
        <v>10000</v>
      </c>
      <c r="E550">
        <v>9</v>
      </c>
      <c r="F550" s="19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7">
        <f t="shared" si="33"/>
        <v>42276.903333333335</v>
      </c>
      <c r="M550" t="b">
        <v>0</v>
      </c>
      <c r="N550">
        <v>1</v>
      </c>
      <c r="O550" s="5">
        <f>E550/D550</f>
        <v>8.9999999999999998E-4</v>
      </c>
      <c r="P550" s="19">
        <f t="shared" si="34"/>
        <v>9</v>
      </c>
      <c r="Q550" t="b">
        <v>0</v>
      </c>
      <c r="R550" s="14" t="s">
        <v>8331</v>
      </c>
      <c r="S550" s="10" t="s">
        <v>8273</v>
      </c>
      <c r="T550" t="s">
        <v>8274</v>
      </c>
      <c r="U550" s="14">
        <f t="shared" si="35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19">
        <v>2500</v>
      </c>
      <c r="E551">
        <v>68</v>
      </c>
      <c r="F551" s="19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7">
        <f t="shared" si="33"/>
        <v>42163.636828703704</v>
      </c>
      <c r="M551" t="b">
        <v>0</v>
      </c>
      <c r="N551">
        <v>8</v>
      </c>
      <c r="O551" s="5">
        <f>E551/D551</f>
        <v>2.7199999999999998E-2</v>
      </c>
      <c r="P551" s="19">
        <f t="shared" si="34"/>
        <v>8.5</v>
      </c>
      <c r="Q551" t="b">
        <v>0</v>
      </c>
      <c r="R551" s="14" t="s">
        <v>8331</v>
      </c>
      <c r="S551" s="10" t="s">
        <v>8273</v>
      </c>
      <c r="T551" t="s">
        <v>8274</v>
      </c>
      <c r="U551" s="14">
        <f t="shared" si="35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19">
        <v>5000</v>
      </c>
      <c r="E552">
        <v>35</v>
      </c>
      <c r="F552" s="19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7">
        <f t="shared" si="33"/>
        <v>42753.678761574076</v>
      </c>
      <c r="M552" t="b">
        <v>0</v>
      </c>
      <c r="N552">
        <v>4</v>
      </c>
      <c r="O552" s="5">
        <f>E552/D552</f>
        <v>7.0000000000000001E-3</v>
      </c>
      <c r="P552" s="19">
        <f t="shared" si="34"/>
        <v>8.75</v>
      </c>
      <c r="Q552" t="b">
        <v>0</v>
      </c>
      <c r="R552" s="14" t="s">
        <v>8331</v>
      </c>
      <c r="S552" s="10" t="s">
        <v>8273</v>
      </c>
      <c r="T552" t="s">
        <v>8274</v>
      </c>
      <c r="U552" s="14">
        <f t="shared" si="35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19">
        <v>75000</v>
      </c>
      <c r="E553">
        <v>3781</v>
      </c>
      <c r="F553" s="19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7">
        <f t="shared" si="33"/>
        <v>42173.275740740741</v>
      </c>
      <c r="M553" t="b">
        <v>0</v>
      </c>
      <c r="N553">
        <v>28</v>
      </c>
      <c r="O553" s="5">
        <f>E553/D553</f>
        <v>5.0413333333333331E-2</v>
      </c>
      <c r="P553" s="19">
        <f t="shared" si="34"/>
        <v>135.03571428571428</v>
      </c>
      <c r="Q553" t="b">
        <v>0</v>
      </c>
      <c r="R553" s="14" t="s">
        <v>8331</v>
      </c>
      <c r="S553" s="10" t="s">
        <v>8273</v>
      </c>
      <c r="T553" t="s">
        <v>8274</v>
      </c>
      <c r="U553" s="14">
        <f t="shared" si="35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19">
        <v>45000</v>
      </c>
      <c r="E554">
        <v>0</v>
      </c>
      <c r="F554" s="19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7">
        <f t="shared" si="33"/>
        <v>42318.616851851853</v>
      </c>
      <c r="M554" t="b">
        <v>0</v>
      </c>
      <c r="N554">
        <v>0</v>
      </c>
      <c r="O554" s="5">
        <f>E554/D554</f>
        <v>0</v>
      </c>
      <c r="P554" s="19">
        <f t="shared" si="34"/>
        <v>0</v>
      </c>
      <c r="Q554" t="b">
        <v>0</v>
      </c>
      <c r="R554" s="14" t="s">
        <v>8331</v>
      </c>
      <c r="S554" s="10" t="s">
        <v>8273</v>
      </c>
      <c r="T554" t="s">
        <v>8274</v>
      </c>
      <c r="U554" s="14">
        <f t="shared" si="35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19">
        <v>25000</v>
      </c>
      <c r="E555">
        <v>123</v>
      </c>
      <c r="F555" s="19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7">
        <f t="shared" si="33"/>
        <v>41927.71980324074</v>
      </c>
      <c r="M555" t="b">
        <v>0</v>
      </c>
      <c r="N555">
        <v>6</v>
      </c>
      <c r="O555" s="5">
        <f>E555/D555</f>
        <v>4.9199999999999999E-3</v>
      </c>
      <c r="P555" s="19">
        <f t="shared" si="34"/>
        <v>20.5</v>
      </c>
      <c r="Q555" t="b">
        <v>0</v>
      </c>
      <c r="R555" s="14" t="s">
        <v>8331</v>
      </c>
      <c r="S555" s="10" t="s">
        <v>8273</v>
      </c>
      <c r="T555" t="s">
        <v>8274</v>
      </c>
      <c r="U555" s="14">
        <f t="shared" si="35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19">
        <v>3870</v>
      </c>
      <c r="E556">
        <v>1416</v>
      </c>
      <c r="F556" s="19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7">
        <f t="shared" si="33"/>
        <v>41901.684861111113</v>
      </c>
      <c r="M556" t="b">
        <v>0</v>
      </c>
      <c r="N556">
        <v>22</v>
      </c>
      <c r="O556" s="5">
        <f>E556/D556</f>
        <v>0.36589147286821705</v>
      </c>
      <c r="P556" s="19">
        <f t="shared" si="34"/>
        <v>64.36363636363636</v>
      </c>
      <c r="Q556" t="b">
        <v>0</v>
      </c>
      <c r="R556" s="14" t="s">
        <v>8331</v>
      </c>
      <c r="S556" s="10" t="s">
        <v>8273</v>
      </c>
      <c r="T556" t="s">
        <v>8274</v>
      </c>
      <c r="U556" s="14">
        <f t="shared" si="35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19">
        <v>7500</v>
      </c>
      <c r="E557">
        <v>0</v>
      </c>
      <c r="F557" s="19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7">
        <f t="shared" si="33"/>
        <v>42503.353506944448</v>
      </c>
      <c r="M557" t="b">
        <v>0</v>
      </c>
      <c r="N557">
        <v>0</v>
      </c>
      <c r="O557" s="5">
        <f>E557/D557</f>
        <v>0</v>
      </c>
      <c r="P557" s="19">
        <f t="shared" si="34"/>
        <v>0</v>
      </c>
      <c r="Q557" t="b">
        <v>0</v>
      </c>
      <c r="R557" s="14" t="s">
        <v>8331</v>
      </c>
      <c r="S557" s="10" t="s">
        <v>8273</v>
      </c>
      <c r="T557" t="s">
        <v>8274</v>
      </c>
      <c r="U557" s="14">
        <f t="shared" si="35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19">
        <v>8000</v>
      </c>
      <c r="E558">
        <v>200</v>
      </c>
      <c r="F558" s="19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7">
        <f t="shared" si="33"/>
        <v>42345.860150462962</v>
      </c>
      <c r="M558" t="b">
        <v>0</v>
      </c>
      <c r="N558">
        <v>1</v>
      </c>
      <c r="O558" s="5">
        <f>E558/D558</f>
        <v>2.5000000000000001E-2</v>
      </c>
      <c r="P558" s="19">
        <f t="shared" si="34"/>
        <v>200</v>
      </c>
      <c r="Q558" t="b">
        <v>0</v>
      </c>
      <c r="R558" s="14" t="s">
        <v>8331</v>
      </c>
      <c r="S558" s="10" t="s">
        <v>8273</v>
      </c>
      <c r="T558" t="s">
        <v>8274</v>
      </c>
      <c r="U558" s="14">
        <f t="shared" si="35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19">
        <v>150000</v>
      </c>
      <c r="E559">
        <v>1366</v>
      </c>
      <c r="F559" s="1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7">
        <f t="shared" si="33"/>
        <v>42676.942164351851</v>
      </c>
      <c r="M559" t="b">
        <v>0</v>
      </c>
      <c r="N559">
        <v>20</v>
      </c>
      <c r="O559" s="5">
        <f>E559/D559</f>
        <v>9.1066666666666674E-3</v>
      </c>
      <c r="P559" s="19">
        <f t="shared" si="34"/>
        <v>68.3</v>
      </c>
      <c r="Q559" t="b">
        <v>0</v>
      </c>
      <c r="R559" s="14" t="s">
        <v>8331</v>
      </c>
      <c r="S559" s="10" t="s">
        <v>8273</v>
      </c>
      <c r="T559" t="s">
        <v>8274</v>
      </c>
      <c r="U559" s="14">
        <f t="shared" si="35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19">
        <v>750</v>
      </c>
      <c r="E560">
        <v>0</v>
      </c>
      <c r="F560" s="19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7">
        <f t="shared" si="33"/>
        <v>42057.883159722223</v>
      </c>
      <c r="M560" t="b">
        <v>0</v>
      </c>
      <c r="N560">
        <v>0</v>
      </c>
      <c r="O560" s="5">
        <f>E560/D560</f>
        <v>0</v>
      </c>
      <c r="P560" s="19">
        <f t="shared" si="34"/>
        <v>0</v>
      </c>
      <c r="Q560" t="b">
        <v>0</v>
      </c>
      <c r="R560" s="14" t="s">
        <v>8331</v>
      </c>
      <c r="S560" s="10" t="s">
        <v>8273</v>
      </c>
      <c r="T560" t="s">
        <v>8274</v>
      </c>
      <c r="U560" s="14">
        <f t="shared" si="35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19">
        <v>240000</v>
      </c>
      <c r="E561">
        <v>50</v>
      </c>
      <c r="F561" s="19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7">
        <f t="shared" si="33"/>
        <v>42321.283101851848</v>
      </c>
      <c r="M561" t="b">
        <v>0</v>
      </c>
      <c r="N561">
        <v>1</v>
      </c>
      <c r="O561" s="5">
        <f>E561/D561</f>
        <v>2.0833333333333335E-4</v>
      </c>
      <c r="P561" s="19">
        <f t="shared" si="34"/>
        <v>50</v>
      </c>
      <c r="Q561" t="b">
        <v>0</v>
      </c>
      <c r="R561" s="14" t="s">
        <v>8331</v>
      </c>
      <c r="S561" s="10" t="s">
        <v>8273</v>
      </c>
      <c r="T561" t="s">
        <v>8274</v>
      </c>
      <c r="U561" s="14">
        <f t="shared" si="35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19">
        <v>100000</v>
      </c>
      <c r="E562">
        <v>12</v>
      </c>
      <c r="F562" s="19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7">
        <f t="shared" si="33"/>
        <v>41960.771354166667</v>
      </c>
      <c r="M562" t="b">
        <v>0</v>
      </c>
      <c r="N562">
        <v>3</v>
      </c>
      <c r="O562" s="5">
        <f>E562/D562</f>
        <v>1.2E-4</v>
      </c>
      <c r="P562" s="19">
        <f t="shared" si="34"/>
        <v>4</v>
      </c>
      <c r="Q562" t="b">
        <v>0</v>
      </c>
      <c r="R562" s="14" t="s">
        <v>8331</v>
      </c>
      <c r="S562" s="10" t="s">
        <v>8273</v>
      </c>
      <c r="T562" t="s">
        <v>8274</v>
      </c>
      <c r="U562" s="14">
        <f t="shared" si="35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19">
        <v>15000</v>
      </c>
      <c r="E563">
        <v>55</v>
      </c>
      <c r="F563" s="19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7">
        <f t="shared" si="33"/>
        <v>42268.658715277779</v>
      </c>
      <c r="M563" t="b">
        <v>0</v>
      </c>
      <c r="N563">
        <v>2</v>
      </c>
      <c r="O563" s="5">
        <f>E563/D563</f>
        <v>3.6666666666666666E-3</v>
      </c>
      <c r="P563" s="19">
        <f t="shared" si="34"/>
        <v>27.5</v>
      </c>
      <c r="Q563" t="b">
        <v>0</v>
      </c>
      <c r="R563" s="14" t="s">
        <v>8331</v>
      </c>
      <c r="S563" s="10" t="s">
        <v>8273</v>
      </c>
      <c r="T563" t="s">
        <v>8274</v>
      </c>
      <c r="U563" s="14">
        <f t="shared" si="35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19">
        <v>50000</v>
      </c>
      <c r="E564">
        <v>0</v>
      </c>
      <c r="F564" s="19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7">
        <f t="shared" si="33"/>
        <v>42692.389062500006</v>
      </c>
      <c r="M564" t="b">
        <v>0</v>
      </c>
      <c r="N564">
        <v>0</v>
      </c>
      <c r="O564" s="5">
        <f>E564/D564</f>
        <v>0</v>
      </c>
      <c r="P564" s="19">
        <f t="shared" si="34"/>
        <v>0</v>
      </c>
      <c r="Q564" t="b">
        <v>0</v>
      </c>
      <c r="R564" s="14" t="s">
        <v>8331</v>
      </c>
      <c r="S564" s="10" t="s">
        <v>8273</v>
      </c>
      <c r="T564" t="s">
        <v>8274</v>
      </c>
      <c r="U564" s="14">
        <f t="shared" si="35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19">
        <v>75000</v>
      </c>
      <c r="E565">
        <v>68</v>
      </c>
      <c r="F565" s="19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7">
        <f t="shared" si="33"/>
        <v>42022.069988425923</v>
      </c>
      <c r="M565" t="b">
        <v>0</v>
      </c>
      <c r="N565">
        <v>2</v>
      </c>
      <c r="O565" s="5">
        <f>E565/D565</f>
        <v>9.0666666666666662E-4</v>
      </c>
      <c r="P565" s="19">
        <f t="shared" si="34"/>
        <v>34</v>
      </c>
      <c r="Q565" t="b">
        <v>0</v>
      </c>
      <c r="R565" s="14" t="s">
        <v>8331</v>
      </c>
      <c r="S565" s="10" t="s">
        <v>8273</v>
      </c>
      <c r="T565" t="s">
        <v>8274</v>
      </c>
      <c r="U565" s="14">
        <f t="shared" si="35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19">
        <v>18000</v>
      </c>
      <c r="E566">
        <v>1</v>
      </c>
      <c r="F566" s="19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7">
        <f t="shared" si="33"/>
        <v>42411.942997685182</v>
      </c>
      <c r="M566" t="b">
        <v>0</v>
      </c>
      <c r="N566">
        <v>1</v>
      </c>
      <c r="O566" s="5">
        <f>E566/D566</f>
        <v>5.5555555555555558E-5</v>
      </c>
      <c r="P566" s="19">
        <f t="shared" si="34"/>
        <v>1</v>
      </c>
      <c r="Q566" t="b">
        <v>0</v>
      </c>
      <c r="R566" s="14" t="s">
        <v>8331</v>
      </c>
      <c r="S566" s="10" t="s">
        <v>8273</v>
      </c>
      <c r="T566" t="s">
        <v>8274</v>
      </c>
      <c r="U566" s="14">
        <f t="shared" si="35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19">
        <v>25000</v>
      </c>
      <c r="E567">
        <v>0</v>
      </c>
      <c r="F567" s="19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7">
        <f t="shared" si="33"/>
        <v>42165.785289351858</v>
      </c>
      <c r="M567" t="b">
        <v>0</v>
      </c>
      <c r="N567">
        <v>0</v>
      </c>
      <c r="O567" s="5">
        <f>E567/D567</f>
        <v>0</v>
      </c>
      <c r="P567" s="19">
        <f t="shared" si="34"/>
        <v>0</v>
      </c>
      <c r="Q567" t="b">
        <v>0</v>
      </c>
      <c r="R567" s="14" t="s">
        <v>8331</v>
      </c>
      <c r="S567" s="10" t="s">
        <v>8273</v>
      </c>
      <c r="T567" t="s">
        <v>8274</v>
      </c>
      <c r="U567" s="14">
        <f t="shared" si="35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19">
        <v>5000</v>
      </c>
      <c r="E568">
        <v>1</v>
      </c>
      <c r="F568" s="19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7">
        <f t="shared" si="33"/>
        <v>42535.68440972222</v>
      </c>
      <c r="M568" t="b">
        <v>0</v>
      </c>
      <c r="N568">
        <v>1</v>
      </c>
      <c r="O568" s="5">
        <f>E568/D568</f>
        <v>2.0000000000000001E-4</v>
      </c>
      <c r="P568" s="19">
        <f t="shared" si="34"/>
        <v>1</v>
      </c>
      <c r="Q568" t="b">
        <v>0</v>
      </c>
      <c r="R568" s="14" t="s">
        <v>8331</v>
      </c>
      <c r="S568" s="10" t="s">
        <v>8273</v>
      </c>
      <c r="T568" t="s">
        <v>8274</v>
      </c>
      <c r="U568" s="14">
        <f t="shared" si="35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19">
        <v>10000</v>
      </c>
      <c r="E569">
        <v>0</v>
      </c>
      <c r="F569" s="1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7">
        <f t="shared" si="33"/>
        <v>41975.842523148152</v>
      </c>
      <c r="M569" t="b">
        <v>0</v>
      </c>
      <c r="N569">
        <v>0</v>
      </c>
      <c r="O569" s="5">
        <f>E569/D569</f>
        <v>0</v>
      </c>
      <c r="P569" s="19">
        <f t="shared" si="34"/>
        <v>0</v>
      </c>
      <c r="Q569" t="b">
        <v>0</v>
      </c>
      <c r="R569" s="14" t="s">
        <v>8331</v>
      </c>
      <c r="S569" s="10" t="s">
        <v>8273</v>
      </c>
      <c r="T569" t="s">
        <v>8274</v>
      </c>
      <c r="U569" s="14">
        <f t="shared" si="35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19">
        <v>24500</v>
      </c>
      <c r="E570">
        <v>245</v>
      </c>
      <c r="F570" s="19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7">
        <f t="shared" si="33"/>
        <v>42348.9215625</v>
      </c>
      <c r="M570" t="b">
        <v>0</v>
      </c>
      <c r="N570">
        <v>5</v>
      </c>
      <c r="O570" s="5">
        <f>E570/D570</f>
        <v>0.01</v>
      </c>
      <c r="P570" s="19">
        <f t="shared" si="34"/>
        <v>49</v>
      </c>
      <c r="Q570" t="b">
        <v>0</v>
      </c>
      <c r="R570" s="14" t="s">
        <v>8331</v>
      </c>
      <c r="S570" s="10" t="s">
        <v>8273</v>
      </c>
      <c r="T570" t="s">
        <v>8274</v>
      </c>
      <c r="U570" s="14">
        <f t="shared" si="35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19">
        <v>2500</v>
      </c>
      <c r="E571">
        <v>20</v>
      </c>
      <c r="F571" s="19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7">
        <f t="shared" si="33"/>
        <v>42340.847361111111</v>
      </c>
      <c r="M571" t="b">
        <v>0</v>
      </c>
      <c r="N571">
        <v>1</v>
      </c>
      <c r="O571" s="5">
        <f>E571/D571</f>
        <v>8.0000000000000002E-3</v>
      </c>
      <c r="P571" s="19">
        <f t="shared" si="34"/>
        <v>20</v>
      </c>
      <c r="Q571" t="b">
        <v>0</v>
      </c>
      <c r="R571" s="14" t="s">
        <v>8331</v>
      </c>
      <c r="S571" s="10" t="s">
        <v>8273</v>
      </c>
      <c r="T571" t="s">
        <v>8274</v>
      </c>
      <c r="U571" s="14">
        <f t="shared" si="35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19">
        <v>85000</v>
      </c>
      <c r="E572">
        <v>142</v>
      </c>
      <c r="F572" s="19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7">
        <f t="shared" si="33"/>
        <v>42388.798252314817</v>
      </c>
      <c r="M572" t="b">
        <v>0</v>
      </c>
      <c r="N572">
        <v>1</v>
      </c>
      <c r="O572" s="5">
        <f>E572/D572</f>
        <v>1.6705882352941177E-3</v>
      </c>
      <c r="P572" s="19">
        <f t="shared" si="34"/>
        <v>142</v>
      </c>
      <c r="Q572" t="b">
        <v>0</v>
      </c>
      <c r="R572" s="14" t="s">
        <v>8331</v>
      </c>
      <c r="S572" s="10" t="s">
        <v>8273</v>
      </c>
      <c r="T572" t="s">
        <v>8274</v>
      </c>
      <c r="U572" s="14">
        <f t="shared" si="35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19">
        <v>25000</v>
      </c>
      <c r="E573">
        <v>106</v>
      </c>
      <c r="F573" s="19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7">
        <f t="shared" si="33"/>
        <v>42192.816238425927</v>
      </c>
      <c r="M573" t="b">
        <v>0</v>
      </c>
      <c r="N573">
        <v>2</v>
      </c>
      <c r="O573" s="5">
        <f>E573/D573</f>
        <v>4.2399999999999998E-3</v>
      </c>
      <c r="P573" s="19">
        <f t="shared" si="34"/>
        <v>53</v>
      </c>
      <c r="Q573" t="b">
        <v>0</v>
      </c>
      <c r="R573" s="14" t="s">
        <v>8331</v>
      </c>
      <c r="S573" s="10" t="s">
        <v>8273</v>
      </c>
      <c r="T573" t="s">
        <v>8274</v>
      </c>
      <c r="U573" s="14">
        <f t="shared" si="35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19">
        <v>2500</v>
      </c>
      <c r="E574">
        <v>0</v>
      </c>
      <c r="F574" s="19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7">
        <f t="shared" si="33"/>
        <v>42282.71629629629</v>
      </c>
      <c r="M574" t="b">
        <v>0</v>
      </c>
      <c r="N574">
        <v>0</v>
      </c>
      <c r="O574" s="5">
        <f>E574/D574</f>
        <v>0</v>
      </c>
      <c r="P574" s="19">
        <f t="shared" si="34"/>
        <v>0</v>
      </c>
      <c r="Q574" t="b">
        <v>0</v>
      </c>
      <c r="R574" s="14" t="s">
        <v>8331</v>
      </c>
      <c r="S574" s="10" t="s">
        <v>8273</v>
      </c>
      <c r="T574" t="s">
        <v>8274</v>
      </c>
      <c r="U574" s="14">
        <f t="shared" si="35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19">
        <v>88888</v>
      </c>
      <c r="E575">
        <v>346</v>
      </c>
      <c r="F575" s="19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7">
        <f t="shared" si="33"/>
        <v>41963.050127314811</v>
      </c>
      <c r="M575" t="b">
        <v>0</v>
      </c>
      <c r="N575">
        <v>9</v>
      </c>
      <c r="O575" s="5">
        <f>E575/D575</f>
        <v>3.892538925389254E-3</v>
      </c>
      <c r="P575" s="19">
        <f t="shared" si="34"/>
        <v>38.444444444444443</v>
      </c>
      <c r="Q575" t="b">
        <v>0</v>
      </c>
      <c r="R575" s="14" t="s">
        <v>8331</v>
      </c>
      <c r="S575" s="10" t="s">
        <v>8273</v>
      </c>
      <c r="T575" t="s">
        <v>8274</v>
      </c>
      <c r="U575" s="14">
        <f t="shared" si="35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19">
        <v>11180</v>
      </c>
      <c r="E576">
        <v>80</v>
      </c>
      <c r="F576" s="19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7">
        <f t="shared" si="33"/>
        <v>42632.443368055552</v>
      </c>
      <c r="M576" t="b">
        <v>0</v>
      </c>
      <c r="N576">
        <v>4</v>
      </c>
      <c r="O576" s="5">
        <f>E576/D576</f>
        <v>7.1556350626118068E-3</v>
      </c>
      <c r="P576" s="19">
        <f t="shared" si="34"/>
        <v>20</v>
      </c>
      <c r="Q576" t="b">
        <v>0</v>
      </c>
      <c r="R576" s="14" t="s">
        <v>8331</v>
      </c>
      <c r="S576" s="10" t="s">
        <v>8273</v>
      </c>
      <c r="T576" t="s">
        <v>8274</v>
      </c>
      <c r="U576" s="14">
        <f t="shared" si="35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19">
        <v>60000</v>
      </c>
      <c r="E577">
        <v>259</v>
      </c>
      <c r="F577" s="19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7">
        <f t="shared" si="33"/>
        <v>42138.692627314813</v>
      </c>
      <c r="M577" t="b">
        <v>0</v>
      </c>
      <c r="N577">
        <v>4</v>
      </c>
      <c r="O577" s="5">
        <f>E577/D577</f>
        <v>4.3166666666666666E-3</v>
      </c>
      <c r="P577" s="19">
        <f t="shared" si="34"/>
        <v>64.75</v>
      </c>
      <c r="Q577" t="b">
        <v>0</v>
      </c>
      <c r="R577" s="14" t="s">
        <v>8331</v>
      </c>
      <c r="S577" s="10" t="s">
        <v>8273</v>
      </c>
      <c r="T577" t="s">
        <v>8274</v>
      </c>
      <c r="U577" s="14">
        <f t="shared" si="35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19">
        <v>80000</v>
      </c>
      <c r="E578">
        <v>1</v>
      </c>
      <c r="F578" s="19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7">
        <f t="shared" si="33"/>
        <v>42031.471666666665</v>
      </c>
      <c r="M578" t="b">
        <v>0</v>
      </c>
      <c r="N578">
        <v>1</v>
      </c>
      <c r="O578" s="5">
        <f>E578/D578</f>
        <v>1.2500000000000001E-5</v>
      </c>
      <c r="P578" s="19">
        <f t="shared" si="34"/>
        <v>1</v>
      </c>
      <c r="Q578" t="b">
        <v>0</v>
      </c>
      <c r="R578" s="14" t="s">
        <v>8331</v>
      </c>
      <c r="S578" s="10" t="s">
        <v>8273</v>
      </c>
      <c r="T578" t="s">
        <v>8274</v>
      </c>
      <c r="U578" s="14">
        <f t="shared" si="35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19">
        <v>5000</v>
      </c>
      <c r="E579">
        <v>10</v>
      </c>
      <c r="F579" s="1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7">
        <f t="shared" ref="L579:L642" si="37">(((K579/60)/60)/24)+DATE(1970,1,1)</f>
        <v>42450.589143518519</v>
      </c>
      <c r="M579" t="b">
        <v>0</v>
      </c>
      <c r="N579">
        <v>1</v>
      </c>
      <c r="O579" s="5">
        <f>E579/D579</f>
        <v>2E-3</v>
      </c>
      <c r="P579" s="19">
        <f t="shared" ref="P579:P642" si="38">IFERROR(E579/N579,0)</f>
        <v>10</v>
      </c>
      <c r="Q579" t="b">
        <v>0</v>
      </c>
      <c r="R579" s="14" t="s">
        <v>8331</v>
      </c>
      <c r="S579" s="10" t="s">
        <v>8273</v>
      </c>
      <c r="T579" t="s">
        <v>8274</v>
      </c>
      <c r="U579" s="14">
        <f t="shared" ref="U579:U642" si="39">YEAR(L579)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19">
        <v>125000</v>
      </c>
      <c r="E580">
        <v>14</v>
      </c>
      <c r="F580" s="19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7">
        <f t="shared" si="37"/>
        <v>42230.578622685185</v>
      </c>
      <c r="M580" t="b">
        <v>0</v>
      </c>
      <c r="N580">
        <v>7</v>
      </c>
      <c r="O580" s="5">
        <f>E580/D580</f>
        <v>1.12E-4</v>
      </c>
      <c r="P580" s="19">
        <f t="shared" si="38"/>
        <v>2</v>
      </c>
      <c r="Q580" t="b">
        <v>0</v>
      </c>
      <c r="R580" s="14" t="s">
        <v>8331</v>
      </c>
      <c r="S580" s="10" t="s">
        <v>8273</v>
      </c>
      <c r="T580" t="s">
        <v>8274</v>
      </c>
      <c r="U580" s="14">
        <f t="shared" si="3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19">
        <v>12000</v>
      </c>
      <c r="E581">
        <v>175</v>
      </c>
      <c r="F581" s="19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7">
        <f t="shared" si="37"/>
        <v>41968.852118055554</v>
      </c>
      <c r="M581" t="b">
        <v>0</v>
      </c>
      <c r="N581">
        <v>5</v>
      </c>
      <c r="O581" s="5">
        <f>E581/D581</f>
        <v>1.4583333333333334E-2</v>
      </c>
      <c r="P581" s="19">
        <f t="shared" si="38"/>
        <v>35</v>
      </c>
      <c r="Q581" t="b">
        <v>0</v>
      </c>
      <c r="R581" s="14" t="s">
        <v>8331</v>
      </c>
      <c r="S581" s="10" t="s">
        <v>8273</v>
      </c>
      <c r="T581" t="s">
        <v>8274</v>
      </c>
      <c r="U581" s="14">
        <f t="shared" si="3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19">
        <v>3000</v>
      </c>
      <c r="E582">
        <v>1</v>
      </c>
      <c r="F582" s="19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7">
        <f t="shared" si="37"/>
        <v>42605.908182870371</v>
      </c>
      <c r="M582" t="b">
        <v>0</v>
      </c>
      <c r="N582">
        <v>1</v>
      </c>
      <c r="O582" s="5">
        <f>E582/D582</f>
        <v>3.3333333333333332E-4</v>
      </c>
      <c r="P582" s="19">
        <f t="shared" si="38"/>
        <v>1</v>
      </c>
      <c r="Q582" t="b">
        <v>0</v>
      </c>
      <c r="R582" s="14" t="s">
        <v>8331</v>
      </c>
      <c r="S582" s="10" t="s">
        <v>8273</v>
      </c>
      <c r="T582" t="s">
        <v>8274</v>
      </c>
      <c r="U582" s="14">
        <f t="shared" si="3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19">
        <v>400</v>
      </c>
      <c r="E583">
        <v>0</v>
      </c>
      <c r="F583" s="19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7">
        <f t="shared" si="37"/>
        <v>42188.012777777782</v>
      </c>
      <c r="M583" t="b">
        <v>0</v>
      </c>
      <c r="N583">
        <v>0</v>
      </c>
      <c r="O583" s="5">
        <f>E583/D583</f>
        <v>0</v>
      </c>
      <c r="P583" s="19">
        <f t="shared" si="38"/>
        <v>0</v>
      </c>
      <c r="Q583" t="b">
        <v>0</v>
      </c>
      <c r="R583" s="14" t="s">
        <v>8331</v>
      </c>
      <c r="S583" s="10" t="s">
        <v>8273</v>
      </c>
      <c r="T583" t="s">
        <v>8274</v>
      </c>
      <c r="U583" s="14">
        <f t="shared" si="3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19">
        <v>100000</v>
      </c>
      <c r="E584">
        <v>0</v>
      </c>
      <c r="F584" s="19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7">
        <f t="shared" si="37"/>
        <v>42055.739803240736</v>
      </c>
      <c r="M584" t="b">
        <v>0</v>
      </c>
      <c r="N584">
        <v>0</v>
      </c>
      <c r="O584" s="5">
        <f>E584/D584</f>
        <v>0</v>
      </c>
      <c r="P584" s="19">
        <f t="shared" si="38"/>
        <v>0</v>
      </c>
      <c r="Q584" t="b">
        <v>0</v>
      </c>
      <c r="R584" s="14" t="s">
        <v>8331</v>
      </c>
      <c r="S584" s="10" t="s">
        <v>8273</v>
      </c>
      <c r="T584" t="s">
        <v>8274</v>
      </c>
      <c r="U584" s="14">
        <f t="shared" si="3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19">
        <v>9000</v>
      </c>
      <c r="E585">
        <v>1</v>
      </c>
      <c r="F585" s="19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7">
        <f t="shared" si="37"/>
        <v>42052.93850694444</v>
      </c>
      <c r="M585" t="b">
        <v>0</v>
      </c>
      <c r="N585">
        <v>1</v>
      </c>
      <c r="O585" s="5">
        <f>E585/D585</f>
        <v>1.1111111111111112E-4</v>
      </c>
      <c r="P585" s="19">
        <f t="shared" si="38"/>
        <v>1</v>
      </c>
      <c r="Q585" t="b">
        <v>0</v>
      </c>
      <c r="R585" s="14" t="s">
        <v>8331</v>
      </c>
      <c r="S585" s="10" t="s">
        <v>8273</v>
      </c>
      <c r="T585" t="s">
        <v>8274</v>
      </c>
      <c r="U585" s="14">
        <f t="shared" si="3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19">
        <v>1000</v>
      </c>
      <c r="E586">
        <v>10</v>
      </c>
      <c r="F586" s="19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7">
        <f t="shared" si="37"/>
        <v>42049.716620370367</v>
      </c>
      <c r="M586" t="b">
        <v>0</v>
      </c>
      <c r="N586">
        <v>2</v>
      </c>
      <c r="O586" s="5">
        <f>E586/D586</f>
        <v>0.01</v>
      </c>
      <c r="P586" s="19">
        <f t="shared" si="38"/>
        <v>5</v>
      </c>
      <c r="Q586" t="b">
        <v>0</v>
      </c>
      <c r="R586" s="14" t="s">
        <v>8331</v>
      </c>
      <c r="S586" s="10" t="s">
        <v>8273</v>
      </c>
      <c r="T586" t="s">
        <v>8274</v>
      </c>
      <c r="U586" s="14">
        <f t="shared" si="3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19">
        <v>9000</v>
      </c>
      <c r="E587">
        <v>0</v>
      </c>
      <c r="F587" s="19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7">
        <f t="shared" si="37"/>
        <v>42283.3909375</v>
      </c>
      <c r="M587" t="b">
        <v>0</v>
      </c>
      <c r="N587">
        <v>0</v>
      </c>
      <c r="O587" s="5">
        <f>E587/D587</f>
        <v>0</v>
      </c>
      <c r="P587" s="19">
        <f t="shared" si="38"/>
        <v>0</v>
      </c>
      <c r="Q587" t="b">
        <v>0</v>
      </c>
      <c r="R587" s="14" t="s">
        <v>8331</v>
      </c>
      <c r="S587" s="10" t="s">
        <v>8273</v>
      </c>
      <c r="T587" t="s">
        <v>8274</v>
      </c>
      <c r="U587" s="14">
        <f t="shared" si="3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19">
        <v>10000</v>
      </c>
      <c r="E588">
        <v>56</v>
      </c>
      <c r="F588" s="19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7">
        <f t="shared" si="37"/>
        <v>42020.854247685187</v>
      </c>
      <c r="M588" t="b">
        <v>0</v>
      </c>
      <c r="N588">
        <v>4</v>
      </c>
      <c r="O588" s="5">
        <f>E588/D588</f>
        <v>5.5999999999999999E-3</v>
      </c>
      <c r="P588" s="19">
        <f t="shared" si="38"/>
        <v>14</v>
      </c>
      <c r="Q588" t="b">
        <v>0</v>
      </c>
      <c r="R588" s="14" t="s">
        <v>8331</v>
      </c>
      <c r="S588" s="10" t="s">
        <v>8273</v>
      </c>
      <c r="T588" t="s">
        <v>8274</v>
      </c>
      <c r="U588" s="14">
        <f t="shared" si="3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19">
        <v>30000</v>
      </c>
      <c r="E589">
        <v>2725</v>
      </c>
      <c r="F589" s="1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7">
        <f t="shared" si="37"/>
        <v>42080.757326388892</v>
      </c>
      <c r="M589" t="b">
        <v>0</v>
      </c>
      <c r="N589">
        <v>7</v>
      </c>
      <c r="O589" s="5">
        <f>E589/D589</f>
        <v>9.0833333333333335E-2</v>
      </c>
      <c r="P589" s="19">
        <f t="shared" si="38"/>
        <v>389.28571428571428</v>
      </c>
      <c r="Q589" t="b">
        <v>0</v>
      </c>
      <c r="R589" s="14" t="s">
        <v>8331</v>
      </c>
      <c r="S589" s="10" t="s">
        <v>8273</v>
      </c>
      <c r="T589" t="s">
        <v>8274</v>
      </c>
      <c r="U589" s="14">
        <f t="shared" si="3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19">
        <v>9000</v>
      </c>
      <c r="E590">
        <v>301</v>
      </c>
      <c r="F590" s="19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7">
        <f t="shared" si="37"/>
        <v>42631.769513888896</v>
      </c>
      <c r="M590" t="b">
        <v>0</v>
      </c>
      <c r="N590">
        <v>2</v>
      </c>
      <c r="O590" s="5">
        <f>E590/D590</f>
        <v>3.3444444444444443E-2</v>
      </c>
      <c r="P590" s="19">
        <f t="shared" si="38"/>
        <v>150.5</v>
      </c>
      <c r="Q590" t="b">
        <v>0</v>
      </c>
      <c r="R590" s="14" t="s">
        <v>8331</v>
      </c>
      <c r="S590" s="10" t="s">
        <v>8273</v>
      </c>
      <c r="T590" t="s">
        <v>8274</v>
      </c>
      <c r="U590" s="14">
        <f t="shared" si="3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19">
        <v>7500</v>
      </c>
      <c r="E591">
        <v>1</v>
      </c>
      <c r="F591" s="19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7">
        <f t="shared" si="37"/>
        <v>42178.614571759259</v>
      </c>
      <c r="M591" t="b">
        <v>0</v>
      </c>
      <c r="N591">
        <v>1</v>
      </c>
      <c r="O591" s="5">
        <f>E591/D591</f>
        <v>1.3333333333333334E-4</v>
      </c>
      <c r="P591" s="19">
        <f t="shared" si="38"/>
        <v>1</v>
      </c>
      <c r="Q591" t="b">
        <v>0</v>
      </c>
      <c r="R591" s="14" t="s">
        <v>8331</v>
      </c>
      <c r="S591" s="10" t="s">
        <v>8273</v>
      </c>
      <c r="T591" t="s">
        <v>8274</v>
      </c>
      <c r="U591" s="14">
        <f t="shared" si="3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19">
        <v>5000</v>
      </c>
      <c r="E592">
        <v>223</v>
      </c>
      <c r="F592" s="19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7">
        <f t="shared" si="37"/>
        <v>42377.554756944446</v>
      </c>
      <c r="M592" t="b">
        <v>0</v>
      </c>
      <c r="N592">
        <v>9</v>
      </c>
      <c r="O592" s="5">
        <f>E592/D592</f>
        <v>4.4600000000000001E-2</v>
      </c>
      <c r="P592" s="19">
        <f t="shared" si="38"/>
        <v>24.777777777777779</v>
      </c>
      <c r="Q592" t="b">
        <v>0</v>
      </c>
      <c r="R592" s="14" t="s">
        <v>8331</v>
      </c>
      <c r="S592" s="10" t="s">
        <v>8273</v>
      </c>
      <c r="T592" t="s">
        <v>8274</v>
      </c>
      <c r="U592" s="14">
        <f t="shared" si="3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19">
        <v>100000</v>
      </c>
      <c r="E593">
        <v>61</v>
      </c>
      <c r="F593" s="19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7">
        <f t="shared" si="37"/>
        <v>42177.543171296296</v>
      </c>
      <c r="M593" t="b">
        <v>0</v>
      </c>
      <c r="N593">
        <v>2</v>
      </c>
      <c r="O593" s="5">
        <f>E593/D593</f>
        <v>6.0999999999999997E-4</v>
      </c>
      <c r="P593" s="19">
        <f t="shared" si="38"/>
        <v>30.5</v>
      </c>
      <c r="Q593" t="b">
        <v>0</v>
      </c>
      <c r="R593" s="14" t="s">
        <v>8331</v>
      </c>
      <c r="S593" s="10" t="s">
        <v>8273</v>
      </c>
      <c r="T593" t="s">
        <v>8274</v>
      </c>
      <c r="U593" s="14">
        <f t="shared" si="3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19">
        <v>7500</v>
      </c>
      <c r="E594">
        <v>250</v>
      </c>
      <c r="F594" s="19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7">
        <f t="shared" si="37"/>
        <v>41946.232175925928</v>
      </c>
      <c r="M594" t="b">
        <v>0</v>
      </c>
      <c r="N594">
        <v>1</v>
      </c>
      <c r="O594" s="5">
        <f>E594/D594</f>
        <v>3.3333333333333333E-2</v>
      </c>
      <c r="P594" s="19">
        <f t="shared" si="38"/>
        <v>250</v>
      </c>
      <c r="Q594" t="b">
        <v>0</v>
      </c>
      <c r="R594" s="14" t="s">
        <v>8331</v>
      </c>
      <c r="S594" s="10" t="s">
        <v>8273</v>
      </c>
      <c r="T594" t="s">
        <v>8274</v>
      </c>
      <c r="U594" s="14">
        <f t="shared" si="3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19">
        <v>500</v>
      </c>
      <c r="E595">
        <v>115</v>
      </c>
      <c r="F595" s="19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7">
        <f t="shared" si="37"/>
        <v>42070.677604166667</v>
      </c>
      <c r="M595" t="b">
        <v>0</v>
      </c>
      <c r="N595">
        <v>7</v>
      </c>
      <c r="O595" s="5">
        <f>E595/D595</f>
        <v>0.23</v>
      </c>
      <c r="P595" s="19">
        <f t="shared" si="38"/>
        <v>16.428571428571427</v>
      </c>
      <c r="Q595" t="b">
        <v>0</v>
      </c>
      <c r="R595" s="14" t="s">
        <v>8331</v>
      </c>
      <c r="S595" s="10" t="s">
        <v>8273</v>
      </c>
      <c r="T595" t="s">
        <v>8274</v>
      </c>
      <c r="U595" s="14">
        <f t="shared" si="3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19">
        <v>25000</v>
      </c>
      <c r="E596">
        <v>26</v>
      </c>
      <c r="F596" s="19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7">
        <f t="shared" si="37"/>
        <v>42446.780162037037</v>
      </c>
      <c r="M596" t="b">
        <v>0</v>
      </c>
      <c r="N596">
        <v>2</v>
      </c>
      <c r="O596" s="5">
        <f>E596/D596</f>
        <v>1.0399999999999999E-3</v>
      </c>
      <c r="P596" s="19">
        <f t="shared" si="38"/>
        <v>13</v>
      </c>
      <c r="Q596" t="b">
        <v>0</v>
      </c>
      <c r="R596" s="14" t="s">
        <v>8331</v>
      </c>
      <c r="S596" s="10" t="s">
        <v>8273</v>
      </c>
      <c r="T596" t="s">
        <v>8274</v>
      </c>
      <c r="U596" s="14">
        <f t="shared" si="3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19">
        <v>100000</v>
      </c>
      <c r="E597">
        <v>426</v>
      </c>
      <c r="F597" s="19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7">
        <f t="shared" si="37"/>
        <v>42083.069884259254</v>
      </c>
      <c r="M597" t="b">
        <v>0</v>
      </c>
      <c r="N597">
        <v>8</v>
      </c>
      <c r="O597" s="5">
        <f>E597/D597</f>
        <v>4.2599999999999999E-3</v>
      </c>
      <c r="P597" s="19">
        <f t="shared" si="38"/>
        <v>53.25</v>
      </c>
      <c r="Q597" t="b">
        <v>0</v>
      </c>
      <c r="R597" s="14" t="s">
        <v>8331</v>
      </c>
      <c r="S597" s="10" t="s">
        <v>8273</v>
      </c>
      <c r="T597" t="s">
        <v>8274</v>
      </c>
      <c r="U597" s="14">
        <f t="shared" si="3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19">
        <v>20000</v>
      </c>
      <c r="E598">
        <v>6</v>
      </c>
      <c r="F598" s="19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7">
        <f t="shared" si="37"/>
        <v>42646.896898148145</v>
      </c>
      <c r="M598" t="b">
        <v>0</v>
      </c>
      <c r="N598">
        <v>2</v>
      </c>
      <c r="O598" s="5">
        <f>E598/D598</f>
        <v>2.9999999999999997E-4</v>
      </c>
      <c r="P598" s="19">
        <f t="shared" si="38"/>
        <v>3</v>
      </c>
      <c r="Q598" t="b">
        <v>0</v>
      </c>
      <c r="R598" s="14" t="s">
        <v>8331</v>
      </c>
      <c r="S598" s="10" t="s">
        <v>8273</v>
      </c>
      <c r="T598" t="s">
        <v>8274</v>
      </c>
      <c r="U598" s="14">
        <f t="shared" si="3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19">
        <v>7500</v>
      </c>
      <c r="E599">
        <v>20</v>
      </c>
      <c r="F599" s="1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7">
        <f t="shared" si="37"/>
        <v>42545.705266203702</v>
      </c>
      <c r="M599" t="b">
        <v>0</v>
      </c>
      <c r="N599">
        <v>2</v>
      </c>
      <c r="O599" s="5">
        <f>E599/D599</f>
        <v>2.6666666666666666E-3</v>
      </c>
      <c r="P599" s="19">
        <f t="shared" si="38"/>
        <v>10</v>
      </c>
      <c r="Q599" t="b">
        <v>0</v>
      </c>
      <c r="R599" s="14" t="s">
        <v>8331</v>
      </c>
      <c r="S599" s="10" t="s">
        <v>8273</v>
      </c>
      <c r="T599" t="s">
        <v>8274</v>
      </c>
      <c r="U599" s="14">
        <f t="shared" si="3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19">
        <v>2500</v>
      </c>
      <c r="E600">
        <v>850</v>
      </c>
      <c r="F600" s="19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7">
        <f t="shared" si="37"/>
        <v>41948.00209490741</v>
      </c>
      <c r="M600" t="b">
        <v>0</v>
      </c>
      <c r="N600">
        <v>7</v>
      </c>
      <c r="O600" s="5">
        <f>E600/D600</f>
        <v>0.34</v>
      </c>
      <c r="P600" s="19">
        <f t="shared" si="38"/>
        <v>121.42857142857143</v>
      </c>
      <c r="Q600" t="b">
        <v>0</v>
      </c>
      <c r="R600" s="14" t="s">
        <v>8331</v>
      </c>
      <c r="S600" s="10" t="s">
        <v>8273</v>
      </c>
      <c r="T600" t="s">
        <v>8274</v>
      </c>
      <c r="U600" s="14">
        <f t="shared" si="3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19">
        <v>50000</v>
      </c>
      <c r="E601">
        <v>31</v>
      </c>
      <c r="F601" s="19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7">
        <f t="shared" si="37"/>
        <v>42047.812523148154</v>
      </c>
      <c r="M601" t="b">
        <v>0</v>
      </c>
      <c r="N601">
        <v>2</v>
      </c>
      <c r="O601" s="5">
        <f>E601/D601</f>
        <v>6.2E-4</v>
      </c>
      <c r="P601" s="19">
        <f t="shared" si="38"/>
        <v>15.5</v>
      </c>
      <c r="Q601" t="b">
        <v>0</v>
      </c>
      <c r="R601" s="14" t="s">
        <v>8331</v>
      </c>
      <c r="S601" s="10" t="s">
        <v>8273</v>
      </c>
      <c r="T601" t="s">
        <v>8274</v>
      </c>
      <c r="U601" s="14">
        <f t="shared" si="3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19">
        <v>5000</v>
      </c>
      <c r="E602">
        <v>100</v>
      </c>
      <c r="F602" s="19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7">
        <f t="shared" si="37"/>
        <v>42073.798171296294</v>
      </c>
      <c r="M602" t="b">
        <v>0</v>
      </c>
      <c r="N602">
        <v>1</v>
      </c>
      <c r="O602" s="5">
        <f>E602/D602</f>
        <v>0.02</v>
      </c>
      <c r="P602" s="19">
        <f t="shared" si="38"/>
        <v>100</v>
      </c>
      <c r="Q602" t="b">
        <v>0</v>
      </c>
      <c r="R602" s="14" t="s">
        <v>8331</v>
      </c>
      <c r="S602" s="10" t="s">
        <v>8273</v>
      </c>
      <c r="T602" t="s">
        <v>8274</v>
      </c>
      <c r="U602" s="14">
        <f t="shared" si="3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19">
        <v>10000</v>
      </c>
      <c r="E603">
        <v>140</v>
      </c>
      <c r="F603" s="19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7">
        <f t="shared" si="37"/>
        <v>41969.858090277776</v>
      </c>
      <c r="M603" t="b">
        <v>0</v>
      </c>
      <c r="N603">
        <v>6</v>
      </c>
      <c r="O603" s="5">
        <f>E603/D603</f>
        <v>1.4E-2</v>
      </c>
      <c r="P603" s="19">
        <f t="shared" si="38"/>
        <v>23.333333333333332</v>
      </c>
      <c r="Q603" t="b">
        <v>0</v>
      </c>
      <c r="R603" s="14" t="s">
        <v>8331</v>
      </c>
      <c r="S603" s="10" t="s">
        <v>8273</v>
      </c>
      <c r="T603" t="s">
        <v>8274</v>
      </c>
      <c r="U603" s="14">
        <f t="shared" si="3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19">
        <v>70000</v>
      </c>
      <c r="E604">
        <v>0</v>
      </c>
      <c r="F604" s="19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7">
        <f t="shared" si="37"/>
        <v>42143.79415509259</v>
      </c>
      <c r="M604" t="b">
        <v>0</v>
      </c>
      <c r="N604">
        <v>0</v>
      </c>
      <c r="O604" s="5">
        <f>E604/D604</f>
        <v>0</v>
      </c>
      <c r="P604" s="19">
        <f t="shared" si="38"/>
        <v>0</v>
      </c>
      <c r="Q604" t="b">
        <v>0</v>
      </c>
      <c r="R604" s="14" t="s">
        <v>8331</v>
      </c>
      <c r="S604" s="10" t="s">
        <v>8273</v>
      </c>
      <c r="T604" t="s">
        <v>8274</v>
      </c>
      <c r="U604" s="14">
        <f t="shared" si="3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19">
        <v>15000</v>
      </c>
      <c r="E605">
        <v>590.02</v>
      </c>
      <c r="F605" s="19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7">
        <f t="shared" si="37"/>
        <v>41835.639155092591</v>
      </c>
      <c r="M605" t="b">
        <v>0</v>
      </c>
      <c r="N605">
        <v>13</v>
      </c>
      <c r="O605" s="5">
        <f>E605/D605</f>
        <v>3.9334666666666664E-2</v>
      </c>
      <c r="P605" s="19">
        <f t="shared" si="38"/>
        <v>45.386153846153846</v>
      </c>
      <c r="Q605" t="b">
        <v>0</v>
      </c>
      <c r="R605" s="14" t="s">
        <v>8331</v>
      </c>
      <c r="S605" s="10" t="s">
        <v>8273</v>
      </c>
      <c r="T605" t="s">
        <v>8274</v>
      </c>
      <c r="U605" s="14">
        <f t="shared" si="3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19">
        <v>1500</v>
      </c>
      <c r="E606">
        <v>0</v>
      </c>
      <c r="F606" s="19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7">
        <f t="shared" si="37"/>
        <v>41849.035370370373</v>
      </c>
      <c r="M606" t="b">
        <v>0</v>
      </c>
      <c r="N606">
        <v>0</v>
      </c>
      <c r="O606" s="5">
        <f>E606/D606</f>
        <v>0</v>
      </c>
      <c r="P606" s="19">
        <f t="shared" si="38"/>
        <v>0</v>
      </c>
      <c r="Q606" t="b">
        <v>0</v>
      </c>
      <c r="R606" s="14" t="s">
        <v>8331</v>
      </c>
      <c r="S606" s="10" t="s">
        <v>8273</v>
      </c>
      <c r="T606" t="s">
        <v>8274</v>
      </c>
      <c r="U606" s="14">
        <f t="shared" si="3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19">
        <v>5000</v>
      </c>
      <c r="E607">
        <v>131</v>
      </c>
      <c r="F607" s="19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7">
        <f t="shared" si="37"/>
        <v>42194.357731481476</v>
      </c>
      <c r="M607" t="b">
        <v>0</v>
      </c>
      <c r="N607">
        <v>8</v>
      </c>
      <c r="O607" s="5">
        <f>E607/D607</f>
        <v>2.6200000000000001E-2</v>
      </c>
      <c r="P607" s="19">
        <f t="shared" si="38"/>
        <v>16.375</v>
      </c>
      <c r="Q607" t="b">
        <v>0</v>
      </c>
      <c r="R607" s="14" t="s">
        <v>8331</v>
      </c>
      <c r="S607" s="10" t="s">
        <v>8273</v>
      </c>
      <c r="T607" t="s">
        <v>8274</v>
      </c>
      <c r="U607" s="14">
        <f t="shared" si="3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19">
        <v>5000</v>
      </c>
      <c r="E608">
        <v>10</v>
      </c>
      <c r="F608" s="19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7">
        <f t="shared" si="37"/>
        <v>42102.650567129633</v>
      </c>
      <c r="M608" t="b">
        <v>0</v>
      </c>
      <c r="N608">
        <v>1</v>
      </c>
      <c r="O608" s="5">
        <f>E608/D608</f>
        <v>2E-3</v>
      </c>
      <c r="P608" s="19">
        <f t="shared" si="38"/>
        <v>10</v>
      </c>
      <c r="Q608" t="b">
        <v>0</v>
      </c>
      <c r="R608" s="14" t="s">
        <v>8331</v>
      </c>
      <c r="S608" s="10" t="s">
        <v>8273</v>
      </c>
      <c r="T608" t="s">
        <v>8274</v>
      </c>
      <c r="U608" s="14">
        <f t="shared" si="3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19">
        <v>250</v>
      </c>
      <c r="E609">
        <v>0</v>
      </c>
      <c r="F609" s="1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7">
        <f t="shared" si="37"/>
        <v>42300.825648148151</v>
      </c>
      <c r="M609" t="b">
        <v>0</v>
      </c>
      <c r="N609">
        <v>0</v>
      </c>
      <c r="O609" s="5">
        <f>E609/D609</f>
        <v>0</v>
      </c>
      <c r="P609" s="19">
        <f t="shared" si="38"/>
        <v>0</v>
      </c>
      <c r="Q609" t="b">
        <v>0</v>
      </c>
      <c r="R609" s="14" t="s">
        <v>8331</v>
      </c>
      <c r="S609" s="10" t="s">
        <v>8273</v>
      </c>
      <c r="T609" t="s">
        <v>8274</v>
      </c>
      <c r="U609" s="14">
        <f t="shared" si="3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19">
        <v>150000</v>
      </c>
      <c r="E610">
        <v>1461</v>
      </c>
      <c r="F610" s="19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7">
        <f t="shared" si="37"/>
        <v>42140.921064814815</v>
      </c>
      <c r="M610" t="b">
        <v>0</v>
      </c>
      <c r="N610">
        <v>5</v>
      </c>
      <c r="O610" s="5">
        <f>E610/D610</f>
        <v>9.7400000000000004E-3</v>
      </c>
      <c r="P610" s="19">
        <f t="shared" si="38"/>
        <v>292.2</v>
      </c>
      <c r="Q610" t="b">
        <v>0</v>
      </c>
      <c r="R610" s="14" t="s">
        <v>8331</v>
      </c>
      <c r="S610" s="10" t="s">
        <v>8273</v>
      </c>
      <c r="T610" t="s">
        <v>8274</v>
      </c>
      <c r="U610" s="14">
        <f t="shared" si="3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19">
        <v>780</v>
      </c>
      <c r="E611">
        <v>5</v>
      </c>
      <c r="F611" s="19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7">
        <f t="shared" si="37"/>
        <v>42307.034074074079</v>
      </c>
      <c r="M611" t="b">
        <v>0</v>
      </c>
      <c r="N611">
        <v>1</v>
      </c>
      <c r="O611" s="5">
        <f>E611/D611</f>
        <v>6.41025641025641E-3</v>
      </c>
      <c r="P611" s="19">
        <f t="shared" si="38"/>
        <v>5</v>
      </c>
      <c r="Q611" t="b">
        <v>0</v>
      </c>
      <c r="R611" s="14" t="s">
        <v>8331</v>
      </c>
      <c r="S611" s="10" t="s">
        <v>8273</v>
      </c>
      <c r="T611" t="s">
        <v>8274</v>
      </c>
      <c r="U611" s="14">
        <f t="shared" si="3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19">
        <v>13803</v>
      </c>
      <c r="E612">
        <v>0</v>
      </c>
      <c r="F612" s="19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7">
        <f t="shared" si="37"/>
        <v>42086.83085648148</v>
      </c>
      <c r="M612" t="b">
        <v>0</v>
      </c>
      <c r="N612">
        <v>0</v>
      </c>
      <c r="O612" s="5">
        <f>E612/D612</f>
        <v>0</v>
      </c>
      <c r="P612" s="19">
        <f t="shared" si="38"/>
        <v>0</v>
      </c>
      <c r="Q612" t="b">
        <v>0</v>
      </c>
      <c r="R612" s="14" t="s">
        <v>8331</v>
      </c>
      <c r="S612" s="10" t="s">
        <v>8273</v>
      </c>
      <c r="T612" t="s">
        <v>8274</v>
      </c>
      <c r="U612" s="14">
        <f t="shared" si="3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19">
        <v>80000</v>
      </c>
      <c r="E613">
        <v>0</v>
      </c>
      <c r="F613" s="19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7">
        <f t="shared" si="37"/>
        <v>42328.560613425929</v>
      </c>
      <c r="M613" t="b">
        <v>0</v>
      </c>
      <c r="N613">
        <v>0</v>
      </c>
      <c r="O613" s="5">
        <f>E613/D613</f>
        <v>0</v>
      </c>
      <c r="P613" s="19">
        <f t="shared" si="38"/>
        <v>0</v>
      </c>
      <c r="Q613" t="b">
        <v>0</v>
      </c>
      <c r="R613" s="14" t="s">
        <v>8331</v>
      </c>
      <c r="S613" s="10" t="s">
        <v>8273</v>
      </c>
      <c r="T613" t="s">
        <v>8274</v>
      </c>
      <c r="U613" s="14">
        <f t="shared" si="3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19">
        <v>10000</v>
      </c>
      <c r="E614">
        <v>0</v>
      </c>
      <c r="F614" s="19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7">
        <f t="shared" si="37"/>
        <v>42585.031782407401</v>
      </c>
      <c r="M614" t="b">
        <v>0</v>
      </c>
      <c r="N614">
        <v>0</v>
      </c>
      <c r="O614" s="5">
        <f>E614/D614</f>
        <v>0</v>
      </c>
      <c r="P614" s="19">
        <f t="shared" si="38"/>
        <v>0</v>
      </c>
      <c r="Q614" t="b">
        <v>0</v>
      </c>
      <c r="R614" s="14" t="s">
        <v>8331</v>
      </c>
      <c r="S614" s="10" t="s">
        <v>8273</v>
      </c>
      <c r="T614" t="s">
        <v>8274</v>
      </c>
      <c r="U614" s="14">
        <f t="shared" si="3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19">
        <v>60000</v>
      </c>
      <c r="E615">
        <v>12818</v>
      </c>
      <c r="F615" s="19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7">
        <f t="shared" si="37"/>
        <v>42247.496759259258</v>
      </c>
      <c r="M615" t="b">
        <v>0</v>
      </c>
      <c r="N615">
        <v>121</v>
      </c>
      <c r="O615" s="5">
        <f>E615/D615</f>
        <v>0.21363333333333334</v>
      </c>
      <c r="P615" s="19">
        <f t="shared" si="38"/>
        <v>105.93388429752066</v>
      </c>
      <c r="Q615" t="b">
        <v>0</v>
      </c>
      <c r="R615" s="14" t="s">
        <v>8331</v>
      </c>
      <c r="S615" s="10" t="s">
        <v>8273</v>
      </c>
      <c r="T615" t="s">
        <v>8274</v>
      </c>
      <c r="U615" s="14">
        <f t="shared" si="3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19">
        <v>10000</v>
      </c>
      <c r="E616">
        <v>0</v>
      </c>
      <c r="F616" s="19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7">
        <f t="shared" si="37"/>
        <v>42515.061805555553</v>
      </c>
      <c r="M616" t="b">
        <v>0</v>
      </c>
      <c r="N616">
        <v>0</v>
      </c>
      <c r="O616" s="5">
        <f>E616/D616</f>
        <v>0</v>
      </c>
      <c r="P616" s="19">
        <f t="shared" si="38"/>
        <v>0</v>
      </c>
      <c r="Q616" t="b">
        <v>0</v>
      </c>
      <c r="R616" s="14" t="s">
        <v>8331</v>
      </c>
      <c r="S616" s="10" t="s">
        <v>8273</v>
      </c>
      <c r="T616" t="s">
        <v>8274</v>
      </c>
      <c r="U616" s="14">
        <f t="shared" si="3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19">
        <v>515</v>
      </c>
      <c r="E617">
        <v>0</v>
      </c>
      <c r="F617" s="19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7">
        <f t="shared" si="37"/>
        <v>42242.122210648144</v>
      </c>
      <c r="M617" t="b">
        <v>0</v>
      </c>
      <c r="N617">
        <v>0</v>
      </c>
      <c r="O617" s="5">
        <f>E617/D617</f>
        <v>0</v>
      </c>
      <c r="P617" s="19">
        <f t="shared" si="38"/>
        <v>0</v>
      </c>
      <c r="Q617" t="b">
        <v>0</v>
      </c>
      <c r="R617" s="14" t="s">
        <v>8331</v>
      </c>
      <c r="S617" s="10" t="s">
        <v>8273</v>
      </c>
      <c r="T617" t="s">
        <v>8274</v>
      </c>
      <c r="U617" s="14">
        <f t="shared" si="3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19">
        <v>5000</v>
      </c>
      <c r="E618">
        <v>0</v>
      </c>
      <c r="F618" s="19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7">
        <f t="shared" si="37"/>
        <v>42761.376238425932</v>
      </c>
      <c r="M618" t="b">
        <v>0</v>
      </c>
      <c r="N618">
        <v>0</v>
      </c>
      <c r="O618" s="5">
        <f>E618/D618</f>
        <v>0</v>
      </c>
      <c r="P618" s="19">
        <f t="shared" si="38"/>
        <v>0</v>
      </c>
      <c r="Q618" t="b">
        <v>0</v>
      </c>
      <c r="R618" s="14" t="s">
        <v>8331</v>
      </c>
      <c r="S618" s="10" t="s">
        <v>8273</v>
      </c>
      <c r="T618" t="s">
        <v>8274</v>
      </c>
      <c r="U618" s="14">
        <f t="shared" si="3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19">
        <v>2000</v>
      </c>
      <c r="E619">
        <v>60</v>
      </c>
      <c r="F619" s="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7">
        <f t="shared" si="37"/>
        <v>42087.343090277776</v>
      </c>
      <c r="M619" t="b">
        <v>0</v>
      </c>
      <c r="N619">
        <v>3</v>
      </c>
      <c r="O619" s="5">
        <f>E619/D619</f>
        <v>0.03</v>
      </c>
      <c r="P619" s="19">
        <f t="shared" si="38"/>
        <v>20</v>
      </c>
      <c r="Q619" t="b">
        <v>0</v>
      </c>
      <c r="R619" s="14" t="s">
        <v>8331</v>
      </c>
      <c r="S619" s="10" t="s">
        <v>8273</v>
      </c>
      <c r="T619" t="s">
        <v>8274</v>
      </c>
      <c r="U619" s="14">
        <f t="shared" si="3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19">
        <v>400</v>
      </c>
      <c r="E620">
        <v>0</v>
      </c>
      <c r="F620" s="19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7">
        <f t="shared" si="37"/>
        <v>42317.810219907406</v>
      </c>
      <c r="M620" t="b">
        <v>0</v>
      </c>
      <c r="N620">
        <v>0</v>
      </c>
      <c r="O620" s="5">
        <f>E620/D620</f>
        <v>0</v>
      </c>
      <c r="P620" s="19">
        <f t="shared" si="38"/>
        <v>0</v>
      </c>
      <c r="Q620" t="b">
        <v>0</v>
      </c>
      <c r="R620" s="14" t="s">
        <v>8331</v>
      </c>
      <c r="S620" s="10" t="s">
        <v>8273</v>
      </c>
      <c r="T620" t="s">
        <v>8274</v>
      </c>
      <c r="U620" s="14">
        <f t="shared" si="3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19">
        <v>2500000</v>
      </c>
      <c r="E621">
        <v>1</v>
      </c>
      <c r="F621" s="19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7">
        <f t="shared" si="37"/>
        <v>41908.650347222225</v>
      </c>
      <c r="M621" t="b">
        <v>0</v>
      </c>
      <c r="N621">
        <v>1</v>
      </c>
      <c r="O621" s="5">
        <f>E621/D621</f>
        <v>3.9999999999999998E-7</v>
      </c>
      <c r="P621" s="19">
        <f t="shared" si="38"/>
        <v>1</v>
      </c>
      <c r="Q621" t="b">
        <v>0</v>
      </c>
      <c r="R621" s="14" t="s">
        <v>8331</v>
      </c>
      <c r="S621" s="10" t="s">
        <v>8273</v>
      </c>
      <c r="T621" t="s">
        <v>8274</v>
      </c>
      <c r="U621" s="14">
        <f t="shared" si="3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19">
        <v>30000</v>
      </c>
      <c r="E622">
        <v>300</v>
      </c>
      <c r="F622" s="19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7">
        <f t="shared" si="37"/>
        <v>41831.716874999998</v>
      </c>
      <c r="M622" t="b">
        <v>0</v>
      </c>
      <c r="N622">
        <v>1</v>
      </c>
      <c r="O622" s="5">
        <f>E622/D622</f>
        <v>0.01</v>
      </c>
      <c r="P622" s="19">
        <f t="shared" si="38"/>
        <v>300</v>
      </c>
      <c r="Q622" t="b">
        <v>0</v>
      </c>
      <c r="R622" s="14" t="s">
        <v>8331</v>
      </c>
      <c r="S622" s="10" t="s">
        <v>8273</v>
      </c>
      <c r="T622" t="s">
        <v>8274</v>
      </c>
      <c r="U622" s="14">
        <f t="shared" si="3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19">
        <v>25000</v>
      </c>
      <c r="E623">
        <v>261</v>
      </c>
      <c r="F623" s="19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7">
        <f t="shared" si="37"/>
        <v>42528.987696759257</v>
      </c>
      <c r="M623" t="b">
        <v>0</v>
      </c>
      <c r="N623">
        <v>3</v>
      </c>
      <c r="O623" s="5">
        <f>E623/D623</f>
        <v>1.044E-2</v>
      </c>
      <c r="P623" s="19">
        <f t="shared" si="38"/>
        <v>87</v>
      </c>
      <c r="Q623" t="b">
        <v>0</v>
      </c>
      <c r="R623" s="14" t="s">
        <v>8331</v>
      </c>
      <c r="S623" s="10" t="s">
        <v>8273</v>
      </c>
      <c r="T623" t="s">
        <v>8274</v>
      </c>
      <c r="U623" s="14">
        <f t="shared" si="3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19">
        <v>6000</v>
      </c>
      <c r="E624">
        <v>341</v>
      </c>
      <c r="F624" s="19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7">
        <f t="shared" si="37"/>
        <v>42532.774745370371</v>
      </c>
      <c r="M624" t="b">
        <v>0</v>
      </c>
      <c r="N624">
        <v>9</v>
      </c>
      <c r="O624" s="5">
        <f>E624/D624</f>
        <v>5.6833333333333333E-2</v>
      </c>
      <c r="P624" s="19">
        <f t="shared" si="38"/>
        <v>37.888888888888886</v>
      </c>
      <c r="Q624" t="b">
        <v>0</v>
      </c>
      <c r="R624" s="14" t="s">
        <v>8331</v>
      </c>
      <c r="S624" s="10" t="s">
        <v>8273</v>
      </c>
      <c r="T624" t="s">
        <v>8274</v>
      </c>
      <c r="U624" s="14">
        <f t="shared" si="3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19">
        <v>75000</v>
      </c>
      <c r="E625">
        <v>0</v>
      </c>
      <c r="F625" s="19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7">
        <f t="shared" si="37"/>
        <v>42122.009224537032</v>
      </c>
      <c r="M625" t="b">
        <v>0</v>
      </c>
      <c r="N625">
        <v>0</v>
      </c>
      <c r="O625" s="5">
        <f>E625/D625</f>
        <v>0</v>
      </c>
      <c r="P625" s="19">
        <f t="shared" si="38"/>
        <v>0</v>
      </c>
      <c r="Q625" t="b">
        <v>0</v>
      </c>
      <c r="R625" s="14" t="s">
        <v>8331</v>
      </c>
      <c r="S625" s="10" t="s">
        <v>8273</v>
      </c>
      <c r="T625" t="s">
        <v>8274</v>
      </c>
      <c r="U625" s="14">
        <f t="shared" si="3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19">
        <v>5000</v>
      </c>
      <c r="E626">
        <v>0</v>
      </c>
      <c r="F626" s="19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7">
        <f t="shared" si="37"/>
        <v>42108.988900462966</v>
      </c>
      <c r="M626" t="b">
        <v>0</v>
      </c>
      <c r="N626">
        <v>0</v>
      </c>
      <c r="O626" s="5">
        <f>E626/D626</f>
        <v>0</v>
      </c>
      <c r="P626" s="19">
        <f t="shared" si="38"/>
        <v>0</v>
      </c>
      <c r="Q626" t="b">
        <v>0</v>
      </c>
      <c r="R626" s="14" t="s">
        <v>8331</v>
      </c>
      <c r="S626" s="10" t="s">
        <v>8273</v>
      </c>
      <c r="T626" t="s">
        <v>8274</v>
      </c>
      <c r="U626" s="14">
        <f t="shared" si="3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19">
        <v>25000</v>
      </c>
      <c r="E627">
        <v>0</v>
      </c>
      <c r="F627" s="19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7">
        <f t="shared" si="37"/>
        <v>42790.895567129628</v>
      </c>
      <c r="M627" t="b">
        <v>0</v>
      </c>
      <c r="N627">
        <v>0</v>
      </c>
      <c r="O627" s="5">
        <f>E627/D627</f>
        <v>0</v>
      </c>
      <c r="P627" s="19">
        <f t="shared" si="38"/>
        <v>0</v>
      </c>
      <c r="Q627" t="b">
        <v>0</v>
      </c>
      <c r="R627" s="14" t="s">
        <v>8331</v>
      </c>
      <c r="S627" s="10" t="s">
        <v>8273</v>
      </c>
      <c r="T627" t="s">
        <v>8274</v>
      </c>
      <c r="U627" s="14">
        <f t="shared" si="3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19">
        <v>25000</v>
      </c>
      <c r="E628">
        <v>4345</v>
      </c>
      <c r="F628" s="19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7">
        <f t="shared" si="37"/>
        <v>42198.559479166666</v>
      </c>
      <c r="M628" t="b">
        <v>0</v>
      </c>
      <c r="N628">
        <v>39</v>
      </c>
      <c r="O628" s="5">
        <f>E628/D628</f>
        <v>0.17380000000000001</v>
      </c>
      <c r="P628" s="19">
        <f t="shared" si="38"/>
        <v>111.41025641025641</v>
      </c>
      <c r="Q628" t="b">
        <v>0</v>
      </c>
      <c r="R628" s="14" t="s">
        <v>8331</v>
      </c>
      <c r="S628" s="10" t="s">
        <v>8273</v>
      </c>
      <c r="T628" t="s">
        <v>8274</v>
      </c>
      <c r="U628" s="14">
        <f t="shared" si="3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19">
        <v>450000</v>
      </c>
      <c r="E629">
        <v>90</v>
      </c>
      <c r="F629" s="1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7">
        <f t="shared" si="37"/>
        <v>42384.306840277779</v>
      </c>
      <c r="M629" t="b">
        <v>0</v>
      </c>
      <c r="N629">
        <v>1</v>
      </c>
      <c r="O629" s="5">
        <f>E629/D629</f>
        <v>2.0000000000000001E-4</v>
      </c>
      <c r="P629" s="19">
        <f t="shared" si="38"/>
        <v>90</v>
      </c>
      <c r="Q629" t="b">
        <v>0</v>
      </c>
      <c r="R629" s="14" t="s">
        <v>8331</v>
      </c>
      <c r="S629" s="10" t="s">
        <v>8273</v>
      </c>
      <c r="T629" t="s">
        <v>8274</v>
      </c>
      <c r="U629" s="14">
        <f t="shared" si="3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19">
        <v>5000</v>
      </c>
      <c r="E630">
        <v>0</v>
      </c>
      <c r="F630" s="19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7">
        <f t="shared" si="37"/>
        <v>41803.692789351851</v>
      </c>
      <c r="M630" t="b">
        <v>0</v>
      </c>
      <c r="N630">
        <v>0</v>
      </c>
      <c r="O630" s="5">
        <f>E630/D630</f>
        <v>0</v>
      </c>
      <c r="P630" s="19">
        <f t="shared" si="38"/>
        <v>0</v>
      </c>
      <c r="Q630" t="b">
        <v>0</v>
      </c>
      <c r="R630" s="14" t="s">
        <v>8331</v>
      </c>
      <c r="S630" s="10" t="s">
        <v>8273</v>
      </c>
      <c r="T630" t="s">
        <v>8274</v>
      </c>
      <c r="U630" s="14">
        <f t="shared" si="3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19">
        <v>200000</v>
      </c>
      <c r="E631">
        <v>350</v>
      </c>
      <c r="F631" s="19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7">
        <f t="shared" si="37"/>
        <v>42474.637824074074</v>
      </c>
      <c r="M631" t="b">
        <v>0</v>
      </c>
      <c r="N631">
        <v>3</v>
      </c>
      <c r="O631" s="5">
        <f>E631/D631</f>
        <v>1.75E-3</v>
      </c>
      <c r="P631" s="19">
        <f t="shared" si="38"/>
        <v>116.66666666666667</v>
      </c>
      <c r="Q631" t="b">
        <v>0</v>
      </c>
      <c r="R631" s="14" t="s">
        <v>8331</v>
      </c>
      <c r="S631" s="10" t="s">
        <v>8273</v>
      </c>
      <c r="T631" t="s">
        <v>8274</v>
      </c>
      <c r="U631" s="14">
        <f t="shared" si="3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19">
        <v>11999</v>
      </c>
      <c r="E632">
        <v>10</v>
      </c>
      <c r="F632" s="19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7">
        <f t="shared" si="37"/>
        <v>42223.619456018518</v>
      </c>
      <c r="M632" t="b">
        <v>0</v>
      </c>
      <c r="N632">
        <v>1</v>
      </c>
      <c r="O632" s="5">
        <f>E632/D632</f>
        <v>8.3340278356529708E-4</v>
      </c>
      <c r="P632" s="19">
        <f t="shared" si="38"/>
        <v>10</v>
      </c>
      <c r="Q632" t="b">
        <v>0</v>
      </c>
      <c r="R632" s="14" t="s">
        <v>8331</v>
      </c>
      <c r="S632" s="10" t="s">
        <v>8273</v>
      </c>
      <c r="T632" t="s">
        <v>8274</v>
      </c>
      <c r="U632" s="14">
        <f t="shared" si="3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19">
        <v>50000</v>
      </c>
      <c r="E633">
        <v>690</v>
      </c>
      <c r="F633" s="19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7">
        <f t="shared" si="37"/>
        <v>42489.772326388891</v>
      </c>
      <c r="M633" t="b">
        <v>0</v>
      </c>
      <c r="N633">
        <v>9</v>
      </c>
      <c r="O633" s="5">
        <f>E633/D633</f>
        <v>1.38E-2</v>
      </c>
      <c r="P633" s="19">
        <f t="shared" si="38"/>
        <v>76.666666666666671</v>
      </c>
      <c r="Q633" t="b">
        <v>0</v>
      </c>
      <c r="R633" s="14" t="s">
        <v>8331</v>
      </c>
      <c r="S633" s="10" t="s">
        <v>8273</v>
      </c>
      <c r="T633" t="s">
        <v>8274</v>
      </c>
      <c r="U633" s="14">
        <f t="shared" si="3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19">
        <v>20000</v>
      </c>
      <c r="E634">
        <v>0</v>
      </c>
      <c r="F634" s="19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7">
        <f t="shared" si="37"/>
        <v>42303.659317129626</v>
      </c>
      <c r="M634" t="b">
        <v>0</v>
      </c>
      <c r="N634">
        <v>0</v>
      </c>
      <c r="O634" s="5">
        <f>E634/D634</f>
        <v>0</v>
      </c>
      <c r="P634" s="19">
        <f t="shared" si="38"/>
        <v>0</v>
      </c>
      <c r="Q634" t="b">
        <v>0</v>
      </c>
      <c r="R634" s="14" t="s">
        <v>8331</v>
      </c>
      <c r="S634" s="10" t="s">
        <v>8273</v>
      </c>
      <c r="T634" t="s">
        <v>8274</v>
      </c>
      <c r="U634" s="14">
        <f t="shared" si="3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19">
        <v>10000</v>
      </c>
      <c r="E635">
        <v>1245</v>
      </c>
      <c r="F635" s="19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7">
        <f t="shared" si="37"/>
        <v>42507.29932870371</v>
      </c>
      <c r="M635" t="b">
        <v>0</v>
      </c>
      <c r="N635">
        <v>25</v>
      </c>
      <c r="O635" s="5">
        <f>E635/D635</f>
        <v>0.1245</v>
      </c>
      <c r="P635" s="19">
        <f t="shared" si="38"/>
        <v>49.8</v>
      </c>
      <c r="Q635" t="b">
        <v>0</v>
      </c>
      <c r="R635" s="14" t="s">
        <v>8331</v>
      </c>
      <c r="S635" s="10" t="s">
        <v>8273</v>
      </c>
      <c r="T635" t="s">
        <v>8274</v>
      </c>
      <c r="U635" s="14">
        <f t="shared" si="3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19">
        <v>5000</v>
      </c>
      <c r="E636">
        <v>1</v>
      </c>
      <c r="F636" s="19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7">
        <f t="shared" si="37"/>
        <v>42031.928576388891</v>
      </c>
      <c r="M636" t="b">
        <v>0</v>
      </c>
      <c r="N636">
        <v>1</v>
      </c>
      <c r="O636" s="5">
        <f>E636/D636</f>
        <v>2.0000000000000001E-4</v>
      </c>
      <c r="P636" s="19">
        <f t="shared" si="38"/>
        <v>1</v>
      </c>
      <c r="Q636" t="b">
        <v>0</v>
      </c>
      <c r="R636" s="14" t="s">
        <v>8331</v>
      </c>
      <c r="S636" s="10" t="s">
        <v>8273</v>
      </c>
      <c r="T636" t="s">
        <v>8274</v>
      </c>
      <c r="U636" s="14">
        <f t="shared" si="3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19">
        <v>25000</v>
      </c>
      <c r="E637">
        <v>2</v>
      </c>
      <c r="F637" s="19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7">
        <f t="shared" si="37"/>
        <v>42076.092152777783</v>
      </c>
      <c r="M637" t="b">
        <v>0</v>
      </c>
      <c r="N637">
        <v>1</v>
      </c>
      <c r="O637" s="5">
        <f>E637/D637</f>
        <v>8.0000000000000007E-5</v>
      </c>
      <c r="P637" s="19">
        <f t="shared" si="38"/>
        <v>2</v>
      </c>
      <c r="Q637" t="b">
        <v>0</v>
      </c>
      <c r="R637" s="14" t="s">
        <v>8331</v>
      </c>
      <c r="S637" s="10" t="s">
        <v>8273</v>
      </c>
      <c r="T637" t="s">
        <v>8274</v>
      </c>
      <c r="U637" s="14">
        <f t="shared" si="3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19">
        <v>2000</v>
      </c>
      <c r="E638">
        <v>4</v>
      </c>
      <c r="F638" s="19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7">
        <f t="shared" si="37"/>
        <v>42131.455439814818</v>
      </c>
      <c r="M638" t="b">
        <v>0</v>
      </c>
      <c r="N638">
        <v>1</v>
      </c>
      <c r="O638" s="5">
        <f>E638/D638</f>
        <v>2E-3</v>
      </c>
      <c r="P638" s="19">
        <f t="shared" si="38"/>
        <v>4</v>
      </c>
      <c r="Q638" t="b">
        <v>0</v>
      </c>
      <c r="R638" s="14" t="s">
        <v>8331</v>
      </c>
      <c r="S638" s="10" t="s">
        <v>8273</v>
      </c>
      <c r="T638" t="s">
        <v>8274</v>
      </c>
      <c r="U638" s="14">
        <f t="shared" si="3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19">
        <v>100000</v>
      </c>
      <c r="E639">
        <v>0</v>
      </c>
      <c r="F639" s="1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7">
        <f t="shared" si="37"/>
        <v>42762.962013888886</v>
      </c>
      <c r="M639" t="b">
        <v>0</v>
      </c>
      <c r="N639">
        <v>0</v>
      </c>
      <c r="O639" s="5">
        <f>E639/D639</f>
        <v>0</v>
      </c>
      <c r="P639" s="19">
        <f t="shared" si="38"/>
        <v>0</v>
      </c>
      <c r="Q639" t="b">
        <v>0</v>
      </c>
      <c r="R639" s="14" t="s">
        <v>8331</v>
      </c>
      <c r="S639" s="10" t="s">
        <v>8273</v>
      </c>
      <c r="T639" t="s">
        <v>8274</v>
      </c>
      <c r="U639" s="14">
        <f t="shared" si="3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19">
        <v>200000</v>
      </c>
      <c r="E640">
        <v>18</v>
      </c>
      <c r="F640" s="19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7">
        <f t="shared" si="37"/>
        <v>42759.593310185184</v>
      </c>
      <c r="M640" t="b">
        <v>0</v>
      </c>
      <c r="N640">
        <v>6</v>
      </c>
      <c r="O640" s="5">
        <f>E640/D640</f>
        <v>9.0000000000000006E-5</v>
      </c>
      <c r="P640" s="19">
        <f t="shared" si="38"/>
        <v>3</v>
      </c>
      <c r="Q640" t="b">
        <v>0</v>
      </c>
      <c r="R640" s="14" t="s">
        <v>8331</v>
      </c>
      <c r="S640" s="10" t="s">
        <v>8273</v>
      </c>
      <c r="T640" t="s">
        <v>8274</v>
      </c>
      <c r="U640" s="14">
        <f t="shared" si="3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19">
        <v>1000000</v>
      </c>
      <c r="E641">
        <v>1</v>
      </c>
      <c r="F641" s="19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7">
        <f t="shared" si="37"/>
        <v>41865.583275462966</v>
      </c>
      <c r="M641" t="b">
        <v>0</v>
      </c>
      <c r="N641">
        <v>1</v>
      </c>
      <c r="O641" s="5">
        <f>E641/D641</f>
        <v>9.9999999999999995E-7</v>
      </c>
      <c r="P641" s="19">
        <f t="shared" si="38"/>
        <v>1</v>
      </c>
      <c r="Q641" t="b">
        <v>0</v>
      </c>
      <c r="R641" s="14" t="s">
        <v>8331</v>
      </c>
      <c r="S641" s="10" t="s">
        <v>8273</v>
      </c>
      <c r="T641" t="s">
        <v>8274</v>
      </c>
      <c r="U641" s="14">
        <f t="shared" si="3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19">
        <v>70</v>
      </c>
      <c r="E642">
        <v>101</v>
      </c>
      <c r="F642" s="19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7">
        <f t="shared" si="37"/>
        <v>42683.420312500006</v>
      </c>
      <c r="M642" t="b">
        <v>0</v>
      </c>
      <c r="N642">
        <v>2</v>
      </c>
      <c r="O642" s="5">
        <f>E642/D642</f>
        <v>1.4428571428571428</v>
      </c>
      <c r="P642" s="19">
        <f t="shared" si="38"/>
        <v>50.5</v>
      </c>
      <c r="Q642" t="b">
        <v>1</v>
      </c>
      <c r="R642" s="14" t="s">
        <v>8332</v>
      </c>
      <c r="S642" s="10" t="s">
        <v>8273</v>
      </c>
      <c r="T642" t="s">
        <v>8275</v>
      </c>
      <c r="U642" s="14">
        <f t="shared" si="3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19">
        <v>40000</v>
      </c>
      <c r="E643">
        <v>47665</v>
      </c>
      <c r="F643" s="19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7">
        <f t="shared" ref="L643:L706" si="41">(((K643/60)/60)/24)+DATE(1970,1,1)</f>
        <v>42199.57</v>
      </c>
      <c r="M643" t="b">
        <v>0</v>
      </c>
      <c r="N643">
        <v>315</v>
      </c>
      <c r="O643" s="5">
        <f>E643/D643</f>
        <v>1.1916249999999999</v>
      </c>
      <c r="P643" s="19">
        <f t="shared" ref="P643:P706" si="42">IFERROR(E643/N643,0)</f>
        <v>151.31746031746033</v>
      </c>
      <c r="Q643" t="b">
        <v>1</v>
      </c>
      <c r="R643" s="14" t="s">
        <v>8332</v>
      </c>
      <c r="S643" s="10" t="s">
        <v>8273</v>
      </c>
      <c r="T643" t="s">
        <v>8275</v>
      </c>
      <c r="U643" s="14">
        <f t="shared" ref="U643:U706" si="43">YEAR(L643)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19">
        <v>20000</v>
      </c>
      <c r="E644">
        <v>292097</v>
      </c>
      <c r="F644" s="19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7">
        <f t="shared" si="41"/>
        <v>42199.651319444441</v>
      </c>
      <c r="M644" t="b">
        <v>0</v>
      </c>
      <c r="N644">
        <v>2174</v>
      </c>
      <c r="O644" s="5">
        <f>E644/D644</f>
        <v>14.604850000000001</v>
      </c>
      <c r="P644" s="19">
        <f t="shared" si="42"/>
        <v>134.3592456301748</v>
      </c>
      <c r="Q644" t="b">
        <v>1</v>
      </c>
      <c r="R644" s="14" t="s">
        <v>8332</v>
      </c>
      <c r="S644" s="10" t="s">
        <v>8273</v>
      </c>
      <c r="T644" t="s">
        <v>8275</v>
      </c>
      <c r="U644" s="14">
        <f t="shared" si="43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19">
        <v>25000</v>
      </c>
      <c r="E645">
        <v>26452</v>
      </c>
      <c r="F645" s="19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7">
        <f t="shared" si="41"/>
        <v>42100.642071759255</v>
      </c>
      <c r="M645" t="b">
        <v>0</v>
      </c>
      <c r="N645">
        <v>152</v>
      </c>
      <c r="O645" s="5">
        <f>E645/D645</f>
        <v>1.0580799999999999</v>
      </c>
      <c r="P645" s="19">
        <f t="shared" si="42"/>
        <v>174.02631578947367</v>
      </c>
      <c r="Q645" t="b">
        <v>1</v>
      </c>
      <c r="R645" s="14" t="s">
        <v>8332</v>
      </c>
      <c r="S645" s="10" t="s">
        <v>8273</v>
      </c>
      <c r="T645" t="s">
        <v>8275</v>
      </c>
      <c r="U645" s="14">
        <f t="shared" si="43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19">
        <v>25000</v>
      </c>
      <c r="E646">
        <v>75029.48</v>
      </c>
      <c r="F646" s="19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7">
        <f t="shared" si="41"/>
        <v>41898.665960648148</v>
      </c>
      <c r="M646" t="b">
        <v>0</v>
      </c>
      <c r="N646">
        <v>1021</v>
      </c>
      <c r="O646" s="5">
        <f>E646/D646</f>
        <v>3.0011791999999997</v>
      </c>
      <c r="P646" s="19">
        <f t="shared" si="42"/>
        <v>73.486268364348675</v>
      </c>
      <c r="Q646" t="b">
        <v>1</v>
      </c>
      <c r="R646" s="14" t="s">
        <v>8332</v>
      </c>
      <c r="S646" s="10" t="s">
        <v>8273</v>
      </c>
      <c r="T646" t="s">
        <v>8275</v>
      </c>
      <c r="U646" s="14">
        <f t="shared" si="43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19">
        <v>2000</v>
      </c>
      <c r="E647">
        <v>5574</v>
      </c>
      <c r="F647" s="19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7">
        <f t="shared" si="41"/>
        <v>42564.026319444441</v>
      </c>
      <c r="M647" t="b">
        <v>0</v>
      </c>
      <c r="N647">
        <v>237</v>
      </c>
      <c r="O647" s="5">
        <f>E647/D647</f>
        <v>2.7869999999999999</v>
      </c>
      <c r="P647" s="19">
        <f t="shared" si="42"/>
        <v>23.518987341772153</v>
      </c>
      <c r="Q647" t="b">
        <v>1</v>
      </c>
      <c r="R647" s="14" t="s">
        <v>8332</v>
      </c>
      <c r="S647" s="10" t="s">
        <v>8273</v>
      </c>
      <c r="T647" t="s">
        <v>8275</v>
      </c>
      <c r="U647" s="14">
        <f t="shared" si="43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19">
        <v>800</v>
      </c>
      <c r="E648">
        <v>1055.01</v>
      </c>
      <c r="F648" s="19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7">
        <f t="shared" si="41"/>
        <v>41832.852627314816</v>
      </c>
      <c r="M648" t="b">
        <v>0</v>
      </c>
      <c r="N648">
        <v>27</v>
      </c>
      <c r="O648" s="5">
        <f>E648/D648</f>
        <v>1.3187625000000001</v>
      </c>
      <c r="P648" s="19">
        <f t="shared" si="42"/>
        <v>39.074444444444445</v>
      </c>
      <c r="Q648" t="b">
        <v>1</v>
      </c>
      <c r="R648" s="14" t="s">
        <v>8332</v>
      </c>
      <c r="S648" s="10" t="s">
        <v>8273</v>
      </c>
      <c r="T648" t="s">
        <v>8275</v>
      </c>
      <c r="U648" s="14">
        <f t="shared" si="43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19">
        <v>2000</v>
      </c>
      <c r="E649">
        <v>2141</v>
      </c>
      <c r="F649" s="1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7">
        <f t="shared" si="41"/>
        <v>42416.767928240741</v>
      </c>
      <c r="M649" t="b">
        <v>0</v>
      </c>
      <c r="N649">
        <v>17</v>
      </c>
      <c r="O649" s="5">
        <f>E649/D649</f>
        <v>1.0705</v>
      </c>
      <c r="P649" s="19">
        <f t="shared" si="42"/>
        <v>125.94117647058823</v>
      </c>
      <c r="Q649" t="b">
        <v>1</v>
      </c>
      <c r="R649" s="14" t="s">
        <v>8332</v>
      </c>
      <c r="S649" s="10" t="s">
        <v>8273</v>
      </c>
      <c r="T649" t="s">
        <v>8275</v>
      </c>
      <c r="U649" s="14">
        <f t="shared" si="43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19">
        <v>35000</v>
      </c>
      <c r="E650">
        <v>44388</v>
      </c>
      <c r="F650" s="19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7">
        <f t="shared" si="41"/>
        <v>41891.693379629629</v>
      </c>
      <c r="M650" t="b">
        <v>0</v>
      </c>
      <c r="N650">
        <v>27</v>
      </c>
      <c r="O650" s="5">
        <f>E650/D650</f>
        <v>1.2682285714285715</v>
      </c>
      <c r="P650" s="19">
        <f t="shared" si="42"/>
        <v>1644</v>
      </c>
      <c r="Q650" t="b">
        <v>1</v>
      </c>
      <c r="R650" s="14" t="s">
        <v>8332</v>
      </c>
      <c r="S650" s="10" t="s">
        <v>8273</v>
      </c>
      <c r="T650" t="s">
        <v>8275</v>
      </c>
      <c r="U650" s="14">
        <f t="shared" si="43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19">
        <v>2500</v>
      </c>
      <c r="E651">
        <v>3499</v>
      </c>
      <c r="F651" s="19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7">
        <f t="shared" si="41"/>
        <v>41877.912187499998</v>
      </c>
      <c r="M651" t="b">
        <v>0</v>
      </c>
      <c r="N651">
        <v>82</v>
      </c>
      <c r="O651" s="5">
        <f>E651/D651</f>
        <v>1.3996</v>
      </c>
      <c r="P651" s="19">
        <f t="shared" si="42"/>
        <v>42.670731707317074</v>
      </c>
      <c r="Q651" t="b">
        <v>1</v>
      </c>
      <c r="R651" s="14" t="s">
        <v>8332</v>
      </c>
      <c r="S651" s="10" t="s">
        <v>8273</v>
      </c>
      <c r="T651" t="s">
        <v>8275</v>
      </c>
      <c r="U651" s="14">
        <f t="shared" si="43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19">
        <v>1500</v>
      </c>
      <c r="E652">
        <v>1686</v>
      </c>
      <c r="F652" s="19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7">
        <f t="shared" si="41"/>
        <v>41932.036851851852</v>
      </c>
      <c r="M652" t="b">
        <v>0</v>
      </c>
      <c r="N652">
        <v>48</v>
      </c>
      <c r="O652" s="5">
        <f>E652/D652</f>
        <v>1.1240000000000001</v>
      </c>
      <c r="P652" s="19">
        <f t="shared" si="42"/>
        <v>35.125</v>
      </c>
      <c r="Q652" t="b">
        <v>1</v>
      </c>
      <c r="R652" s="14" t="s">
        <v>8332</v>
      </c>
      <c r="S652" s="10" t="s">
        <v>8273</v>
      </c>
      <c r="T652" t="s">
        <v>8275</v>
      </c>
      <c r="U652" s="14">
        <f t="shared" si="43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19">
        <v>25000</v>
      </c>
      <c r="E653">
        <v>25132</v>
      </c>
      <c r="F653" s="19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7">
        <f t="shared" si="41"/>
        <v>41956.017488425925</v>
      </c>
      <c r="M653" t="b">
        <v>0</v>
      </c>
      <c r="N653">
        <v>105</v>
      </c>
      <c r="O653" s="5">
        <f>E653/D653</f>
        <v>1.00528</v>
      </c>
      <c r="P653" s="19">
        <f t="shared" si="42"/>
        <v>239.35238095238094</v>
      </c>
      <c r="Q653" t="b">
        <v>1</v>
      </c>
      <c r="R653" s="14" t="s">
        <v>8332</v>
      </c>
      <c r="S653" s="10" t="s">
        <v>8273</v>
      </c>
      <c r="T653" t="s">
        <v>8275</v>
      </c>
      <c r="U653" s="14">
        <f t="shared" si="43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19">
        <v>3000</v>
      </c>
      <c r="E654">
        <v>3014</v>
      </c>
      <c r="F654" s="19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7">
        <f t="shared" si="41"/>
        <v>42675.690393518518</v>
      </c>
      <c r="M654" t="b">
        <v>0</v>
      </c>
      <c r="N654">
        <v>28</v>
      </c>
      <c r="O654" s="5">
        <f>E654/D654</f>
        <v>1.0046666666666666</v>
      </c>
      <c r="P654" s="19">
        <f t="shared" si="42"/>
        <v>107.64285714285714</v>
      </c>
      <c r="Q654" t="b">
        <v>1</v>
      </c>
      <c r="R654" s="14" t="s">
        <v>8332</v>
      </c>
      <c r="S654" s="10" t="s">
        <v>8273</v>
      </c>
      <c r="T654" t="s">
        <v>8275</v>
      </c>
      <c r="U654" s="14">
        <f t="shared" si="43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19">
        <v>75000</v>
      </c>
      <c r="E655">
        <v>106084.5</v>
      </c>
      <c r="F655" s="19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7">
        <f t="shared" si="41"/>
        <v>42199.618518518517</v>
      </c>
      <c r="M655" t="b">
        <v>0</v>
      </c>
      <c r="N655">
        <v>1107</v>
      </c>
      <c r="O655" s="5">
        <f>E655/D655</f>
        <v>1.4144600000000001</v>
      </c>
      <c r="P655" s="19">
        <f t="shared" si="42"/>
        <v>95.830623306233065</v>
      </c>
      <c r="Q655" t="b">
        <v>1</v>
      </c>
      <c r="R655" s="14" t="s">
        <v>8332</v>
      </c>
      <c r="S655" s="10" t="s">
        <v>8273</v>
      </c>
      <c r="T655" t="s">
        <v>8275</v>
      </c>
      <c r="U655" s="14">
        <f t="shared" si="43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19">
        <v>12000</v>
      </c>
      <c r="E656">
        <v>32075</v>
      </c>
      <c r="F656" s="19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7">
        <f t="shared" si="41"/>
        <v>42163.957326388889</v>
      </c>
      <c r="M656" t="b">
        <v>0</v>
      </c>
      <c r="N656">
        <v>1013</v>
      </c>
      <c r="O656" s="5">
        <f>E656/D656</f>
        <v>2.6729166666666666</v>
      </c>
      <c r="P656" s="19">
        <f t="shared" si="42"/>
        <v>31.663376110562684</v>
      </c>
      <c r="Q656" t="b">
        <v>1</v>
      </c>
      <c r="R656" s="14" t="s">
        <v>8332</v>
      </c>
      <c r="S656" s="10" t="s">
        <v>8273</v>
      </c>
      <c r="T656" t="s">
        <v>8275</v>
      </c>
      <c r="U656" s="14">
        <f t="shared" si="43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19">
        <v>8000</v>
      </c>
      <c r="E657">
        <v>11751</v>
      </c>
      <c r="F657" s="19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7">
        <f t="shared" si="41"/>
        <v>42045.957314814819</v>
      </c>
      <c r="M657" t="b">
        <v>0</v>
      </c>
      <c r="N657">
        <v>274</v>
      </c>
      <c r="O657" s="5">
        <f>E657/D657</f>
        <v>1.4688749999999999</v>
      </c>
      <c r="P657" s="19">
        <f t="shared" si="42"/>
        <v>42.886861313868614</v>
      </c>
      <c r="Q657" t="b">
        <v>1</v>
      </c>
      <c r="R657" s="14" t="s">
        <v>8332</v>
      </c>
      <c r="S657" s="10" t="s">
        <v>8273</v>
      </c>
      <c r="T657" t="s">
        <v>8275</v>
      </c>
      <c r="U657" s="14">
        <f t="shared" si="43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19">
        <v>5000</v>
      </c>
      <c r="E658">
        <v>10678</v>
      </c>
      <c r="F658" s="19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7">
        <f t="shared" si="41"/>
        <v>42417.804618055554</v>
      </c>
      <c r="M658" t="b">
        <v>0</v>
      </c>
      <c r="N658">
        <v>87</v>
      </c>
      <c r="O658" s="5">
        <f>E658/D658</f>
        <v>2.1356000000000002</v>
      </c>
      <c r="P658" s="19">
        <f t="shared" si="42"/>
        <v>122.73563218390805</v>
      </c>
      <c r="Q658" t="b">
        <v>1</v>
      </c>
      <c r="R658" s="14" t="s">
        <v>8332</v>
      </c>
      <c r="S658" s="10" t="s">
        <v>8273</v>
      </c>
      <c r="T658" t="s">
        <v>8275</v>
      </c>
      <c r="U658" s="14">
        <f t="shared" si="43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19">
        <v>15000</v>
      </c>
      <c r="E659">
        <v>18855</v>
      </c>
      <c r="F659" s="1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7">
        <f t="shared" si="41"/>
        <v>42331.84574074074</v>
      </c>
      <c r="M659" t="b">
        <v>0</v>
      </c>
      <c r="N659">
        <v>99</v>
      </c>
      <c r="O659" s="5">
        <f>E659/D659</f>
        <v>1.2569999999999999</v>
      </c>
      <c r="P659" s="19">
        <f t="shared" si="42"/>
        <v>190.45454545454547</v>
      </c>
      <c r="Q659" t="b">
        <v>1</v>
      </c>
      <c r="R659" s="14" t="s">
        <v>8332</v>
      </c>
      <c r="S659" s="10" t="s">
        <v>8273</v>
      </c>
      <c r="T659" t="s">
        <v>8275</v>
      </c>
      <c r="U659" s="14">
        <f t="shared" si="43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19">
        <v>28888</v>
      </c>
      <c r="E660">
        <v>30177</v>
      </c>
      <c r="F660" s="19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7">
        <f t="shared" si="41"/>
        <v>42179.160752314812</v>
      </c>
      <c r="M660" t="b">
        <v>0</v>
      </c>
      <c r="N660">
        <v>276</v>
      </c>
      <c r="O660" s="5">
        <f>E660/D660</f>
        <v>1.0446206037108834</v>
      </c>
      <c r="P660" s="19">
        <f t="shared" si="42"/>
        <v>109.33695652173913</v>
      </c>
      <c r="Q660" t="b">
        <v>1</v>
      </c>
      <c r="R660" s="14" t="s">
        <v>8332</v>
      </c>
      <c r="S660" s="10" t="s">
        <v>8273</v>
      </c>
      <c r="T660" t="s">
        <v>8275</v>
      </c>
      <c r="U660" s="14">
        <f t="shared" si="43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19">
        <v>3000</v>
      </c>
      <c r="E661">
        <v>3017</v>
      </c>
      <c r="F661" s="19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7">
        <f t="shared" si="41"/>
        <v>42209.593692129631</v>
      </c>
      <c r="M661" t="b">
        <v>0</v>
      </c>
      <c r="N661">
        <v>21</v>
      </c>
      <c r="O661" s="5">
        <f>E661/D661</f>
        <v>1.0056666666666667</v>
      </c>
      <c r="P661" s="19">
        <f t="shared" si="42"/>
        <v>143.66666666666666</v>
      </c>
      <c r="Q661" t="b">
        <v>1</v>
      </c>
      <c r="R661" s="14" t="s">
        <v>8332</v>
      </c>
      <c r="S661" s="10" t="s">
        <v>8273</v>
      </c>
      <c r="T661" t="s">
        <v>8275</v>
      </c>
      <c r="U661" s="14">
        <f t="shared" si="43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19">
        <v>50000</v>
      </c>
      <c r="E662">
        <v>1529</v>
      </c>
      <c r="F662" s="19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7">
        <f t="shared" si="41"/>
        <v>41922.741655092592</v>
      </c>
      <c r="M662" t="b">
        <v>0</v>
      </c>
      <c r="N662">
        <v>18</v>
      </c>
      <c r="O662" s="5">
        <f>E662/D662</f>
        <v>3.058E-2</v>
      </c>
      <c r="P662" s="19">
        <f t="shared" si="42"/>
        <v>84.944444444444443</v>
      </c>
      <c r="Q662" t="b">
        <v>0</v>
      </c>
      <c r="R662" s="14" t="s">
        <v>8332</v>
      </c>
      <c r="S662" s="10" t="s">
        <v>8273</v>
      </c>
      <c r="T662" t="s">
        <v>8275</v>
      </c>
      <c r="U662" s="14">
        <f t="shared" si="43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19">
        <v>10000</v>
      </c>
      <c r="E663">
        <v>95</v>
      </c>
      <c r="F663" s="19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7">
        <f t="shared" si="41"/>
        <v>42636.645358796297</v>
      </c>
      <c r="M663" t="b">
        <v>0</v>
      </c>
      <c r="N663">
        <v>9</v>
      </c>
      <c r="O663" s="5">
        <f>E663/D663</f>
        <v>9.4999999999999998E-3</v>
      </c>
      <c r="P663" s="19">
        <f t="shared" si="42"/>
        <v>10.555555555555555</v>
      </c>
      <c r="Q663" t="b">
        <v>0</v>
      </c>
      <c r="R663" s="14" t="s">
        <v>8332</v>
      </c>
      <c r="S663" s="10" t="s">
        <v>8273</v>
      </c>
      <c r="T663" t="s">
        <v>8275</v>
      </c>
      <c r="U663" s="14">
        <f t="shared" si="43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19">
        <v>39000</v>
      </c>
      <c r="E664">
        <v>156</v>
      </c>
      <c r="F664" s="19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7">
        <f t="shared" si="41"/>
        <v>41990.438043981485</v>
      </c>
      <c r="M664" t="b">
        <v>0</v>
      </c>
      <c r="N664">
        <v>4</v>
      </c>
      <c r="O664" s="5">
        <f>E664/D664</f>
        <v>4.0000000000000001E-3</v>
      </c>
      <c r="P664" s="19">
        <f t="shared" si="42"/>
        <v>39</v>
      </c>
      <c r="Q664" t="b">
        <v>0</v>
      </c>
      <c r="R664" s="14" t="s">
        <v>8332</v>
      </c>
      <c r="S664" s="10" t="s">
        <v>8273</v>
      </c>
      <c r="T664" t="s">
        <v>8275</v>
      </c>
      <c r="U664" s="14">
        <f t="shared" si="43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19">
        <v>200000</v>
      </c>
      <c r="E665">
        <v>700</v>
      </c>
      <c r="F665" s="19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7">
        <f t="shared" si="41"/>
        <v>42173.843240740738</v>
      </c>
      <c r="M665" t="b">
        <v>0</v>
      </c>
      <c r="N665">
        <v>7</v>
      </c>
      <c r="O665" s="5">
        <f>E665/D665</f>
        <v>3.5000000000000001E-3</v>
      </c>
      <c r="P665" s="19">
        <f t="shared" si="42"/>
        <v>100</v>
      </c>
      <c r="Q665" t="b">
        <v>0</v>
      </c>
      <c r="R665" s="14" t="s">
        <v>8332</v>
      </c>
      <c r="S665" s="10" t="s">
        <v>8273</v>
      </c>
      <c r="T665" t="s">
        <v>8275</v>
      </c>
      <c r="U665" s="14">
        <f t="shared" si="43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19">
        <v>12000</v>
      </c>
      <c r="E666">
        <v>904</v>
      </c>
      <c r="F666" s="19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7">
        <f t="shared" si="41"/>
        <v>42077.666377314818</v>
      </c>
      <c r="M666" t="b">
        <v>0</v>
      </c>
      <c r="N666">
        <v>29</v>
      </c>
      <c r="O666" s="5">
        <f>E666/D666</f>
        <v>7.5333333333333335E-2</v>
      </c>
      <c r="P666" s="19">
        <f t="shared" si="42"/>
        <v>31.172413793103448</v>
      </c>
      <c r="Q666" t="b">
        <v>0</v>
      </c>
      <c r="R666" s="14" t="s">
        <v>8332</v>
      </c>
      <c r="S666" s="10" t="s">
        <v>8273</v>
      </c>
      <c r="T666" t="s">
        <v>8275</v>
      </c>
      <c r="U666" s="14">
        <f t="shared" si="43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19">
        <v>10000</v>
      </c>
      <c r="E667">
        <v>1864</v>
      </c>
      <c r="F667" s="19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7">
        <f t="shared" si="41"/>
        <v>42688.711354166662</v>
      </c>
      <c r="M667" t="b">
        <v>0</v>
      </c>
      <c r="N667">
        <v>12</v>
      </c>
      <c r="O667" s="5">
        <f>E667/D667</f>
        <v>0.18640000000000001</v>
      </c>
      <c r="P667" s="19">
        <f t="shared" si="42"/>
        <v>155.33333333333334</v>
      </c>
      <c r="Q667" t="b">
        <v>0</v>
      </c>
      <c r="R667" s="14" t="s">
        <v>8332</v>
      </c>
      <c r="S667" s="10" t="s">
        <v>8273</v>
      </c>
      <c r="T667" t="s">
        <v>8275</v>
      </c>
      <c r="U667" s="14">
        <f t="shared" si="43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19">
        <v>200000</v>
      </c>
      <c r="E668">
        <v>8</v>
      </c>
      <c r="F668" s="19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7">
        <f t="shared" si="41"/>
        <v>41838.832152777781</v>
      </c>
      <c r="M668" t="b">
        <v>0</v>
      </c>
      <c r="N668">
        <v>4</v>
      </c>
      <c r="O668" s="5">
        <f>E668/D668</f>
        <v>4.0000000000000003E-5</v>
      </c>
      <c r="P668" s="19">
        <f t="shared" si="42"/>
        <v>2</v>
      </c>
      <c r="Q668" t="b">
        <v>0</v>
      </c>
      <c r="R668" s="14" t="s">
        <v>8332</v>
      </c>
      <c r="S668" s="10" t="s">
        <v>8273</v>
      </c>
      <c r="T668" t="s">
        <v>8275</v>
      </c>
      <c r="U668" s="14">
        <f t="shared" si="43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19">
        <v>50000</v>
      </c>
      <c r="E669">
        <v>5010</v>
      </c>
      <c r="F669" s="1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7">
        <f t="shared" si="41"/>
        <v>42632.373414351852</v>
      </c>
      <c r="M669" t="b">
        <v>0</v>
      </c>
      <c r="N669">
        <v>28</v>
      </c>
      <c r="O669" s="5">
        <f>E669/D669</f>
        <v>0.1002</v>
      </c>
      <c r="P669" s="19">
        <f t="shared" si="42"/>
        <v>178.92857142857142</v>
      </c>
      <c r="Q669" t="b">
        <v>0</v>
      </c>
      <c r="R669" s="14" t="s">
        <v>8332</v>
      </c>
      <c r="S669" s="10" t="s">
        <v>8273</v>
      </c>
      <c r="T669" t="s">
        <v>8275</v>
      </c>
      <c r="U669" s="14">
        <f t="shared" si="43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19">
        <v>15000</v>
      </c>
      <c r="E670">
        <v>684</v>
      </c>
      <c r="F670" s="19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7">
        <f t="shared" si="41"/>
        <v>42090.831273148149</v>
      </c>
      <c r="M670" t="b">
        <v>0</v>
      </c>
      <c r="N670">
        <v>25</v>
      </c>
      <c r="O670" s="5">
        <f>E670/D670</f>
        <v>4.5600000000000002E-2</v>
      </c>
      <c r="P670" s="19">
        <f t="shared" si="42"/>
        <v>27.36</v>
      </c>
      <c r="Q670" t="b">
        <v>0</v>
      </c>
      <c r="R670" s="14" t="s">
        <v>8332</v>
      </c>
      <c r="S670" s="10" t="s">
        <v>8273</v>
      </c>
      <c r="T670" t="s">
        <v>8275</v>
      </c>
      <c r="U670" s="14">
        <f t="shared" si="43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19">
        <v>200000</v>
      </c>
      <c r="E671">
        <v>43015</v>
      </c>
      <c r="F671" s="19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7">
        <f t="shared" si="41"/>
        <v>42527.625671296293</v>
      </c>
      <c r="M671" t="b">
        <v>0</v>
      </c>
      <c r="N671">
        <v>28</v>
      </c>
      <c r="O671" s="5">
        <f>E671/D671</f>
        <v>0.21507499999999999</v>
      </c>
      <c r="P671" s="19">
        <f t="shared" si="42"/>
        <v>1536.25</v>
      </c>
      <c r="Q671" t="b">
        <v>0</v>
      </c>
      <c r="R671" s="14" t="s">
        <v>8332</v>
      </c>
      <c r="S671" s="10" t="s">
        <v>8273</v>
      </c>
      <c r="T671" t="s">
        <v>8275</v>
      </c>
      <c r="U671" s="14">
        <f t="shared" si="43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19">
        <v>90000</v>
      </c>
      <c r="E672">
        <v>26349</v>
      </c>
      <c r="F672" s="19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7">
        <f t="shared" si="41"/>
        <v>42506.709722222222</v>
      </c>
      <c r="M672" t="b">
        <v>0</v>
      </c>
      <c r="N672">
        <v>310</v>
      </c>
      <c r="O672" s="5">
        <f>E672/D672</f>
        <v>0.29276666666666668</v>
      </c>
      <c r="P672" s="19">
        <f t="shared" si="42"/>
        <v>84.99677419354839</v>
      </c>
      <c r="Q672" t="b">
        <v>0</v>
      </c>
      <c r="R672" s="14" t="s">
        <v>8332</v>
      </c>
      <c r="S672" s="10" t="s">
        <v>8273</v>
      </c>
      <c r="T672" t="s">
        <v>8275</v>
      </c>
      <c r="U672" s="14">
        <f t="shared" si="43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19">
        <v>30000</v>
      </c>
      <c r="E673">
        <v>11828</v>
      </c>
      <c r="F673" s="19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7">
        <f t="shared" si="41"/>
        <v>41984.692731481482</v>
      </c>
      <c r="M673" t="b">
        <v>0</v>
      </c>
      <c r="N673">
        <v>15</v>
      </c>
      <c r="O673" s="5">
        <f>E673/D673</f>
        <v>0.39426666666666665</v>
      </c>
      <c r="P673" s="19">
        <f t="shared" si="42"/>
        <v>788.5333333333333</v>
      </c>
      <c r="Q673" t="b">
        <v>0</v>
      </c>
      <c r="R673" s="14" t="s">
        <v>8332</v>
      </c>
      <c r="S673" s="10" t="s">
        <v>8273</v>
      </c>
      <c r="T673" t="s">
        <v>8275</v>
      </c>
      <c r="U673" s="14">
        <f t="shared" si="43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19">
        <v>50000</v>
      </c>
      <c r="E674">
        <v>10814</v>
      </c>
      <c r="F674" s="19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7">
        <f t="shared" si="41"/>
        <v>41974.219490740739</v>
      </c>
      <c r="M674" t="b">
        <v>0</v>
      </c>
      <c r="N674">
        <v>215</v>
      </c>
      <c r="O674" s="5">
        <f>E674/D674</f>
        <v>0.21628</v>
      </c>
      <c r="P674" s="19">
        <f t="shared" si="42"/>
        <v>50.29767441860465</v>
      </c>
      <c r="Q674" t="b">
        <v>0</v>
      </c>
      <c r="R674" s="14" t="s">
        <v>8332</v>
      </c>
      <c r="S674" s="10" t="s">
        <v>8273</v>
      </c>
      <c r="T674" t="s">
        <v>8275</v>
      </c>
      <c r="U674" s="14">
        <f t="shared" si="43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19">
        <v>100000</v>
      </c>
      <c r="E675">
        <v>205</v>
      </c>
      <c r="F675" s="19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7">
        <f t="shared" si="41"/>
        <v>41838.840474537035</v>
      </c>
      <c r="M675" t="b">
        <v>0</v>
      </c>
      <c r="N675">
        <v>3</v>
      </c>
      <c r="O675" s="5">
        <f>E675/D675</f>
        <v>2.0500000000000002E-3</v>
      </c>
      <c r="P675" s="19">
        <f t="shared" si="42"/>
        <v>68.333333333333329</v>
      </c>
      <c r="Q675" t="b">
        <v>0</v>
      </c>
      <c r="R675" s="14" t="s">
        <v>8332</v>
      </c>
      <c r="S675" s="10" t="s">
        <v>8273</v>
      </c>
      <c r="T675" t="s">
        <v>8275</v>
      </c>
      <c r="U675" s="14">
        <f t="shared" si="43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19">
        <v>50000</v>
      </c>
      <c r="E676">
        <v>15</v>
      </c>
      <c r="F676" s="19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7">
        <f t="shared" si="41"/>
        <v>41803.116053240738</v>
      </c>
      <c r="M676" t="b">
        <v>0</v>
      </c>
      <c r="N676">
        <v>2</v>
      </c>
      <c r="O676" s="5">
        <f>E676/D676</f>
        <v>2.9999999999999997E-4</v>
      </c>
      <c r="P676" s="19">
        <f t="shared" si="42"/>
        <v>7.5</v>
      </c>
      <c r="Q676" t="b">
        <v>0</v>
      </c>
      <c r="R676" s="14" t="s">
        <v>8332</v>
      </c>
      <c r="S676" s="10" t="s">
        <v>8273</v>
      </c>
      <c r="T676" t="s">
        <v>8275</v>
      </c>
      <c r="U676" s="14">
        <f t="shared" si="43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19">
        <v>6000</v>
      </c>
      <c r="E677">
        <v>891</v>
      </c>
      <c r="F677" s="19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7">
        <f t="shared" si="41"/>
        <v>41975.930601851855</v>
      </c>
      <c r="M677" t="b">
        <v>0</v>
      </c>
      <c r="N677">
        <v>26</v>
      </c>
      <c r="O677" s="5">
        <f>E677/D677</f>
        <v>0.14849999999999999</v>
      </c>
      <c r="P677" s="19">
        <f t="shared" si="42"/>
        <v>34.269230769230766</v>
      </c>
      <c r="Q677" t="b">
        <v>0</v>
      </c>
      <c r="R677" s="14" t="s">
        <v>8332</v>
      </c>
      <c r="S677" s="10" t="s">
        <v>8273</v>
      </c>
      <c r="T677" t="s">
        <v>8275</v>
      </c>
      <c r="U677" s="14">
        <f t="shared" si="43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19">
        <v>100000</v>
      </c>
      <c r="E678">
        <v>1471</v>
      </c>
      <c r="F678" s="19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7">
        <f t="shared" si="41"/>
        <v>42012.768298611118</v>
      </c>
      <c r="M678" t="b">
        <v>0</v>
      </c>
      <c r="N678">
        <v>24</v>
      </c>
      <c r="O678" s="5">
        <f>E678/D678</f>
        <v>1.4710000000000001E-2</v>
      </c>
      <c r="P678" s="19">
        <f t="shared" si="42"/>
        <v>61.291666666666664</v>
      </c>
      <c r="Q678" t="b">
        <v>0</v>
      </c>
      <c r="R678" s="14" t="s">
        <v>8332</v>
      </c>
      <c r="S678" s="10" t="s">
        <v>8273</v>
      </c>
      <c r="T678" t="s">
        <v>8275</v>
      </c>
      <c r="U678" s="14">
        <f t="shared" si="43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19">
        <v>50000</v>
      </c>
      <c r="E679">
        <v>12792</v>
      </c>
      <c r="F679" s="1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7">
        <f t="shared" si="41"/>
        <v>42504.403877314813</v>
      </c>
      <c r="M679" t="b">
        <v>0</v>
      </c>
      <c r="N679">
        <v>96</v>
      </c>
      <c r="O679" s="5">
        <f>E679/D679</f>
        <v>0.25584000000000001</v>
      </c>
      <c r="P679" s="19">
        <f t="shared" si="42"/>
        <v>133.25</v>
      </c>
      <c r="Q679" t="b">
        <v>0</v>
      </c>
      <c r="R679" s="14" t="s">
        <v>8332</v>
      </c>
      <c r="S679" s="10" t="s">
        <v>8273</v>
      </c>
      <c r="T679" t="s">
        <v>8275</v>
      </c>
      <c r="U679" s="14">
        <f t="shared" si="43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19">
        <v>29000</v>
      </c>
      <c r="E680">
        <v>1108</v>
      </c>
      <c r="F680" s="19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7">
        <f t="shared" si="41"/>
        <v>42481.376597222217</v>
      </c>
      <c r="M680" t="b">
        <v>0</v>
      </c>
      <c r="N680">
        <v>17</v>
      </c>
      <c r="O680" s="5">
        <f>E680/D680</f>
        <v>3.8206896551724136E-2</v>
      </c>
      <c r="P680" s="19">
        <f t="shared" si="42"/>
        <v>65.17647058823529</v>
      </c>
      <c r="Q680" t="b">
        <v>0</v>
      </c>
      <c r="R680" s="14" t="s">
        <v>8332</v>
      </c>
      <c r="S680" s="10" t="s">
        <v>8273</v>
      </c>
      <c r="T680" t="s">
        <v>8275</v>
      </c>
      <c r="U680" s="14">
        <f t="shared" si="43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19">
        <v>57000</v>
      </c>
      <c r="E681">
        <v>8827</v>
      </c>
      <c r="F681" s="19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7">
        <f t="shared" si="41"/>
        <v>42556.695706018523</v>
      </c>
      <c r="M681" t="b">
        <v>0</v>
      </c>
      <c r="N681">
        <v>94</v>
      </c>
      <c r="O681" s="5">
        <f>E681/D681</f>
        <v>0.15485964912280703</v>
      </c>
      <c r="P681" s="19">
        <f t="shared" si="42"/>
        <v>93.90425531914893</v>
      </c>
      <c r="Q681" t="b">
        <v>0</v>
      </c>
      <c r="R681" s="14" t="s">
        <v>8332</v>
      </c>
      <c r="S681" s="10" t="s">
        <v>8273</v>
      </c>
      <c r="T681" t="s">
        <v>8275</v>
      </c>
      <c r="U681" s="14">
        <f t="shared" si="43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19">
        <v>75000</v>
      </c>
      <c r="E682">
        <v>19434</v>
      </c>
      <c r="F682" s="19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7">
        <f t="shared" si="41"/>
        <v>41864.501516203702</v>
      </c>
      <c r="M682" t="b">
        <v>0</v>
      </c>
      <c r="N682">
        <v>129</v>
      </c>
      <c r="O682" s="5">
        <f>E682/D682</f>
        <v>0.25912000000000002</v>
      </c>
      <c r="P682" s="19">
        <f t="shared" si="42"/>
        <v>150.65116279069767</v>
      </c>
      <c r="Q682" t="b">
        <v>0</v>
      </c>
      <c r="R682" s="14" t="s">
        <v>8332</v>
      </c>
      <c r="S682" s="10" t="s">
        <v>8273</v>
      </c>
      <c r="T682" t="s">
        <v>8275</v>
      </c>
      <c r="U682" s="14">
        <f t="shared" si="43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19">
        <v>2500</v>
      </c>
      <c r="E683">
        <v>1</v>
      </c>
      <c r="F683" s="19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7">
        <f t="shared" si="41"/>
        <v>42639.805601851855</v>
      </c>
      <c r="M683" t="b">
        <v>0</v>
      </c>
      <c r="N683">
        <v>1</v>
      </c>
      <c r="O683" s="5">
        <f>E683/D683</f>
        <v>4.0000000000000002E-4</v>
      </c>
      <c r="P683" s="19">
        <f t="shared" si="42"/>
        <v>1</v>
      </c>
      <c r="Q683" t="b">
        <v>0</v>
      </c>
      <c r="R683" s="14" t="s">
        <v>8332</v>
      </c>
      <c r="S683" s="10" t="s">
        <v>8273</v>
      </c>
      <c r="T683" t="s">
        <v>8275</v>
      </c>
      <c r="U683" s="14">
        <f t="shared" si="43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19">
        <v>50000</v>
      </c>
      <c r="E684">
        <v>53</v>
      </c>
      <c r="F684" s="19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7">
        <f t="shared" si="41"/>
        <v>42778.765300925923</v>
      </c>
      <c r="M684" t="b">
        <v>0</v>
      </c>
      <c r="N684">
        <v>4</v>
      </c>
      <c r="O684" s="5">
        <f>E684/D684</f>
        <v>1.06E-3</v>
      </c>
      <c r="P684" s="19">
        <f t="shared" si="42"/>
        <v>13.25</v>
      </c>
      <c r="Q684" t="b">
        <v>0</v>
      </c>
      <c r="R684" s="14" t="s">
        <v>8332</v>
      </c>
      <c r="S684" s="10" t="s">
        <v>8273</v>
      </c>
      <c r="T684" t="s">
        <v>8275</v>
      </c>
      <c r="U684" s="14">
        <f t="shared" si="43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19">
        <v>35000</v>
      </c>
      <c r="E685">
        <v>298</v>
      </c>
      <c r="F685" s="19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7">
        <f t="shared" si="41"/>
        <v>42634.900046296301</v>
      </c>
      <c r="M685" t="b">
        <v>0</v>
      </c>
      <c r="N685">
        <v>3</v>
      </c>
      <c r="O685" s="5">
        <f>E685/D685</f>
        <v>8.5142857142857138E-3</v>
      </c>
      <c r="P685" s="19">
        <f t="shared" si="42"/>
        <v>99.333333333333329</v>
      </c>
      <c r="Q685" t="b">
        <v>0</v>
      </c>
      <c r="R685" s="14" t="s">
        <v>8332</v>
      </c>
      <c r="S685" s="10" t="s">
        <v>8273</v>
      </c>
      <c r="T685" t="s">
        <v>8275</v>
      </c>
      <c r="U685" s="14">
        <f t="shared" si="43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19">
        <v>320000</v>
      </c>
      <c r="E686">
        <v>23948</v>
      </c>
      <c r="F686" s="19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7">
        <f t="shared" si="41"/>
        <v>41809.473275462966</v>
      </c>
      <c r="M686" t="b">
        <v>0</v>
      </c>
      <c r="N686">
        <v>135</v>
      </c>
      <c r="O686" s="5">
        <f>E686/D686</f>
        <v>7.4837500000000001E-2</v>
      </c>
      <c r="P686" s="19">
        <f t="shared" si="42"/>
        <v>177.39259259259259</v>
      </c>
      <c r="Q686" t="b">
        <v>0</v>
      </c>
      <c r="R686" s="14" t="s">
        <v>8332</v>
      </c>
      <c r="S686" s="10" t="s">
        <v>8273</v>
      </c>
      <c r="T686" t="s">
        <v>8275</v>
      </c>
      <c r="U686" s="14">
        <f t="shared" si="43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19">
        <v>2000</v>
      </c>
      <c r="E687">
        <v>553</v>
      </c>
      <c r="F687" s="19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7">
        <f t="shared" si="41"/>
        <v>41971.866574074069</v>
      </c>
      <c r="M687" t="b">
        <v>0</v>
      </c>
      <c r="N687">
        <v>10</v>
      </c>
      <c r="O687" s="5">
        <f>E687/D687</f>
        <v>0.27650000000000002</v>
      </c>
      <c r="P687" s="19">
        <f t="shared" si="42"/>
        <v>55.3</v>
      </c>
      <c r="Q687" t="b">
        <v>0</v>
      </c>
      <c r="R687" s="14" t="s">
        <v>8332</v>
      </c>
      <c r="S687" s="10" t="s">
        <v>8273</v>
      </c>
      <c r="T687" t="s">
        <v>8275</v>
      </c>
      <c r="U687" s="14">
        <f t="shared" si="43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19">
        <v>500000</v>
      </c>
      <c r="E688">
        <v>0</v>
      </c>
      <c r="F688" s="19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7">
        <f t="shared" si="41"/>
        <v>42189.673263888893</v>
      </c>
      <c r="M688" t="b">
        <v>0</v>
      </c>
      <c r="N688">
        <v>0</v>
      </c>
      <c r="O688" s="5">
        <f>E688/D688</f>
        <v>0</v>
      </c>
      <c r="P688" s="19">
        <f t="shared" si="42"/>
        <v>0</v>
      </c>
      <c r="Q688" t="b">
        <v>0</v>
      </c>
      <c r="R688" s="14" t="s">
        <v>8332</v>
      </c>
      <c r="S688" s="10" t="s">
        <v>8273</v>
      </c>
      <c r="T688" t="s">
        <v>8275</v>
      </c>
      <c r="U688" s="14">
        <f t="shared" si="43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19">
        <v>100000</v>
      </c>
      <c r="E689">
        <v>3550</v>
      </c>
      <c r="F689" s="1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7">
        <f t="shared" si="41"/>
        <v>42711.750613425931</v>
      </c>
      <c r="M689" t="b">
        <v>0</v>
      </c>
      <c r="N689">
        <v>6</v>
      </c>
      <c r="O689" s="5">
        <f>E689/D689</f>
        <v>3.5499999999999997E-2</v>
      </c>
      <c r="P689" s="19">
        <f t="shared" si="42"/>
        <v>591.66666666666663</v>
      </c>
      <c r="Q689" t="b">
        <v>0</v>
      </c>
      <c r="R689" s="14" t="s">
        <v>8332</v>
      </c>
      <c r="S689" s="10" t="s">
        <v>8273</v>
      </c>
      <c r="T689" t="s">
        <v>8275</v>
      </c>
      <c r="U689" s="14">
        <f t="shared" si="43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19">
        <v>20000</v>
      </c>
      <c r="E690">
        <v>14598</v>
      </c>
      <c r="F690" s="19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7">
        <f t="shared" si="41"/>
        <v>42262.104780092588</v>
      </c>
      <c r="M690" t="b">
        <v>0</v>
      </c>
      <c r="N690">
        <v>36</v>
      </c>
      <c r="O690" s="5">
        <f>E690/D690</f>
        <v>0.72989999999999999</v>
      </c>
      <c r="P690" s="19">
        <f t="shared" si="42"/>
        <v>405.5</v>
      </c>
      <c r="Q690" t="b">
        <v>0</v>
      </c>
      <c r="R690" s="14" t="s">
        <v>8332</v>
      </c>
      <c r="S690" s="10" t="s">
        <v>8273</v>
      </c>
      <c r="T690" t="s">
        <v>8275</v>
      </c>
      <c r="U690" s="14">
        <f t="shared" si="43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19">
        <v>200000</v>
      </c>
      <c r="E691">
        <v>115297.5</v>
      </c>
      <c r="F691" s="19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7">
        <f t="shared" si="41"/>
        <v>42675.66778935185</v>
      </c>
      <c r="M691" t="b">
        <v>0</v>
      </c>
      <c r="N691">
        <v>336</v>
      </c>
      <c r="O691" s="5">
        <f>E691/D691</f>
        <v>0.57648750000000004</v>
      </c>
      <c r="P691" s="19">
        <f t="shared" si="42"/>
        <v>343.14732142857144</v>
      </c>
      <c r="Q691" t="b">
        <v>0</v>
      </c>
      <c r="R691" s="14" t="s">
        <v>8332</v>
      </c>
      <c r="S691" s="10" t="s">
        <v>8273</v>
      </c>
      <c r="T691" t="s">
        <v>8275</v>
      </c>
      <c r="U691" s="14">
        <f t="shared" si="43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19">
        <v>20000</v>
      </c>
      <c r="E692">
        <v>2468</v>
      </c>
      <c r="F692" s="19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7">
        <f t="shared" si="41"/>
        <v>42579.634733796294</v>
      </c>
      <c r="M692" t="b">
        <v>0</v>
      </c>
      <c r="N692">
        <v>34</v>
      </c>
      <c r="O692" s="5">
        <f>E692/D692</f>
        <v>0.1234</v>
      </c>
      <c r="P692" s="19">
        <f t="shared" si="42"/>
        <v>72.588235294117652</v>
      </c>
      <c r="Q692" t="b">
        <v>0</v>
      </c>
      <c r="R692" s="14" t="s">
        <v>8332</v>
      </c>
      <c r="S692" s="10" t="s">
        <v>8273</v>
      </c>
      <c r="T692" t="s">
        <v>8275</v>
      </c>
      <c r="U692" s="14">
        <f t="shared" si="43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19">
        <v>50000</v>
      </c>
      <c r="E693">
        <v>260</v>
      </c>
      <c r="F693" s="19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7">
        <f t="shared" si="41"/>
        <v>42158.028310185182</v>
      </c>
      <c r="M693" t="b">
        <v>0</v>
      </c>
      <c r="N693">
        <v>10</v>
      </c>
      <c r="O693" s="5">
        <f>E693/D693</f>
        <v>5.1999999999999998E-3</v>
      </c>
      <c r="P693" s="19">
        <f t="shared" si="42"/>
        <v>26</v>
      </c>
      <c r="Q693" t="b">
        <v>0</v>
      </c>
      <c r="R693" s="14" t="s">
        <v>8332</v>
      </c>
      <c r="S693" s="10" t="s">
        <v>8273</v>
      </c>
      <c r="T693" t="s">
        <v>8275</v>
      </c>
      <c r="U693" s="14">
        <f t="shared" si="43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19">
        <v>20000</v>
      </c>
      <c r="E694">
        <v>1306</v>
      </c>
      <c r="F694" s="19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7">
        <f t="shared" si="41"/>
        <v>42696.37572916667</v>
      </c>
      <c r="M694" t="b">
        <v>0</v>
      </c>
      <c r="N694">
        <v>201</v>
      </c>
      <c r="O694" s="5">
        <f>E694/D694</f>
        <v>6.5299999999999997E-2</v>
      </c>
      <c r="P694" s="19">
        <f t="shared" si="42"/>
        <v>6.4975124378109452</v>
      </c>
      <c r="Q694" t="b">
        <v>0</v>
      </c>
      <c r="R694" s="14" t="s">
        <v>8332</v>
      </c>
      <c r="S694" s="10" t="s">
        <v>8273</v>
      </c>
      <c r="T694" t="s">
        <v>8275</v>
      </c>
      <c r="U694" s="14">
        <f t="shared" si="43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19">
        <v>100000</v>
      </c>
      <c r="E695">
        <v>35338</v>
      </c>
      <c r="F695" s="19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7">
        <f t="shared" si="41"/>
        <v>42094.808182870373</v>
      </c>
      <c r="M695" t="b">
        <v>0</v>
      </c>
      <c r="N695">
        <v>296</v>
      </c>
      <c r="O695" s="5">
        <f>E695/D695</f>
        <v>0.35338000000000003</v>
      </c>
      <c r="P695" s="19">
        <f t="shared" si="42"/>
        <v>119.38513513513513</v>
      </c>
      <c r="Q695" t="b">
        <v>0</v>
      </c>
      <c r="R695" s="14" t="s">
        <v>8332</v>
      </c>
      <c r="S695" s="10" t="s">
        <v>8273</v>
      </c>
      <c r="T695" t="s">
        <v>8275</v>
      </c>
      <c r="U695" s="14">
        <f t="shared" si="43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19">
        <v>150000</v>
      </c>
      <c r="E696">
        <v>590</v>
      </c>
      <c r="F696" s="19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7">
        <f t="shared" si="41"/>
        <v>42737.663877314815</v>
      </c>
      <c r="M696" t="b">
        <v>0</v>
      </c>
      <c r="N696">
        <v>7</v>
      </c>
      <c r="O696" s="5">
        <f>E696/D696</f>
        <v>3.933333333333333E-3</v>
      </c>
      <c r="P696" s="19">
        <f t="shared" si="42"/>
        <v>84.285714285714292</v>
      </c>
      <c r="Q696" t="b">
        <v>0</v>
      </c>
      <c r="R696" s="14" t="s">
        <v>8332</v>
      </c>
      <c r="S696" s="10" t="s">
        <v>8273</v>
      </c>
      <c r="T696" t="s">
        <v>8275</v>
      </c>
      <c r="U696" s="14">
        <f t="shared" si="43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19">
        <v>60000</v>
      </c>
      <c r="E697">
        <v>636</v>
      </c>
      <c r="F697" s="19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7">
        <f t="shared" si="41"/>
        <v>41913.521064814813</v>
      </c>
      <c r="M697" t="b">
        <v>0</v>
      </c>
      <c r="N697">
        <v>7</v>
      </c>
      <c r="O697" s="5">
        <f>E697/D697</f>
        <v>1.06E-2</v>
      </c>
      <c r="P697" s="19">
        <f t="shared" si="42"/>
        <v>90.857142857142861</v>
      </c>
      <c r="Q697" t="b">
        <v>0</v>
      </c>
      <c r="R697" s="14" t="s">
        <v>8332</v>
      </c>
      <c r="S697" s="10" t="s">
        <v>8273</v>
      </c>
      <c r="T697" t="s">
        <v>8275</v>
      </c>
      <c r="U697" s="14">
        <f t="shared" si="43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19">
        <v>175000</v>
      </c>
      <c r="E698">
        <v>1</v>
      </c>
      <c r="F698" s="19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7">
        <f t="shared" si="41"/>
        <v>41815.927106481482</v>
      </c>
      <c r="M698" t="b">
        <v>0</v>
      </c>
      <c r="N698">
        <v>1</v>
      </c>
      <c r="O698" s="5">
        <f>E698/D698</f>
        <v>5.7142857142857145E-6</v>
      </c>
      <c r="P698" s="19">
        <f t="shared" si="42"/>
        <v>1</v>
      </c>
      <c r="Q698" t="b">
        <v>0</v>
      </c>
      <c r="R698" s="14" t="s">
        <v>8332</v>
      </c>
      <c r="S698" s="10" t="s">
        <v>8273</v>
      </c>
      <c r="T698" t="s">
        <v>8275</v>
      </c>
      <c r="U698" s="14">
        <f t="shared" si="43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19">
        <v>5000</v>
      </c>
      <c r="E699">
        <v>2319</v>
      </c>
      <c r="F699" s="1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7">
        <f t="shared" si="41"/>
        <v>42388.523020833338</v>
      </c>
      <c r="M699" t="b">
        <v>0</v>
      </c>
      <c r="N699">
        <v>114</v>
      </c>
      <c r="O699" s="5">
        <f>E699/D699</f>
        <v>0.46379999999999999</v>
      </c>
      <c r="P699" s="19">
        <f t="shared" si="42"/>
        <v>20.342105263157894</v>
      </c>
      <c r="Q699" t="b">
        <v>0</v>
      </c>
      <c r="R699" s="14" t="s">
        <v>8332</v>
      </c>
      <c r="S699" s="10" t="s">
        <v>8273</v>
      </c>
      <c r="T699" t="s">
        <v>8275</v>
      </c>
      <c r="U699" s="14">
        <f t="shared" si="43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19">
        <v>100000</v>
      </c>
      <c r="E700">
        <v>15390</v>
      </c>
      <c r="F700" s="19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7">
        <f t="shared" si="41"/>
        <v>41866.931076388886</v>
      </c>
      <c r="M700" t="b">
        <v>0</v>
      </c>
      <c r="N700">
        <v>29</v>
      </c>
      <c r="O700" s="5">
        <f>E700/D700</f>
        <v>0.15390000000000001</v>
      </c>
      <c r="P700" s="19">
        <f t="shared" si="42"/>
        <v>530.68965517241384</v>
      </c>
      <c r="Q700" t="b">
        <v>0</v>
      </c>
      <c r="R700" s="14" t="s">
        <v>8332</v>
      </c>
      <c r="S700" s="10" t="s">
        <v>8273</v>
      </c>
      <c r="T700" t="s">
        <v>8275</v>
      </c>
      <c r="U700" s="14">
        <f t="shared" si="43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19">
        <v>130000</v>
      </c>
      <c r="E701">
        <v>107148.74</v>
      </c>
      <c r="F701" s="19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7">
        <f t="shared" si="41"/>
        <v>41563.485509259262</v>
      </c>
      <c r="M701" t="b">
        <v>0</v>
      </c>
      <c r="N701">
        <v>890</v>
      </c>
      <c r="O701" s="5">
        <f>E701/D701</f>
        <v>0.824221076923077</v>
      </c>
      <c r="P701" s="19">
        <f t="shared" si="42"/>
        <v>120.39184269662923</v>
      </c>
      <c r="Q701" t="b">
        <v>0</v>
      </c>
      <c r="R701" s="14" t="s">
        <v>8332</v>
      </c>
      <c r="S701" s="10" t="s">
        <v>8273</v>
      </c>
      <c r="T701" t="s">
        <v>8275</v>
      </c>
      <c r="U701" s="14">
        <f t="shared" si="43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19">
        <v>15000</v>
      </c>
      <c r="E702">
        <v>403</v>
      </c>
      <c r="F702" s="19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7">
        <f t="shared" si="41"/>
        <v>42715.688437500001</v>
      </c>
      <c r="M702" t="b">
        <v>0</v>
      </c>
      <c r="N702">
        <v>31</v>
      </c>
      <c r="O702" s="5">
        <f>E702/D702</f>
        <v>2.6866666666666667E-2</v>
      </c>
      <c r="P702" s="19">
        <f t="shared" si="42"/>
        <v>13</v>
      </c>
      <c r="Q702" t="b">
        <v>0</v>
      </c>
      <c r="R702" s="14" t="s">
        <v>8332</v>
      </c>
      <c r="S702" s="10" t="s">
        <v>8273</v>
      </c>
      <c r="T702" t="s">
        <v>8275</v>
      </c>
      <c r="U702" s="14">
        <f t="shared" si="43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19">
        <v>23000</v>
      </c>
      <c r="E703">
        <v>6118</v>
      </c>
      <c r="F703" s="19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7">
        <f t="shared" si="41"/>
        <v>41813.662962962961</v>
      </c>
      <c r="M703" t="b">
        <v>0</v>
      </c>
      <c r="N703">
        <v>21</v>
      </c>
      <c r="O703" s="5">
        <f>E703/D703</f>
        <v>0.26600000000000001</v>
      </c>
      <c r="P703" s="19">
        <f t="shared" si="42"/>
        <v>291.33333333333331</v>
      </c>
      <c r="Q703" t="b">
        <v>0</v>
      </c>
      <c r="R703" s="14" t="s">
        <v>8332</v>
      </c>
      <c r="S703" s="10" t="s">
        <v>8273</v>
      </c>
      <c r="T703" t="s">
        <v>8275</v>
      </c>
      <c r="U703" s="14">
        <f t="shared" si="43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19">
        <v>15000</v>
      </c>
      <c r="E704">
        <v>4622.01</v>
      </c>
      <c r="F704" s="19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7">
        <f t="shared" si="41"/>
        <v>42668.726701388892</v>
      </c>
      <c r="M704" t="b">
        <v>0</v>
      </c>
      <c r="N704">
        <v>37</v>
      </c>
      <c r="O704" s="5">
        <f>E704/D704</f>
        <v>0.30813400000000002</v>
      </c>
      <c r="P704" s="19">
        <f t="shared" si="42"/>
        <v>124.9191891891892</v>
      </c>
      <c r="Q704" t="b">
        <v>0</v>
      </c>
      <c r="R704" s="14" t="s">
        <v>8332</v>
      </c>
      <c r="S704" s="10" t="s">
        <v>8273</v>
      </c>
      <c r="T704" t="s">
        <v>8275</v>
      </c>
      <c r="U704" s="14">
        <f t="shared" si="43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19">
        <v>15000</v>
      </c>
      <c r="E705">
        <v>837</v>
      </c>
      <c r="F705" s="19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7">
        <f t="shared" si="41"/>
        <v>42711.950798611113</v>
      </c>
      <c r="M705" t="b">
        <v>0</v>
      </c>
      <c r="N705">
        <v>7</v>
      </c>
      <c r="O705" s="5">
        <f>E705/D705</f>
        <v>5.5800000000000002E-2</v>
      </c>
      <c r="P705" s="19">
        <f t="shared" si="42"/>
        <v>119.57142857142857</v>
      </c>
      <c r="Q705" t="b">
        <v>0</v>
      </c>
      <c r="R705" s="14" t="s">
        <v>8332</v>
      </c>
      <c r="S705" s="10" t="s">
        <v>8273</v>
      </c>
      <c r="T705" t="s">
        <v>8275</v>
      </c>
      <c r="U705" s="14">
        <f t="shared" si="43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19">
        <v>55000</v>
      </c>
      <c r="E706">
        <v>481</v>
      </c>
      <c r="F706" s="19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7">
        <f t="shared" si="41"/>
        <v>42726.192916666667</v>
      </c>
      <c r="M706" t="b">
        <v>0</v>
      </c>
      <c r="N706">
        <v>4</v>
      </c>
      <c r="O706" s="5">
        <f>E706/D706</f>
        <v>8.7454545454545458E-3</v>
      </c>
      <c r="P706" s="19">
        <f t="shared" si="42"/>
        <v>120.25</v>
      </c>
      <c r="Q706" t="b">
        <v>0</v>
      </c>
      <c r="R706" s="14" t="s">
        <v>8332</v>
      </c>
      <c r="S706" s="10" t="s">
        <v>8273</v>
      </c>
      <c r="T706" t="s">
        <v>8275</v>
      </c>
      <c r="U706" s="14">
        <f t="shared" si="43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19">
        <v>100000</v>
      </c>
      <c r="E707">
        <v>977</v>
      </c>
      <c r="F707" s="19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7">
        <f t="shared" ref="L707:L770" si="45">(((K707/60)/60)/24)+DATE(1970,1,1)</f>
        <v>42726.491643518515</v>
      </c>
      <c r="M707" t="b">
        <v>0</v>
      </c>
      <c r="N707">
        <v>5</v>
      </c>
      <c r="O707" s="5">
        <f>E707/D707</f>
        <v>9.7699999999999992E-3</v>
      </c>
      <c r="P707" s="19">
        <f t="shared" ref="P707:P770" si="46">IFERROR(E707/N707,0)</f>
        <v>195.4</v>
      </c>
      <c r="Q707" t="b">
        <v>0</v>
      </c>
      <c r="R707" s="14" t="s">
        <v>8332</v>
      </c>
      <c r="S707" s="10" t="s">
        <v>8273</v>
      </c>
      <c r="T707" t="s">
        <v>8275</v>
      </c>
      <c r="U707" s="14">
        <f t="shared" ref="U707:U770" si="47">YEAR(L707)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19">
        <v>100000</v>
      </c>
      <c r="E708">
        <v>0</v>
      </c>
      <c r="F708" s="19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7">
        <f t="shared" si="45"/>
        <v>42676.995173611111</v>
      </c>
      <c r="M708" t="b">
        <v>0</v>
      </c>
      <c r="N708">
        <v>0</v>
      </c>
      <c r="O708" s="5">
        <f>E708/D708</f>
        <v>0</v>
      </c>
      <c r="P708" s="19">
        <f t="shared" si="46"/>
        <v>0</v>
      </c>
      <c r="Q708" t="b">
        <v>0</v>
      </c>
      <c r="R708" s="14" t="s">
        <v>8332</v>
      </c>
      <c r="S708" s="10" t="s">
        <v>8273</v>
      </c>
      <c r="T708" t="s">
        <v>8275</v>
      </c>
      <c r="U708" s="14">
        <f t="shared" si="47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19">
        <v>68000</v>
      </c>
      <c r="E709">
        <v>53670.6</v>
      </c>
      <c r="F709" s="1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7">
        <f t="shared" si="45"/>
        <v>42696.663506944446</v>
      </c>
      <c r="M709" t="b">
        <v>0</v>
      </c>
      <c r="N709">
        <v>456</v>
      </c>
      <c r="O709" s="5">
        <f>E709/D709</f>
        <v>0.78927352941176465</v>
      </c>
      <c r="P709" s="19">
        <f t="shared" si="46"/>
        <v>117.69868421052631</v>
      </c>
      <c r="Q709" t="b">
        <v>0</v>
      </c>
      <c r="R709" s="14" t="s">
        <v>8332</v>
      </c>
      <c r="S709" s="10" t="s">
        <v>8273</v>
      </c>
      <c r="T709" t="s">
        <v>8275</v>
      </c>
      <c r="U709" s="14">
        <f t="shared" si="47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19">
        <v>40000</v>
      </c>
      <c r="E710">
        <v>8837</v>
      </c>
      <c r="F710" s="19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7">
        <f t="shared" si="45"/>
        <v>41835.581018518518</v>
      </c>
      <c r="M710" t="b">
        <v>0</v>
      </c>
      <c r="N710">
        <v>369</v>
      </c>
      <c r="O710" s="5">
        <f>E710/D710</f>
        <v>0.22092500000000001</v>
      </c>
      <c r="P710" s="19">
        <f t="shared" si="46"/>
        <v>23.948509485094849</v>
      </c>
      <c r="Q710" t="b">
        <v>0</v>
      </c>
      <c r="R710" s="14" t="s">
        <v>8332</v>
      </c>
      <c r="S710" s="10" t="s">
        <v>8273</v>
      </c>
      <c r="T710" t="s">
        <v>8275</v>
      </c>
      <c r="U710" s="14">
        <f t="shared" si="47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19">
        <v>15000</v>
      </c>
      <c r="E711">
        <v>61</v>
      </c>
      <c r="F711" s="19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7">
        <f t="shared" si="45"/>
        <v>41948.041192129633</v>
      </c>
      <c r="M711" t="b">
        <v>0</v>
      </c>
      <c r="N711">
        <v>2</v>
      </c>
      <c r="O711" s="5">
        <f>E711/D711</f>
        <v>4.0666666666666663E-3</v>
      </c>
      <c r="P711" s="19">
        <f t="shared" si="46"/>
        <v>30.5</v>
      </c>
      <c r="Q711" t="b">
        <v>0</v>
      </c>
      <c r="R711" s="14" t="s">
        <v>8332</v>
      </c>
      <c r="S711" s="10" t="s">
        <v>8273</v>
      </c>
      <c r="T711" t="s">
        <v>8275</v>
      </c>
      <c r="U711" s="14">
        <f t="shared" si="47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19">
        <v>1200</v>
      </c>
      <c r="E712">
        <v>0</v>
      </c>
      <c r="F712" s="19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7">
        <f t="shared" si="45"/>
        <v>41837.984976851854</v>
      </c>
      <c r="M712" t="b">
        <v>0</v>
      </c>
      <c r="N712">
        <v>0</v>
      </c>
      <c r="O712" s="5">
        <f>E712/D712</f>
        <v>0</v>
      </c>
      <c r="P712" s="19">
        <f t="shared" si="46"/>
        <v>0</v>
      </c>
      <c r="Q712" t="b">
        <v>0</v>
      </c>
      <c r="R712" s="14" t="s">
        <v>8332</v>
      </c>
      <c r="S712" s="10" t="s">
        <v>8273</v>
      </c>
      <c r="T712" t="s">
        <v>8275</v>
      </c>
      <c r="U712" s="14">
        <f t="shared" si="47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19">
        <v>100000</v>
      </c>
      <c r="E713">
        <v>33791</v>
      </c>
      <c r="F713" s="19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7">
        <f t="shared" si="45"/>
        <v>42678.459120370375</v>
      </c>
      <c r="M713" t="b">
        <v>0</v>
      </c>
      <c r="N713">
        <v>338</v>
      </c>
      <c r="O713" s="5">
        <f>E713/D713</f>
        <v>0.33790999999999999</v>
      </c>
      <c r="P713" s="19">
        <f t="shared" si="46"/>
        <v>99.973372781065095</v>
      </c>
      <c r="Q713" t="b">
        <v>0</v>
      </c>
      <c r="R713" s="14" t="s">
        <v>8332</v>
      </c>
      <c r="S713" s="10" t="s">
        <v>8273</v>
      </c>
      <c r="T713" t="s">
        <v>8275</v>
      </c>
      <c r="U713" s="14">
        <f t="shared" si="47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19">
        <v>48500</v>
      </c>
      <c r="E714">
        <v>105</v>
      </c>
      <c r="F714" s="19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7">
        <f t="shared" si="45"/>
        <v>42384.680925925932</v>
      </c>
      <c r="M714" t="b">
        <v>0</v>
      </c>
      <c r="N714">
        <v>4</v>
      </c>
      <c r="O714" s="5">
        <f>E714/D714</f>
        <v>2.1649484536082476E-3</v>
      </c>
      <c r="P714" s="19">
        <f t="shared" si="46"/>
        <v>26.25</v>
      </c>
      <c r="Q714" t="b">
        <v>0</v>
      </c>
      <c r="R714" s="14" t="s">
        <v>8332</v>
      </c>
      <c r="S714" s="10" t="s">
        <v>8273</v>
      </c>
      <c r="T714" t="s">
        <v>8275</v>
      </c>
      <c r="U714" s="14">
        <f t="shared" si="47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19">
        <v>25000</v>
      </c>
      <c r="E715">
        <v>199</v>
      </c>
      <c r="F715" s="19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7">
        <f t="shared" si="45"/>
        <v>42496.529305555552</v>
      </c>
      <c r="M715" t="b">
        <v>0</v>
      </c>
      <c r="N715">
        <v>1</v>
      </c>
      <c r="O715" s="5">
        <f>E715/D715</f>
        <v>7.9600000000000001E-3</v>
      </c>
      <c r="P715" s="19">
        <f t="shared" si="46"/>
        <v>199</v>
      </c>
      <c r="Q715" t="b">
        <v>0</v>
      </c>
      <c r="R715" s="14" t="s">
        <v>8332</v>
      </c>
      <c r="S715" s="10" t="s">
        <v>8273</v>
      </c>
      <c r="T715" t="s">
        <v>8275</v>
      </c>
      <c r="U715" s="14">
        <f t="shared" si="47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19">
        <v>15000</v>
      </c>
      <c r="E716">
        <v>2249</v>
      </c>
      <c r="F716" s="19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7">
        <f t="shared" si="45"/>
        <v>42734.787986111114</v>
      </c>
      <c r="M716" t="b">
        <v>0</v>
      </c>
      <c r="N716">
        <v>28</v>
      </c>
      <c r="O716" s="5">
        <f>E716/D716</f>
        <v>0.14993333333333334</v>
      </c>
      <c r="P716" s="19">
        <f t="shared" si="46"/>
        <v>80.321428571428569</v>
      </c>
      <c r="Q716" t="b">
        <v>0</v>
      </c>
      <c r="R716" s="14" t="s">
        <v>8332</v>
      </c>
      <c r="S716" s="10" t="s">
        <v>8273</v>
      </c>
      <c r="T716" t="s">
        <v>8275</v>
      </c>
      <c r="U716" s="14">
        <f t="shared" si="47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19">
        <v>27500</v>
      </c>
      <c r="E717">
        <v>1389</v>
      </c>
      <c r="F717" s="19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7">
        <f t="shared" si="45"/>
        <v>42273.090740740736</v>
      </c>
      <c r="M717" t="b">
        <v>0</v>
      </c>
      <c r="N717">
        <v>12</v>
      </c>
      <c r="O717" s="5">
        <f>E717/D717</f>
        <v>5.0509090909090906E-2</v>
      </c>
      <c r="P717" s="19">
        <f t="shared" si="46"/>
        <v>115.75</v>
      </c>
      <c r="Q717" t="b">
        <v>0</v>
      </c>
      <c r="R717" s="14" t="s">
        <v>8332</v>
      </c>
      <c r="S717" s="10" t="s">
        <v>8273</v>
      </c>
      <c r="T717" t="s">
        <v>8275</v>
      </c>
      <c r="U717" s="14">
        <f t="shared" si="47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19">
        <v>7000</v>
      </c>
      <c r="E718">
        <v>715</v>
      </c>
      <c r="F718" s="19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7">
        <f t="shared" si="45"/>
        <v>41940.658645833333</v>
      </c>
      <c r="M718" t="b">
        <v>0</v>
      </c>
      <c r="N718">
        <v>16</v>
      </c>
      <c r="O718" s="5">
        <f>E718/D718</f>
        <v>0.10214285714285715</v>
      </c>
      <c r="P718" s="19">
        <f t="shared" si="46"/>
        <v>44.6875</v>
      </c>
      <c r="Q718" t="b">
        <v>0</v>
      </c>
      <c r="R718" s="14" t="s">
        <v>8332</v>
      </c>
      <c r="S718" s="10" t="s">
        <v>8273</v>
      </c>
      <c r="T718" t="s">
        <v>8275</v>
      </c>
      <c r="U718" s="14">
        <f t="shared" si="47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19">
        <v>100000</v>
      </c>
      <c r="E719">
        <v>305</v>
      </c>
      <c r="F719" s="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7">
        <f t="shared" si="45"/>
        <v>41857.854189814818</v>
      </c>
      <c r="M719" t="b">
        <v>0</v>
      </c>
      <c r="N719">
        <v>4</v>
      </c>
      <c r="O719" s="5">
        <f>E719/D719</f>
        <v>3.0500000000000002E-3</v>
      </c>
      <c r="P719" s="19">
        <f t="shared" si="46"/>
        <v>76.25</v>
      </c>
      <c r="Q719" t="b">
        <v>0</v>
      </c>
      <c r="R719" s="14" t="s">
        <v>8332</v>
      </c>
      <c r="S719" s="10" t="s">
        <v>8273</v>
      </c>
      <c r="T719" t="s">
        <v>8275</v>
      </c>
      <c r="U719" s="14">
        <f t="shared" si="47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19">
        <v>12000</v>
      </c>
      <c r="E720">
        <v>90</v>
      </c>
      <c r="F720" s="19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7">
        <f t="shared" si="45"/>
        <v>42752.845451388886</v>
      </c>
      <c r="M720" t="b">
        <v>0</v>
      </c>
      <c r="N720">
        <v>4</v>
      </c>
      <c r="O720" s="5">
        <f>E720/D720</f>
        <v>7.4999999999999997E-3</v>
      </c>
      <c r="P720" s="19">
        <f t="shared" si="46"/>
        <v>22.5</v>
      </c>
      <c r="Q720" t="b">
        <v>0</v>
      </c>
      <c r="R720" s="14" t="s">
        <v>8332</v>
      </c>
      <c r="S720" s="10" t="s">
        <v>8273</v>
      </c>
      <c r="T720" t="s">
        <v>8275</v>
      </c>
      <c r="U720" s="14">
        <f t="shared" si="47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19">
        <v>15000</v>
      </c>
      <c r="E721">
        <v>194</v>
      </c>
      <c r="F721" s="19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7">
        <f t="shared" si="45"/>
        <v>42409.040231481486</v>
      </c>
      <c r="M721" t="b">
        <v>0</v>
      </c>
      <c r="N721">
        <v>10</v>
      </c>
      <c r="O721" s="5">
        <f>E721/D721</f>
        <v>1.2933333333333333E-2</v>
      </c>
      <c r="P721" s="19">
        <f t="shared" si="46"/>
        <v>19.399999999999999</v>
      </c>
      <c r="Q721" t="b">
        <v>0</v>
      </c>
      <c r="R721" s="14" t="s">
        <v>8332</v>
      </c>
      <c r="S721" s="10" t="s">
        <v>8273</v>
      </c>
      <c r="T721" t="s">
        <v>8275</v>
      </c>
      <c r="U721" s="14">
        <f t="shared" si="47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19">
        <v>1900</v>
      </c>
      <c r="E722">
        <v>2735</v>
      </c>
      <c r="F722" s="19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7">
        <f t="shared" si="45"/>
        <v>40909.649201388893</v>
      </c>
      <c r="M722" t="b">
        <v>0</v>
      </c>
      <c r="N722">
        <v>41</v>
      </c>
      <c r="O722" s="5">
        <f>E722/D722</f>
        <v>1.4394736842105262</v>
      </c>
      <c r="P722" s="19">
        <f t="shared" si="46"/>
        <v>66.707317073170728</v>
      </c>
      <c r="Q722" t="b">
        <v>1</v>
      </c>
      <c r="R722" s="14" t="s">
        <v>8333</v>
      </c>
      <c r="S722" s="10" t="s">
        <v>8276</v>
      </c>
      <c r="T722" t="s">
        <v>8277</v>
      </c>
      <c r="U722" s="14">
        <f t="shared" si="47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19">
        <v>8200</v>
      </c>
      <c r="E723">
        <v>10013</v>
      </c>
      <c r="F723" s="19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7">
        <f t="shared" si="45"/>
        <v>41807.571840277778</v>
      </c>
      <c r="M723" t="b">
        <v>0</v>
      </c>
      <c r="N723">
        <v>119</v>
      </c>
      <c r="O723" s="5">
        <f>E723/D723</f>
        <v>1.2210975609756098</v>
      </c>
      <c r="P723" s="19">
        <f t="shared" si="46"/>
        <v>84.142857142857139</v>
      </c>
      <c r="Q723" t="b">
        <v>1</v>
      </c>
      <c r="R723" s="14" t="s">
        <v>8333</v>
      </c>
      <c r="S723" s="10" t="s">
        <v>8276</v>
      </c>
      <c r="T723" t="s">
        <v>8277</v>
      </c>
      <c r="U723" s="14">
        <f t="shared" si="47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19">
        <v>25000</v>
      </c>
      <c r="E724">
        <v>33006</v>
      </c>
      <c r="F724" s="19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7">
        <f t="shared" si="45"/>
        <v>40977.805300925924</v>
      </c>
      <c r="M724" t="b">
        <v>0</v>
      </c>
      <c r="N724">
        <v>153</v>
      </c>
      <c r="O724" s="5">
        <f>E724/D724</f>
        <v>1.3202400000000001</v>
      </c>
      <c r="P724" s="19">
        <f t="shared" si="46"/>
        <v>215.72549019607843</v>
      </c>
      <c r="Q724" t="b">
        <v>1</v>
      </c>
      <c r="R724" s="14" t="s">
        <v>8333</v>
      </c>
      <c r="S724" s="10" t="s">
        <v>8276</v>
      </c>
      <c r="T724" t="s">
        <v>8277</v>
      </c>
      <c r="U724" s="14">
        <f t="shared" si="47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19">
        <v>5000</v>
      </c>
      <c r="E725">
        <v>5469</v>
      </c>
      <c r="F725" s="19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7">
        <f t="shared" si="45"/>
        <v>42184.816539351858</v>
      </c>
      <c r="M725" t="b">
        <v>0</v>
      </c>
      <c r="N725">
        <v>100</v>
      </c>
      <c r="O725" s="5">
        <f>E725/D725</f>
        <v>1.0938000000000001</v>
      </c>
      <c r="P725" s="19">
        <f t="shared" si="46"/>
        <v>54.69</v>
      </c>
      <c r="Q725" t="b">
        <v>1</v>
      </c>
      <c r="R725" s="14" t="s">
        <v>8333</v>
      </c>
      <c r="S725" s="10" t="s">
        <v>8276</v>
      </c>
      <c r="T725" t="s">
        <v>8277</v>
      </c>
      <c r="U725" s="14">
        <f t="shared" si="47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19">
        <v>7000</v>
      </c>
      <c r="E726">
        <v>7383.01</v>
      </c>
      <c r="F726" s="19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7">
        <f t="shared" si="45"/>
        <v>40694.638460648144</v>
      </c>
      <c r="M726" t="b">
        <v>0</v>
      </c>
      <c r="N726">
        <v>143</v>
      </c>
      <c r="O726" s="5">
        <f>E726/D726</f>
        <v>1.0547157142857144</v>
      </c>
      <c r="P726" s="19">
        <f t="shared" si="46"/>
        <v>51.62944055944056</v>
      </c>
      <c r="Q726" t="b">
        <v>1</v>
      </c>
      <c r="R726" s="14" t="s">
        <v>8333</v>
      </c>
      <c r="S726" s="10" t="s">
        <v>8276</v>
      </c>
      <c r="T726" t="s">
        <v>8277</v>
      </c>
      <c r="U726" s="14">
        <f t="shared" si="47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19">
        <v>20000</v>
      </c>
      <c r="E727">
        <v>20070</v>
      </c>
      <c r="F727" s="19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7">
        <f t="shared" si="45"/>
        <v>42321.626296296294</v>
      </c>
      <c r="M727" t="b">
        <v>0</v>
      </c>
      <c r="N727">
        <v>140</v>
      </c>
      <c r="O727" s="5">
        <f>E727/D727</f>
        <v>1.0035000000000001</v>
      </c>
      <c r="P727" s="19">
        <f t="shared" si="46"/>
        <v>143.35714285714286</v>
      </c>
      <c r="Q727" t="b">
        <v>1</v>
      </c>
      <c r="R727" s="14" t="s">
        <v>8333</v>
      </c>
      <c r="S727" s="10" t="s">
        <v>8276</v>
      </c>
      <c r="T727" t="s">
        <v>8277</v>
      </c>
      <c r="U727" s="14">
        <f t="shared" si="47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19">
        <v>2500</v>
      </c>
      <c r="E728">
        <v>2535</v>
      </c>
      <c r="F728" s="19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7">
        <f t="shared" si="45"/>
        <v>41346.042673611111</v>
      </c>
      <c r="M728" t="b">
        <v>0</v>
      </c>
      <c r="N728">
        <v>35</v>
      </c>
      <c r="O728" s="5">
        <f>E728/D728</f>
        <v>1.014</v>
      </c>
      <c r="P728" s="19">
        <f t="shared" si="46"/>
        <v>72.428571428571431</v>
      </c>
      <c r="Q728" t="b">
        <v>1</v>
      </c>
      <c r="R728" s="14" t="s">
        <v>8333</v>
      </c>
      <c r="S728" s="10" t="s">
        <v>8276</v>
      </c>
      <c r="T728" t="s">
        <v>8277</v>
      </c>
      <c r="U728" s="14">
        <f t="shared" si="47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19">
        <v>3500</v>
      </c>
      <c r="E729">
        <v>5443</v>
      </c>
      <c r="F729" s="1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7">
        <f t="shared" si="45"/>
        <v>41247.020243055551</v>
      </c>
      <c r="M729" t="b">
        <v>0</v>
      </c>
      <c r="N729">
        <v>149</v>
      </c>
      <c r="O729" s="5">
        <f>E729/D729</f>
        <v>1.5551428571428572</v>
      </c>
      <c r="P729" s="19">
        <f t="shared" si="46"/>
        <v>36.530201342281877</v>
      </c>
      <c r="Q729" t="b">
        <v>1</v>
      </c>
      <c r="R729" s="14" t="s">
        <v>8333</v>
      </c>
      <c r="S729" s="10" t="s">
        <v>8276</v>
      </c>
      <c r="T729" t="s">
        <v>8277</v>
      </c>
      <c r="U729" s="14">
        <f t="shared" si="47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19">
        <v>7500</v>
      </c>
      <c r="E730">
        <v>7917.45</v>
      </c>
      <c r="F730" s="19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7">
        <f t="shared" si="45"/>
        <v>40731.837465277778</v>
      </c>
      <c r="M730" t="b">
        <v>0</v>
      </c>
      <c r="N730">
        <v>130</v>
      </c>
      <c r="O730" s="5">
        <f>E730/D730</f>
        <v>1.05566</v>
      </c>
      <c r="P730" s="19">
        <f t="shared" si="46"/>
        <v>60.903461538461535</v>
      </c>
      <c r="Q730" t="b">
        <v>1</v>
      </c>
      <c r="R730" s="14" t="s">
        <v>8333</v>
      </c>
      <c r="S730" s="10" t="s">
        <v>8276</v>
      </c>
      <c r="T730" t="s">
        <v>8277</v>
      </c>
      <c r="U730" s="14">
        <f t="shared" si="47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19">
        <v>4000</v>
      </c>
      <c r="E731">
        <v>5226</v>
      </c>
      <c r="F731" s="19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7">
        <f t="shared" si="45"/>
        <v>41111.185891203706</v>
      </c>
      <c r="M731" t="b">
        <v>0</v>
      </c>
      <c r="N731">
        <v>120</v>
      </c>
      <c r="O731" s="5">
        <f>E731/D731</f>
        <v>1.3065</v>
      </c>
      <c r="P731" s="19">
        <f t="shared" si="46"/>
        <v>43.55</v>
      </c>
      <c r="Q731" t="b">
        <v>1</v>
      </c>
      <c r="R731" s="14" t="s">
        <v>8333</v>
      </c>
      <c r="S731" s="10" t="s">
        <v>8276</v>
      </c>
      <c r="T731" t="s">
        <v>8277</v>
      </c>
      <c r="U731" s="14">
        <f t="shared" si="47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19">
        <v>20000</v>
      </c>
      <c r="E732">
        <v>26438</v>
      </c>
      <c r="F732" s="19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7">
        <f t="shared" si="45"/>
        <v>40854.745266203703</v>
      </c>
      <c r="M732" t="b">
        <v>0</v>
      </c>
      <c r="N732">
        <v>265</v>
      </c>
      <c r="O732" s="5">
        <f>E732/D732</f>
        <v>1.3219000000000001</v>
      </c>
      <c r="P732" s="19">
        <f t="shared" si="46"/>
        <v>99.766037735849054</v>
      </c>
      <c r="Q732" t="b">
        <v>1</v>
      </c>
      <c r="R732" s="14" t="s">
        <v>8333</v>
      </c>
      <c r="S732" s="10" t="s">
        <v>8276</v>
      </c>
      <c r="T732" t="s">
        <v>8277</v>
      </c>
      <c r="U732" s="14">
        <f t="shared" si="47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19">
        <v>5000</v>
      </c>
      <c r="E733">
        <v>6300</v>
      </c>
      <c r="F733" s="19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7">
        <f t="shared" si="45"/>
        <v>40879.795682870368</v>
      </c>
      <c r="M733" t="b">
        <v>0</v>
      </c>
      <c r="N733">
        <v>71</v>
      </c>
      <c r="O733" s="5">
        <f>E733/D733</f>
        <v>1.26</v>
      </c>
      <c r="P733" s="19">
        <f t="shared" si="46"/>
        <v>88.732394366197184</v>
      </c>
      <c r="Q733" t="b">
        <v>1</v>
      </c>
      <c r="R733" s="14" t="s">
        <v>8333</v>
      </c>
      <c r="S733" s="10" t="s">
        <v>8276</v>
      </c>
      <c r="T733" t="s">
        <v>8277</v>
      </c>
      <c r="U733" s="14">
        <f t="shared" si="47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19">
        <v>40</v>
      </c>
      <c r="E734">
        <v>64</v>
      </c>
      <c r="F734" s="19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7">
        <f t="shared" si="45"/>
        <v>41486.424317129626</v>
      </c>
      <c r="M734" t="b">
        <v>0</v>
      </c>
      <c r="N734">
        <v>13</v>
      </c>
      <c r="O734" s="5">
        <f>E734/D734</f>
        <v>1.6</v>
      </c>
      <c r="P734" s="19">
        <f t="shared" si="46"/>
        <v>4.9230769230769234</v>
      </c>
      <c r="Q734" t="b">
        <v>1</v>
      </c>
      <c r="R734" s="14" t="s">
        <v>8333</v>
      </c>
      <c r="S734" s="10" t="s">
        <v>8276</v>
      </c>
      <c r="T734" t="s">
        <v>8277</v>
      </c>
      <c r="U734" s="14">
        <f t="shared" si="47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19">
        <v>2500</v>
      </c>
      <c r="E735">
        <v>3012</v>
      </c>
      <c r="F735" s="19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7">
        <f t="shared" si="45"/>
        <v>41598.420046296298</v>
      </c>
      <c r="M735" t="b">
        <v>0</v>
      </c>
      <c r="N735">
        <v>169</v>
      </c>
      <c r="O735" s="5">
        <f>E735/D735</f>
        <v>1.2048000000000001</v>
      </c>
      <c r="P735" s="19">
        <f t="shared" si="46"/>
        <v>17.822485207100591</v>
      </c>
      <c r="Q735" t="b">
        <v>1</v>
      </c>
      <c r="R735" s="14" t="s">
        <v>8333</v>
      </c>
      <c r="S735" s="10" t="s">
        <v>8276</v>
      </c>
      <c r="T735" t="s">
        <v>8277</v>
      </c>
      <c r="U735" s="14">
        <f t="shared" si="47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19">
        <v>8500</v>
      </c>
      <c r="E736">
        <v>10670</v>
      </c>
      <c r="F736" s="19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7">
        <f t="shared" si="45"/>
        <v>42102.164583333331</v>
      </c>
      <c r="M736" t="b">
        <v>0</v>
      </c>
      <c r="N736">
        <v>57</v>
      </c>
      <c r="O736" s="5">
        <f>E736/D736</f>
        <v>1.2552941176470589</v>
      </c>
      <c r="P736" s="19">
        <f t="shared" si="46"/>
        <v>187.19298245614036</v>
      </c>
      <c r="Q736" t="b">
        <v>1</v>
      </c>
      <c r="R736" s="14" t="s">
        <v>8333</v>
      </c>
      <c r="S736" s="10" t="s">
        <v>8276</v>
      </c>
      <c r="T736" t="s">
        <v>8277</v>
      </c>
      <c r="U736" s="14">
        <f t="shared" si="47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19">
        <v>47000</v>
      </c>
      <c r="E737">
        <v>53771</v>
      </c>
      <c r="F737" s="19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7">
        <f t="shared" si="45"/>
        <v>41946.029467592591</v>
      </c>
      <c r="M737" t="b">
        <v>0</v>
      </c>
      <c r="N737">
        <v>229</v>
      </c>
      <c r="O737" s="5">
        <f>E737/D737</f>
        <v>1.1440638297872341</v>
      </c>
      <c r="P737" s="19">
        <f t="shared" si="46"/>
        <v>234.80786026200875</v>
      </c>
      <c r="Q737" t="b">
        <v>1</v>
      </c>
      <c r="R737" s="14" t="s">
        <v>8333</v>
      </c>
      <c r="S737" s="10" t="s">
        <v>8276</v>
      </c>
      <c r="T737" t="s">
        <v>8277</v>
      </c>
      <c r="U737" s="14">
        <f t="shared" si="47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19">
        <v>3600</v>
      </c>
      <c r="E738">
        <v>11345</v>
      </c>
      <c r="F738" s="19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7">
        <f t="shared" si="45"/>
        <v>41579.734259259261</v>
      </c>
      <c r="M738" t="b">
        <v>0</v>
      </c>
      <c r="N738">
        <v>108</v>
      </c>
      <c r="O738" s="5">
        <f>E738/D738</f>
        <v>3.151388888888889</v>
      </c>
      <c r="P738" s="19">
        <f t="shared" si="46"/>
        <v>105.04629629629629</v>
      </c>
      <c r="Q738" t="b">
        <v>1</v>
      </c>
      <c r="R738" s="14" t="s">
        <v>8333</v>
      </c>
      <c r="S738" s="10" t="s">
        <v>8276</v>
      </c>
      <c r="T738" t="s">
        <v>8277</v>
      </c>
      <c r="U738" s="14">
        <f t="shared" si="47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19">
        <v>5000</v>
      </c>
      <c r="E739">
        <v>6120</v>
      </c>
      <c r="F739" s="1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7">
        <f t="shared" si="45"/>
        <v>41667.275312500002</v>
      </c>
      <c r="M739" t="b">
        <v>0</v>
      </c>
      <c r="N739">
        <v>108</v>
      </c>
      <c r="O739" s="5">
        <f>E739/D739</f>
        <v>1.224</v>
      </c>
      <c r="P739" s="19">
        <f t="shared" si="46"/>
        <v>56.666666666666664</v>
      </c>
      <c r="Q739" t="b">
        <v>1</v>
      </c>
      <c r="R739" s="14" t="s">
        <v>8333</v>
      </c>
      <c r="S739" s="10" t="s">
        <v>8276</v>
      </c>
      <c r="T739" t="s">
        <v>8277</v>
      </c>
      <c r="U739" s="14">
        <f t="shared" si="47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19">
        <v>1500</v>
      </c>
      <c r="E740">
        <v>1601</v>
      </c>
      <c r="F740" s="19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7">
        <f t="shared" si="45"/>
        <v>41943.604097222218</v>
      </c>
      <c r="M740" t="b">
        <v>0</v>
      </c>
      <c r="N740">
        <v>41</v>
      </c>
      <c r="O740" s="5">
        <f>E740/D740</f>
        <v>1.0673333333333332</v>
      </c>
      <c r="P740" s="19">
        <f t="shared" si="46"/>
        <v>39.048780487804876</v>
      </c>
      <c r="Q740" t="b">
        <v>1</v>
      </c>
      <c r="R740" s="14" t="s">
        <v>8333</v>
      </c>
      <c r="S740" s="10" t="s">
        <v>8276</v>
      </c>
      <c r="T740" t="s">
        <v>8277</v>
      </c>
      <c r="U740" s="14">
        <f t="shared" si="47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19">
        <v>6000</v>
      </c>
      <c r="E741">
        <v>9500</v>
      </c>
      <c r="F741" s="19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7">
        <f t="shared" si="45"/>
        <v>41829.502650462964</v>
      </c>
      <c r="M741" t="b">
        <v>0</v>
      </c>
      <c r="N741">
        <v>139</v>
      </c>
      <c r="O741" s="5">
        <f>E741/D741</f>
        <v>1.5833333333333333</v>
      </c>
      <c r="P741" s="19">
        <f t="shared" si="46"/>
        <v>68.345323741007192</v>
      </c>
      <c r="Q741" t="b">
        <v>1</v>
      </c>
      <c r="R741" s="14" t="s">
        <v>8333</v>
      </c>
      <c r="S741" s="10" t="s">
        <v>8276</v>
      </c>
      <c r="T741" t="s">
        <v>8277</v>
      </c>
      <c r="U741" s="14">
        <f t="shared" si="47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19">
        <v>3000</v>
      </c>
      <c r="E742">
        <v>3222</v>
      </c>
      <c r="F742" s="19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7">
        <f t="shared" si="45"/>
        <v>42162.146782407406</v>
      </c>
      <c r="M742" t="b">
        <v>0</v>
      </c>
      <c r="N742">
        <v>19</v>
      </c>
      <c r="O742" s="5">
        <f>E742/D742</f>
        <v>1.0740000000000001</v>
      </c>
      <c r="P742" s="19">
        <f t="shared" si="46"/>
        <v>169.57894736842104</v>
      </c>
      <c r="Q742" t="b">
        <v>1</v>
      </c>
      <c r="R742" s="14" t="s">
        <v>8333</v>
      </c>
      <c r="S742" s="10" t="s">
        <v>8276</v>
      </c>
      <c r="T742" t="s">
        <v>8277</v>
      </c>
      <c r="U742" s="14">
        <f t="shared" si="47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19">
        <v>13000</v>
      </c>
      <c r="E743">
        <v>13293.8</v>
      </c>
      <c r="F743" s="19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7">
        <f t="shared" si="45"/>
        <v>41401.648217592592</v>
      </c>
      <c r="M743" t="b">
        <v>0</v>
      </c>
      <c r="N743">
        <v>94</v>
      </c>
      <c r="O743" s="5">
        <f>E743/D743</f>
        <v>1.0226</v>
      </c>
      <c r="P743" s="19">
        <f t="shared" si="46"/>
        <v>141.42340425531913</v>
      </c>
      <c r="Q743" t="b">
        <v>1</v>
      </c>
      <c r="R743" s="14" t="s">
        <v>8333</v>
      </c>
      <c r="S743" s="10" t="s">
        <v>8276</v>
      </c>
      <c r="T743" t="s">
        <v>8277</v>
      </c>
      <c r="U743" s="14">
        <f t="shared" si="47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19">
        <v>1400</v>
      </c>
      <c r="E744">
        <v>1550</v>
      </c>
      <c r="F744" s="19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7">
        <f t="shared" si="45"/>
        <v>41689.917962962965</v>
      </c>
      <c r="M744" t="b">
        <v>0</v>
      </c>
      <c r="N744">
        <v>23</v>
      </c>
      <c r="O744" s="5">
        <f>E744/D744</f>
        <v>1.1071428571428572</v>
      </c>
      <c r="P744" s="19">
        <f t="shared" si="46"/>
        <v>67.391304347826093</v>
      </c>
      <c r="Q744" t="b">
        <v>1</v>
      </c>
      <c r="R744" s="14" t="s">
        <v>8333</v>
      </c>
      <c r="S744" s="10" t="s">
        <v>8276</v>
      </c>
      <c r="T744" t="s">
        <v>8277</v>
      </c>
      <c r="U744" s="14">
        <f t="shared" si="47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19">
        <v>550</v>
      </c>
      <c r="E745">
        <v>814</v>
      </c>
      <c r="F745" s="19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7">
        <f t="shared" si="45"/>
        <v>40990.709317129629</v>
      </c>
      <c r="M745" t="b">
        <v>0</v>
      </c>
      <c r="N745">
        <v>15</v>
      </c>
      <c r="O745" s="5">
        <f>E745/D745</f>
        <v>1.48</v>
      </c>
      <c r="P745" s="19">
        <f t="shared" si="46"/>
        <v>54.266666666666666</v>
      </c>
      <c r="Q745" t="b">
        <v>1</v>
      </c>
      <c r="R745" s="14" t="s">
        <v>8333</v>
      </c>
      <c r="S745" s="10" t="s">
        <v>8276</v>
      </c>
      <c r="T745" t="s">
        <v>8277</v>
      </c>
      <c r="U745" s="14">
        <f t="shared" si="47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19">
        <v>5000</v>
      </c>
      <c r="E746">
        <v>5116</v>
      </c>
      <c r="F746" s="19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7">
        <f t="shared" si="45"/>
        <v>41226.95721064815</v>
      </c>
      <c r="M746" t="b">
        <v>0</v>
      </c>
      <c r="N746">
        <v>62</v>
      </c>
      <c r="O746" s="5">
        <f>E746/D746</f>
        <v>1.0232000000000001</v>
      </c>
      <c r="P746" s="19">
        <f t="shared" si="46"/>
        <v>82.516129032258064</v>
      </c>
      <c r="Q746" t="b">
        <v>1</v>
      </c>
      <c r="R746" s="14" t="s">
        <v>8333</v>
      </c>
      <c r="S746" s="10" t="s">
        <v>8276</v>
      </c>
      <c r="T746" t="s">
        <v>8277</v>
      </c>
      <c r="U746" s="14">
        <f t="shared" si="47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19">
        <v>2220</v>
      </c>
      <c r="E747">
        <v>3976</v>
      </c>
      <c r="F747" s="19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7">
        <f t="shared" si="45"/>
        <v>41367.572280092594</v>
      </c>
      <c r="M747" t="b">
        <v>0</v>
      </c>
      <c r="N747">
        <v>74</v>
      </c>
      <c r="O747" s="5">
        <f>E747/D747</f>
        <v>1.7909909909909909</v>
      </c>
      <c r="P747" s="19">
        <f t="shared" si="46"/>
        <v>53.729729729729726</v>
      </c>
      <c r="Q747" t="b">
        <v>1</v>
      </c>
      <c r="R747" s="14" t="s">
        <v>8333</v>
      </c>
      <c r="S747" s="10" t="s">
        <v>8276</v>
      </c>
      <c r="T747" t="s">
        <v>8277</v>
      </c>
      <c r="U747" s="14">
        <f t="shared" si="47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19">
        <v>2987</v>
      </c>
      <c r="E748">
        <v>3318</v>
      </c>
      <c r="F748" s="19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7">
        <f t="shared" si="45"/>
        <v>41157.042928240742</v>
      </c>
      <c r="M748" t="b">
        <v>0</v>
      </c>
      <c r="N748">
        <v>97</v>
      </c>
      <c r="O748" s="5">
        <f>E748/D748</f>
        <v>1.1108135252761968</v>
      </c>
      <c r="P748" s="19">
        <f t="shared" si="46"/>
        <v>34.206185567010309</v>
      </c>
      <c r="Q748" t="b">
        <v>1</v>
      </c>
      <c r="R748" s="14" t="s">
        <v>8333</v>
      </c>
      <c r="S748" s="10" t="s">
        <v>8276</v>
      </c>
      <c r="T748" t="s">
        <v>8277</v>
      </c>
      <c r="U748" s="14">
        <f t="shared" si="47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19">
        <v>7000</v>
      </c>
      <c r="E749">
        <v>7003</v>
      </c>
      <c r="F749" s="1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7">
        <f t="shared" si="45"/>
        <v>41988.548831018517</v>
      </c>
      <c r="M749" t="b">
        <v>0</v>
      </c>
      <c r="N749">
        <v>55</v>
      </c>
      <c r="O749" s="5">
        <f>E749/D749</f>
        <v>1.0004285714285714</v>
      </c>
      <c r="P749" s="19">
        <f t="shared" si="46"/>
        <v>127.32727272727273</v>
      </c>
      <c r="Q749" t="b">
        <v>1</v>
      </c>
      <c r="R749" s="14" t="s">
        <v>8333</v>
      </c>
      <c r="S749" s="10" t="s">
        <v>8276</v>
      </c>
      <c r="T749" t="s">
        <v>8277</v>
      </c>
      <c r="U749" s="14">
        <f t="shared" si="47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19">
        <v>2000</v>
      </c>
      <c r="E750">
        <v>2005</v>
      </c>
      <c r="F750" s="19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7">
        <f t="shared" si="45"/>
        <v>41831.846828703703</v>
      </c>
      <c r="M750" t="b">
        <v>0</v>
      </c>
      <c r="N750">
        <v>44</v>
      </c>
      <c r="O750" s="5">
        <f>E750/D750</f>
        <v>1.0024999999999999</v>
      </c>
      <c r="P750" s="19">
        <f t="shared" si="46"/>
        <v>45.56818181818182</v>
      </c>
      <c r="Q750" t="b">
        <v>1</v>
      </c>
      <c r="R750" s="14" t="s">
        <v>8333</v>
      </c>
      <c r="S750" s="10" t="s">
        <v>8276</v>
      </c>
      <c r="T750" t="s">
        <v>8277</v>
      </c>
      <c r="U750" s="14">
        <f t="shared" si="47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19">
        <v>10000</v>
      </c>
      <c r="E751">
        <v>10556</v>
      </c>
      <c r="F751" s="19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7">
        <f t="shared" si="45"/>
        <v>42733.94131944445</v>
      </c>
      <c r="M751" t="b">
        <v>0</v>
      </c>
      <c r="N751">
        <v>110</v>
      </c>
      <c r="O751" s="5">
        <f>E751/D751</f>
        <v>1.0556000000000001</v>
      </c>
      <c r="P751" s="19">
        <f t="shared" si="46"/>
        <v>95.963636363636368</v>
      </c>
      <c r="Q751" t="b">
        <v>1</v>
      </c>
      <c r="R751" s="14" t="s">
        <v>8333</v>
      </c>
      <c r="S751" s="10" t="s">
        <v>8276</v>
      </c>
      <c r="T751" t="s">
        <v>8277</v>
      </c>
      <c r="U751" s="14">
        <f t="shared" si="47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19">
        <v>4444</v>
      </c>
      <c r="E752">
        <v>4559</v>
      </c>
      <c r="F752" s="19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7">
        <f t="shared" si="45"/>
        <v>41299.878148148149</v>
      </c>
      <c r="M752" t="b">
        <v>0</v>
      </c>
      <c r="N752">
        <v>59</v>
      </c>
      <c r="O752" s="5">
        <f>E752/D752</f>
        <v>1.0258775877587758</v>
      </c>
      <c r="P752" s="19">
        <f t="shared" si="46"/>
        <v>77.271186440677965</v>
      </c>
      <c r="Q752" t="b">
        <v>1</v>
      </c>
      <c r="R752" s="14" t="s">
        <v>8333</v>
      </c>
      <c r="S752" s="10" t="s">
        <v>8276</v>
      </c>
      <c r="T752" t="s">
        <v>8277</v>
      </c>
      <c r="U752" s="14">
        <f t="shared" si="47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19">
        <v>3000</v>
      </c>
      <c r="E753">
        <v>3555</v>
      </c>
      <c r="F753" s="19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7">
        <f t="shared" si="45"/>
        <v>40713.630497685182</v>
      </c>
      <c r="M753" t="b">
        <v>0</v>
      </c>
      <c r="N753">
        <v>62</v>
      </c>
      <c r="O753" s="5">
        <f>E753/D753</f>
        <v>1.1850000000000001</v>
      </c>
      <c r="P753" s="19">
        <f t="shared" si="46"/>
        <v>57.338709677419352</v>
      </c>
      <c r="Q753" t="b">
        <v>1</v>
      </c>
      <c r="R753" s="14" t="s">
        <v>8333</v>
      </c>
      <c r="S753" s="10" t="s">
        <v>8276</v>
      </c>
      <c r="T753" t="s">
        <v>8277</v>
      </c>
      <c r="U753" s="14">
        <f t="shared" si="47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19">
        <v>5000</v>
      </c>
      <c r="E754">
        <v>5585</v>
      </c>
      <c r="F754" s="19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7">
        <f t="shared" si="45"/>
        <v>42639.421493055561</v>
      </c>
      <c r="M754" t="b">
        <v>0</v>
      </c>
      <c r="N754">
        <v>105</v>
      </c>
      <c r="O754" s="5">
        <f>E754/D754</f>
        <v>1.117</v>
      </c>
      <c r="P754" s="19">
        <f t="shared" si="46"/>
        <v>53.19047619047619</v>
      </c>
      <c r="Q754" t="b">
        <v>1</v>
      </c>
      <c r="R754" s="14" t="s">
        <v>8333</v>
      </c>
      <c r="S754" s="10" t="s">
        <v>8276</v>
      </c>
      <c r="T754" t="s">
        <v>8277</v>
      </c>
      <c r="U754" s="14">
        <f t="shared" si="47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19">
        <v>10000</v>
      </c>
      <c r="E755">
        <v>12800</v>
      </c>
      <c r="F755" s="19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7">
        <f t="shared" si="45"/>
        <v>42019.590173611112</v>
      </c>
      <c r="M755" t="b">
        <v>0</v>
      </c>
      <c r="N755">
        <v>26</v>
      </c>
      <c r="O755" s="5">
        <f>E755/D755</f>
        <v>1.28</v>
      </c>
      <c r="P755" s="19">
        <f t="shared" si="46"/>
        <v>492.30769230769232</v>
      </c>
      <c r="Q755" t="b">
        <v>1</v>
      </c>
      <c r="R755" s="14" t="s">
        <v>8333</v>
      </c>
      <c r="S755" s="10" t="s">
        <v>8276</v>
      </c>
      <c r="T755" t="s">
        <v>8277</v>
      </c>
      <c r="U755" s="14">
        <f t="shared" si="47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19">
        <v>2000</v>
      </c>
      <c r="E756">
        <v>2075</v>
      </c>
      <c r="F756" s="19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7">
        <f t="shared" si="45"/>
        <v>41249.749085648145</v>
      </c>
      <c r="M756" t="b">
        <v>0</v>
      </c>
      <c r="N756">
        <v>49</v>
      </c>
      <c r="O756" s="5">
        <f>E756/D756</f>
        <v>1.0375000000000001</v>
      </c>
      <c r="P756" s="19">
        <f t="shared" si="46"/>
        <v>42.346938775510203</v>
      </c>
      <c r="Q756" t="b">
        <v>1</v>
      </c>
      <c r="R756" s="14" t="s">
        <v>8333</v>
      </c>
      <c r="S756" s="10" t="s">
        <v>8276</v>
      </c>
      <c r="T756" t="s">
        <v>8277</v>
      </c>
      <c r="U756" s="14">
        <f t="shared" si="47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19">
        <v>2500</v>
      </c>
      <c r="E757">
        <v>2547.69</v>
      </c>
      <c r="F757" s="19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7">
        <f t="shared" si="45"/>
        <v>41383.605057870373</v>
      </c>
      <c r="M757" t="b">
        <v>0</v>
      </c>
      <c r="N757">
        <v>68</v>
      </c>
      <c r="O757" s="5">
        <f>E757/D757</f>
        <v>1.0190760000000001</v>
      </c>
      <c r="P757" s="19">
        <f t="shared" si="46"/>
        <v>37.466029411764708</v>
      </c>
      <c r="Q757" t="b">
        <v>1</v>
      </c>
      <c r="R757" s="14" t="s">
        <v>8333</v>
      </c>
      <c r="S757" s="10" t="s">
        <v>8276</v>
      </c>
      <c r="T757" t="s">
        <v>8277</v>
      </c>
      <c r="U757" s="14">
        <f t="shared" si="47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19">
        <v>700</v>
      </c>
      <c r="E758">
        <v>824</v>
      </c>
      <c r="F758" s="19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7">
        <f t="shared" si="45"/>
        <v>40590.766886574071</v>
      </c>
      <c r="M758" t="b">
        <v>0</v>
      </c>
      <c r="N758">
        <v>22</v>
      </c>
      <c r="O758" s="5">
        <f>E758/D758</f>
        <v>1.177142857142857</v>
      </c>
      <c r="P758" s="19">
        <f t="shared" si="46"/>
        <v>37.454545454545453</v>
      </c>
      <c r="Q758" t="b">
        <v>1</v>
      </c>
      <c r="R758" s="14" t="s">
        <v>8333</v>
      </c>
      <c r="S758" s="10" t="s">
        <v>8276</v>
      </c>
      <c r="T758" t="s">
        <v>8277</v>
      </c>
      <c r="U758" s="14">
        <f t="shared" si="47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19">
        <v>250</v>
      </c>
      <c r="E759">
        <v>595</v>
      </c>
      <c r="F759" s="1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7">
        <f t="shared" si="45"/>
        <v>41235.054560185185</v>
      </c>
      <c r="M759" t="b">
        <v>0</v>
      </c>
      <c r="N759">
        <v>18</v>
      </c>
      <c r="O759" s="5">
        <f>E759/D759</f>
        <v>2.38</v>
      </c>
      <c r="P759" s="19">
        <f t="shared" si="46"/>
        <v>33.055555555555557</v>
      </c>
      <c r="Q759" t="b">
        <v>1</v>
      </c>
      <c r="R759" s="14" t="s">
        <v>8333</v>
      </c>
      <c r="S759" s="10" t="s">
        <v>8276</v>
      </c>
      <c r="T759" t="s">
        <v>8277</v>
      </c>
      <c r="U759" s="14">
        <f t="shared" si="47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19">
        <v>2500</v>
      </c>
      <c r="E760">
        <v>2550</v>
      </c>
      <c r="F760" s="19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7">
        <f t="shared" si="45"/>
        <v>40429.836435185185</v>
      </c>
      <c r="M760" t="b">
        <v>0</v>
      </c>
      <c r="N760">
        <v>19</v>
      </c>
      <c r="O760" s="5">
        <f>E760/D760</f>
        <v>1.02</v>
      </c>
      <c r="P760" s="19">
        <f t="shared" si="46"/>
        <v>134.21052631578948</v>
      </c>
      <c r="Q760" t="b">
        <v>1</v>
      </c>
      <c r="R760" s="14" t="s">
        <v>8333</v>
      </c>
      <c r="S760" s="10" t="s">
        <v>8276</v>
      </c>
      <c r="T760" t="s">
        <v>8277</v>
      </c>
      <c r="U760" s="14">
        <f t="shared" si="47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19">
        <v>5000</v>
      </c>
      <c r="E761">
        <v>5096</v>
      </c>
      <c r="F761" s="19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7">
        <f t="shared" si="45"/>
        <v>41789.330312500002</v>
      </c>
      <c r="M761" t="b">
        <v>0</v>
      </c>
      <c r="N761">
        <v>99</v>
      </c>
      <c r="O761" s="5">
        <f>E761/D761</f>
        <v>1.0192000000000001</v>
      </c>
      <c r="P761" s="19">
        <f t="shared" si="46"/>
        <v>51.474747474747474</v>
      </c>
      <c r="Q761" t="b">
        <v>1</v>
      </c>
      <c r="R761" s="14" t="s">
        <v>8333</v>
      </c>
      <c r="S761" s="10" t="s">
        <v>8276</v>
      </c>
      <c r="T761" t="s">
        <v>8277</v>
      </c>
      <c r="U761" s="14">
        <f t="shared" si="47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19">
        <v>2200</v>
      </c>
      <c r="E762">
        <v>0</v>
      </c>
      <c r="F762" s="19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7">
        <f t="shared" si="45"/>
        <v>42670.764039351852</v>
      </c>
      <c r="M762" t="b">
        <v>0</v>
      </c>
      <c r="N762">
        <v>0</v>
      </c>
      <c r="O762" s="5">
        <f>E762/D762</f>
        <v>0</v>
      </c>
      <c r="P762" s="19">
        <f t="shared" si="46"/>
        <v>0</v>
      </c>
      <c r="Q762" t="b">
        <v>0</v>
      </c>
      <c r="R762" s="14" t="s">
        <v>8334</v>
      </c>
      <c r="S762" s="10" t="s">
        <v>8276</v>
      </c>
      <c r="T762" t="s">
        <v>8278</v>
      </c>
      <c r="U762" s="14">
        <f t="shared" si="47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19">
        <v>5000</v>
      </c>
      <c r="E763">
        <v>235</v>
      </c>
      <c r="F763" s="19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7">
        <f t="shared" si="45"/>
        <v>41642.751458333332</v>
      </c>
      <c r="M763" t="b">
        <v>0</v>
      </c>
      <c r="N763">
        <v>6</v>
      </c>
      <c r="O763" s="5">
        <f>E763/D763</f>
        <v>4.7E-2</v>
      </c>
      <c r="P763" s="19">
        <f t="shared" si="46"/>
        <v>39.166666666666664</v>
      </c>
      <c r="Q763" t="b">
        <v>0</v>
      </c>
      <c r="R763" s="14" t="s">
        <v>8334</v>
      </c>
      <c r="S763" s="10" t="s">
        <v>8276</v>
      </c>
      <c r="T763" t="s">
        <v>8278</v>
      </c>
      <c r="U763" s="14">
        <f t="shared" si="47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19">
        <v>3500</v>
      </c>
      <c r="E764">
        <v>0</v>
      </c>
      <c r="F764" s="19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7">
        <f t="shared" si="45"/>
        <v>42690.858449074076</v>
      </c>
      <c r="M764" t="b">
        <v>0</v>
      </c>
      <c r="N764">
        <v>0</v>
      </c>
      <c r="O764" s="5">
        <f>E764/D764</f>
        <v>0</v>
      </c>
      <c r="P764" s="19">
        <f t="shared" si="46"/>
        <v>0</v>
      </c>
      <c r="Q764" t="b">
        <v>0</v>
      </c>
      <c r="R764" s="14" t="s">
        <v>8334</v>
      </c>
      <c r="S764" s="10" t="s">
        <v>8276</v>
      </c>
      <c r="T764" t="s">
        <v>8278</v>
      </c>
      <c r="U764" s="14">
        <f t="shared" si="47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19">
        <v>4290</v>
      </c>
      <c r="E765">
        <v>5</v>
      </c>
      <c r="F765" s="19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7">
        <f t="shared" si="45"/>
        <v>41471.446851851848</v>
      </c>
      <c r="M765" t="b">
        <v>0</v>
      </c>
      <c r="N765">
        <v>1</v>
      </c>
      <c r="O765" s="5">
        <f>E765/D765</f>
        <v>1.1655011655011655E-3</v>
      </c>
      <c r="P765" s="19">
        <f t="shared" si="46"/>
        <v>5</v>
      </c>
      <c r="Q765" t="b">
        <v>0</v>
      </c>
      <c r="R765" s="14" t="s">
        <v>8334</v>
      </c>
      <c r="S765" s="10" t="s">
        <v>8276</v>
      </c>
      <c r="T765" t="s">
        <v>8278</v>
      </c>
      <c r="U765" s="14">
        <f t="shared" si="47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19">
        <v>5000</v>
      </c>
      <c r="E766">
        <v>0</v>
      </c>
      <c r="F766" s="19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7">
        <f t="shared" si="45"/>
        <v>42227.173159722224</v>
      </c>
      <c r="M766" t="b">
        <v>0</v>
      </c>
      <c r="N766">
        <v>0</v>
      </c>
      <c r="O766" s="5">
        <f>E766/D766</f>
        <v>0</v>
      </c>
      <c r="P766" s="19">
        <f t="shared" si="46"/>
        <v>0</v>
      </c>
      <c r="Q766" t="b">
        <v>0</v>
      </c>
      <c r="R766" s="14" t="s">
        <v>8334</v>
      </c>
      <c r="S766" s="10" t="s">
        <v>8276</v>
      </c>
      <c r="T766" t="s">
        <v>8278</v>
      </c>
      <c r="U766" s="14">
        <f t="shared" si="47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19">
        <v>7000</v>
      </c>
      <c r="E767">
        <v>2521</v>
      </c>
      <c r="F767" s="19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7">
        <f t="shared" si="45"/>
        <v>41901.542638888888</v>
      </c>
      <c r="M767" t="b">
        <v>0</v>
      </c>
      <c r="N767">
        <v>44</v>
      </c>
      <c r="O767" s="5">
        <f>E767/D767</f>
        <v>0.36014285714285715</v>
      </c>
      <c r="P767" s="19">
        <f t="shared" si="46"/>
        <v>57.295454545454547</v>
      </c>
      <c r="Q767" t="b">
        <v>0</v>
      </c>
      <c r="R767" s="14" t="s">
        <v>8334</v>
      </c>
      <c r="S767" s="10" t="s">
        <v>8276</v>
      </c>
      <c r="T767" t="s">
        <v>8278</v>
      </c>
      <c r="U767" s="14">
        <f t="shared" si="47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19">
        <v>4000</v>
      </c>
      <c r="E768">
        <v>0</v>
      </c>
      <c r="F768" s="19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7">
        <f t="shared" si="45"/>
        <v>42021.783368055556</v>
      </c>
      <c r="M768" t="b">
        <v>0</v>
      </c>
      <c r="N768">
        <v>0</v>
      </c>
      <c r="O768" s="5">
        <f>E768/D768</f>
        <v>0</v>
      </c>
      <c r="P768" s="19">
        <f t="shared" si="46"/>
        <v>0</v>
      </c>
      <c r="Q768" t="b">
        <v>0</v>
      </c>
      <c r="R768" s="14" t="s">
        <v>8334</v>
      </c>
      <c r="S768" s="10" t="s">
        <v>8276</v>
      </c>
      <c r="T768" t="s">
        <v>8278</v>
      </c>
      <c r="U768" s="14">
        <f t="shared" si="47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19">
        <v>5000</v>
      </c>
      <c r="E769">
        <v>177</v>
      </c>
      <c r="F769" s="1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7">
        <f t="shared" si="45"/>
        <v>42115.143634259264</v>
      </c>
      <c r="M769" t="b">
        <v>0</v>
      </c>
      <c r="N769">
        <v>3</v>
      </c>
      <c r="O769" s="5">
        <f>E769/D769</f>
        <v>3.5400000000000001E-2</v>
      </c>
      <c r="P769" s="19">
        <f t="shared" si="46"/>
        <v>59</v>
      </c>
      <c r="Q769" t="b">
        <v>0</v>
      </c>
      <c r="R769" s="14" t="s">
        <v>8334</v>
      </c>
      <c r="S769" s="10" t="s">
        <v>8276</v>
      </c>
      <c r="T769" t="s">
        <v>8278</v>
      </c>
      <c r="U769" s="14">
        <f t="shared" si="47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19">
        <v>2500</v>
      </c>
      <c r="E770">
        <v>0</v>
      </c>
      <c r="F770" s="19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7">
        <f t="shared" si="45"/>
        <v>41594.207060185188</v>
      </c>
      <c r="M770" t="b">
        <v>0</v>
      </c>
      <c r="N770">
        <v>0</v>
      </c>
      <c r="O770" s="5">
        <f>E770/D770</f>
        <v>0</v>
      </c>
      <c r="P770" s="19">
        <f t="shared" si="46"/>
        <v>0</v>
      </c>
      <c r="Q770" t="b">
        <v>0</v>
      </c>
      <c r="R770" s="14" t="s">
        <v>8334</v>
      </c>
      <c r="S770" s="10" t="s">
        <v>8276</v>
      </c>
      <c r="T770" t="s">
        <v>8278</v>
      </c>
      <c r="U770" s="14">
        <f t="shared" si="47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19">
        <v>4000</v>
      </c>
      <c r="E771">
        <v>1656</v>
      </c>
      <c r="F771" s="19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7">
        <f t="shared" ref="L771:L834" si="49">(((K771/60)/60)/24)+DATE(1970,1,1)</f>
        <v>41604.996458333335</v>
      </c>
      <c r="M771" t="b">
        <v>0</v>
      </c>
      <c r="N771">
        <v>52</v>
      </c>
      <c r="O771" s="5">
        <f>E771/D771</f>
        <v>0.41399999999999998</v>
      </c>
      <c r="P771" s="19">
        <f t="shared" ref="P771:P834" si="50">IFERROR(E771/N771,0)</f>
        <v>31.846153846153847</v>
      </c>
      <c r="Q771" t="b">
        <v>0</v>
      </c>
      <c r="R771" s="14" t="s">
        <v>8334</v>
      </c>
      <c r="S771" s="10" t="s">
        <v>8276</v>
      </c>
      <c r="T771" t="s">
        <v>8278</v>
      </c>
      <c r="U771" s="14">
        <f t="shared" ref="U771:U834" si="51">YEAR(L771)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19">
        <v>17500</v>
      </c>
      <c r="E772">
        <v>0</v>
      </c>
      <c r="F772" s="19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7">
        <f t="shared" si="49"/>
        <v>41289.999641203707</v>
      </c>
      <c r="M772" t="b">
        <v>0</v>
      </c>
      <c r="N772">
        <v>0</v>
      </c>
      <c r="O772" s="5">
        <f>E772/D772</f>
        <v>0</v>
      </c>
      <c r="P772" s="19">
        <f t="shared" si="50"/>
        <v>0</v>
      </c>
      <c r="Q772" t="b">
        <v>0</v>
      </c>
      <c r="R772" s="14" t="s">
        <v>8334</v>
      </c>
      <c r="S772" s="10" t="s">
        <v>8276</v>
      </c>
      <c r="T772" t="s">
        <v>8278</v>
      </c>
      <c r="U772" s="14">
        <f t="shared" si="51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19">
        <v>38000</v>
      </c>
      <c r="E773">
        <v>10</v>
      </c>
      <c r="F773" s="19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7">
        <f t="shared" si="49"/>
        <v>42349.824097222227</v>
      </c>
      <c r="M773" t="b">
        <v>0</v>
      </c>
      <c r="N773">
        <v>1</v>
      </c>
      <c r="O773" s="5">
        <f>E773/D773</f>
        <v>2.631578947368421E-4</v>
      </c>
      <c r="P773" s="19">
        <f t="shared" si="50"/>
        <v>10</v>
      </c>
      <c r="Q773" t="b">
        <v>0</v>
      </c>
      <c r="R773" s="14" t="s">
        <v>8334</v>
      </c>
      <c r="S773" s="10" t="s">
        <v>8276</v>
      </c>
      <c r="T773" t="s">
        <v>8278</v>
      </c>
      <c r="U773" s="14">
        <f t="shared" si="51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19">
        <v>1500</v>
      </c>
      <c r="E774">
        <v>50</v>
      </c>
      <c r="F774" s="19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7">
        <f t="shared" si="49"/>
        <v>40068.056932870371</v>
      </c>
      <c r="M774" t="b">
        <v>0</v>
      </c>
      <c r="N774">
        <v>1</v>
      </c>
      <c r="O774" s="5">
        <f>E774/D774</f>
        <v>3.3333333333333333E-2</v>
      </c>
      <c r="P774" s="19">
        <f t="shared" si="50"/>
        <v>50</v>
      </c>
      <c r="Q774" t="b">
        <v>0</v>
      </c>
      <c r="R774" s="14" t="s">
        <v>8334</v>
      </c>
      <c r="S774" s="10" t="s">
        <v>8276</v>
      </c>
      <c r="T774" t="s">
        <v>8278</v>
      </c>
      <c r="U774" s="14">
        <f t="shared" si="51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19">
        <v>3759</v>
      </c>
      <c r="E775">
        <v>32</v>
      </c>
      <c r="F775" s="19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7">
        <f t="shared" si="49"/>
        <v>42100.735937499994</v>
      </c>
      <c r="M775" t="b">
        <v>0</v>
      </c>
      <c r="N775">
        <v>2</v>
      </c>
      <c r="O775" s="5">
        <f>E775/D775</f>
        <v>8.5129023676509714E-3</v>
      </c>
      <c r="P775" s="19">
        <f t="shared" si="50"/>
        <v>16</v>
      </c>
      <c r="Q775" t="b">
        <v>0</v>
      </c>
      <c r="R775" s="14" t="s">
        <v>8334</v>
      </c>
      <c r="S775" s="10" t="s">
        <v>8276</v>
      </c>
      <c r="T775" t="s">
        <v>8278</v>
      </c>
      <c r="U775" s="14">
        <f t="shared" si="51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19">
        <v>500</v>
      </c>
      <c r="E776">
        <v>351</v>
      </c>
      <c r="F776" s="19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7">
        <f t="shared" si="49"/>
        <v>41663.780300925922</v>
      </c>
      <c r="M776" t="b">
        <v>0</v>
      </c>
      <c r="N776">
        <v>9</v>
      </c>
      <c r="O776" s="5">
        <f>E776/D776</f>
        <v>0.70199999999999996</v>
      </c>
      <c r="P776" s="19">
        <f t="shared" si="50"/>
        <v>39</v>
      </c>
      <c r="Q776" t="b">
        <v>0</v>
      </c>
      <c r="R776" s="14" t="s">
        <v>8334</v>
      </c>
      <c r="S776" s="10" t="s">
        <v>8276</v>
      </c>
      <c r="T776" t="s">
        <v>8278</v>
      </c>
      <c r="U776" s="14">
        <f t="shared" si="51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19">
        <v>10000</v>
      </c>
      <c r="E777">
        <v>170</v>
      </c>
      <c r="F777" s="19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7">
        <f t="shared" si="49"/>
        <v>40863.060127314813</v>
      </c>
      <c r="M777" t="b">
        <v>0</v>
      </c>
      <c r="N777">
        <v>5</v>
      </c>
      <c r="O777" s="5">
        <f>E777/D777</f>
        <v>1.7000000000000001E-2</v>
      </c>
      <c r="P777" s="19">
        <f t="shared" si="50"/>
        <v>34</v>
      </c>
      <c r="Q777" t="b">
        <v>0</v>
      </c>
      <c r="R777" s="14" t="s">
        <v>8334</v>
      </c>
      <c r="S777" s="10" t="s">
        <v>8276</v>
      </c>
      <c r="T777" t="s">
        <v>8278</v>
      </c>
      <c r="U777" s="14">
        <f t="shared" si="51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19">
        <v>7000</v>
      </c>
      <c r="E778">
        <v>3598</v>
      </c>
      <c r="F778" s="19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7">
        <f t="shared" si="49"/>
        <v>42250.685706018514</v>
      </c>
      <c r="M778" t="b">
        <v>0</v>
      </c>
      <c r="N778">
        <v>57</v>
      </c>
      <c r="O778" s="5">
        <f>E778/D778</f>
        <v>0.51400000000000001</v>
      </c>
      <c r="P778" s="19">
        <f t="shared" si="50"/>
        <v>63.122807017543863</v>
      </c>
      <c r="Q778" t="b">
        <v>0</v>
      </c>
      <c r="R778" s="14" t="s">
        <v>8334</v>
      </c>
      <c r="S778" s="10" t="s">
        <v>8276</v>
      </c>
      <c r="T778" t="s">
        <v>8278</v>
      </c>
      <c r="U778" s="14">
        <f t="shared" si="51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19">
        <v>3000</v>
      </c>
      <c r="E779">
        <v>21</v>
      </c>
      <c r="F779" s="1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7">
        <f t="shared" si="49"/>
        <v>41456.981215277774</v>
      </c>
      <c r="M779" t="b">
        <v>0</v>
      </c>
      <c r="N779">
        <v>3</v>
      </c>
      <c r="O779" s="5">
        <f>E779/D779</f>
        <v>7.0000000000000001E-3</v>
      </c>
      <c r="P779" s="19">
        <f t="shared" si="50"/>
        <v>7</v>
      </c>
      <c r="Q779" t="b">
        <v>0</v>
      </c>
      <c r="R779" s="14" t="s">
        <v>8334</v>
      </c>
      <c r="S779" s="10" t="s">
        <v>8276</v>
      </c>
      <c r="T779" t="s">
        <v>8278</v>
      </c>
      <c r="U779" s="14">
        <f t="shared" si="51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19">
        <v>500</v>
      </c>
      <c r="E780">
        <v>2</v>
      </c>
      <c r="F780" s="19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7">
        <f t="shared" si="49"/>
        <v>41729.702314814815</v>
      </c>
      <c r="M780" t="b">
        <v>0</v>
      </c>
      <c r="N780">
        <v>1</v>
      </c>
      <c r="O780" s="5">
        <f>E780/D780</f>
        <v>4.0000000000000001E-3</v>
      </c>
      <c r="P780" s="19">
        <f t="shared" si="50"/>
        <v>2</v>
      </c>
      <c r="Q780" t="b">
        <v>0</v>
      </c>
      <c r="R780" s="14" t="s">
        <v>8334</v>
      </c>
      <c r="S780" s="10" t="s">
        <v>8276</v>
      </c>
      <c r="T780" t="s">
        <v>8278</v>
      </c>
      <c r="U780" s="14">
        <f t="shared" si="51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19">
        <v>15000</v>
      </c>
      <c r="E781">
        <v>400</v>
      </c>
      <c r="F781" s="19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7">
        <f t="shared" si="49"/>
        <v>40436.68408564815</v>
      </c>
      <c r="M781" t="b">
        <v>0</v>
      </c>
      <c r="N781">
        <v>6</v>
      </c>
      <c r="O781" s="5">
        <f>E781/D781</f>
        <v>2.6666666666666668E-2</v>
      </c>
      <c r="P781" s="19">
        <f t="shared" si="50"/>
        <v>66.666666666666671</v>
      </c>
      <c r="Q781" t="b">
        <v>0</v>
      </c>
      <c r="R781" s="14" t="s">
        <v>8334</v>
      </c>
      <c r="S781" s="10" t="s">
        <v>8276</v>
      </c>
      <c r="T781" t="s">
        <v>8278</v>
      </c>
      <c r="U781" s="14">
        <f t="shared" si="51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19">
        <v>1000</v>
      </c>
      <c r="E782">
        <v>1040</v>
      </c>
      <c r="F782" s="19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7">
        <f t="shared" si="49"/>
        <v>40636.673900462964</v>
      </c>
      <c r="M782" t="b">
        <v>0</v>
      </c>
      <c r="N782">
        <v>27</v>
      </c>
      <c r="O782" s="5">
        <f>E782/D782</f>
        <v>1.04</v>
      </c>
      <c r="P782" s="19">
        <f t="shared" si="50"/>
        <v>38.518518518518519</v>
      </c>
      <c r="Q782" t="b">
        <v>1</v>
      </c>
      <c r="R782" s="14" t="s">
        <v>8335</v>
      </c>
      <c r="S782" s="10" t="s">
        <v>8279</v>
      </c>
      <c r="T782" t="s">
        <v>8280</v>
      </c>
      <c r="U782" s="14">
        <f t="shared" si="51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19">
        <v>800</v>
      </c>
      <c r="E783">
        <v>1065.23</v>
      </c>
      <c r="F783" s="19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7">
        <f t="shared" si="49"/>
        <v>41403.000856481485</v>
      </c>
      <c r="M783" t="b">
        <v>0</v>
      </c>
      <c r="N783">
        <v>25</v>
      </c>
      <c r="O783" s="5">
        <f>E783/D783</f>
        <v>1.3315375</v>
      </c>
      <c r="P783" s="19">
        <f t="shared" si="50"/>
        <v>42.609200000000001</v>
      </c>
      <c r="Q783" t="b">
        <v>1</v>
      </c>
      <c r="R783" s="14" t="s">
        <v>8335</v>
      </c>
      <c r="S783" s="10" t="s">
        <v>8279</v>
      </c>
      <c r="T783" t="s">
        <v>8280</v>
      </c>
      <c r="U783" s="14">
        <f t="shared" si="51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19">
        <v>700</v>
      </c>
      <c r="E784">
        <v>700</v>
      </c>
      <c r="F784" s="19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7">
        <f t="shared" si="49"/>
        <v>41116.758125</v>
      </c>
      <c r="M784" t="b">
        <v>0</v>
      </c>
      <c r="N784">
        <v>14</v>
      </c>
      <c r="O784" s="5">
        <f>E784/D784</f>
        <v>1</v>
      </c>
      <c r="P784" s="19">
        <f t="shared" si="50"/>
        <v>50</v>
      </c>
      <c r="Q784" t="b">
        <v>1</v>
      </c>
      <c r="R784" s="14" t="s">
        <v>8335</v>
      </c>
      <c r="S784" s="10" t="s">
        <v>8279</v>
      </c>
      <c r="T784" t="s">
        <v>8280</v>
      </c>
      <c r="U784" s="14">
        <f t="shared" si="51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19">
        <v>1500</v>
      </c>
      <c r="E785">
        <v>2222</v>
      </c>
      <c r="F785" s="19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7">
        <f t="shared" si="49"/>
        <v>40987.773715277777</v>
      </c>
      <c r="M785" t="b">
        <v>0</v>
      </c>
      <c r="N785">
        <v>35</v>
      </c>
      <c r="O785" s="5">
        <f>E785/D785</f>
        <v>1.4813333333333334</v>
      </c>
      <c r="P785" s="19">
        <f t="shared" si="50"/>
        <v>63.485714285714288</v>
      </c>
      <c r="Q785" t="b">
        <v>1</v>
      </c>
      <c r="R785" s="14" t="s">
        <v>8335</v>
      </c>
      <c r="S785" s="10" t="s">
        <v>8279</v>
      </c>
      <c r="T785" t="s">
        <v>8280</v>
      </c>
      <c r="U785" s="14">
        <f t="shared" si="51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19">
        <v>1000</v>
      </c>
      <c r="E786">
        <v>1025</v>
      </c>
      <c r="F786" s="19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7">
        <f t="shared" si="49"/>
        <v>41675.149525462963</v>
      </c>
      <c r="M786" t="b">
        <v>0</v>
      </c>
      <c r="N786">
        <v>10</v>
      </c>
      <c r="O786" s="5">
        <f>E786/D786</f>
        <v>1.0249999999999999</v>
      </c>
      <c r="P786" s="19">
        <f t="shared" si="50"/>
        <v>102.5</v>
      </c>
      <c r="Q786" t="b">
        <v>1</v>
      </c>
      <c r="R786" s="14" t="s">
        <v>8335</v>
      </c>
      <c r="S786" s="10" t="s">
        <v>8279</v>
      </c>
      <c r="T786" t="s">
        <v>8280</v>
      </c>
      <c r="U786" s="14">
        <f t="shared" si="51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19">
        <v>500</v>
      </c>
      <c r="E787">
        <v>903.14</v>
      </c>
      <c r="F787" s="19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7">
        <f t="shared" si="49"/>
        <v>41303.593923611108</v>
      </c>
      <c r="M787" t="b">
        <v>0</v>
      </c>
      <c r="N787">
        <v>29</v>
      </c>
      <c r="O787" s="5">
        <f>E787/D787</f>
        <v>1.8062799999999999</v>
      </c>
      <c r="P787" s="19">
        <f t="shared" si="50"/>
        <v>31.142758620689655</v>
      </c>
      <c r="Q787" t="b">
        <v>1</v>
      </c>
      <c r="R787" s="14" t="s">
        <v>8335</v>
      </c>
      <c r="S787" s="10" t="s">
        <v>8279</v>
      </c>
      <c r="T787" t="s">
        <v>8280</v>
      </c>
      <c r="U787" s="14">
        <f t="shared" si="51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19">
        <v>5000</v>
      </c>
      <c r="E788">
        <v>7140</v>
      </c>
      <c r="F788" s="19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7">
        <f t="shared" si="49"/>
        <v>40983.055949074071</v>
      </c>
      <c r="M788" t="b">
        <v>0</v>
      </c>
      <c r="N788">
        <v>44</v>
      </c>
      <c r="O788" s="5">
        <f>E788/D788</f>
        <v>1.4279999999999999</v>
      </c>
      <c r="P788" s="19">
        <f t="shared" si="50"/>
        <v>162.27272727272728</v>
      </c>
      <c r="Q788" t="b">
        <v>1</v>
      </c>
      <c r="R788" s="14" t="s">
        <v>8335</v>
      </c>
      <c r="S788" s="10" t="s">
        <v>8279</v>
      </c>
      <c r="T788" t="s">
        <v>8280</v>
      </c>
      <c r="U788" s="14">
        <f t="shared" si="51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19">
        <v>1200</v>
      </c>
      <c r="E789">
        <v>1370</v>
      </c>
      <c r="F789" s="1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7">
        <f t="shared" si="49"/>
        <v>41549.627615740741</v>
      </c>
      <c r="M789" t="b">
        <v>0</v>
      </c>
      <c r="N789">
        <v>17</v>
      </c>
      <c r="O789" s="5">
        <f>E789/D789</f>
        <v>1.1416666666666666</v>
      </c>
      <c r="P789" s="19">
        <f t="shared" si="50"/>
        <v>80.588235294117652</v>
      </c>
      <c r="Q789" t="b">
        <v>1</v>
      </c>
      <c r="R789" s="14" t="s">
        <v>8335</v>
      </c>
      <c r="S789" s="10" t="s">
        <v>8279</v>
      </c>
      <c r="T789" t="s">
        <v>8280</v>
      </c>
      <c r="U789" s="14">
        <f t="shared" si="51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19">
        <v>1000</v>
      </c>
      <c r="E790">
        <v>2035.05</v>
      </c>
      <c r="F790" s="19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7">
        <f t="shared" si="49"/>
        <v>41059.006805555553</v>
      </c>
      <c r="M790" t="b">
        <v>0</v>
      </c>
      <c r="N790">
        <v>34</v>
      </c>
      <c r="O790" s="5">
        <f>E790/D790</f>
        <v>2.03505</v>
      </c>
      <c r="P790" s="19">
        <f t="shared" si="50"/>
        <v>59.85441176470588</v>
      </c>
      <c r="Q790" t="b">
        <v>1</v>
      </c>
      <c r="R790" s="14" t="s">
        <v>8335</v>
      </c>
      <c r="S790" s="10" t="s">
        <v>8279</v>
      </c>
      <c r="T790" t="s">
        <v>8280</v>
      </c>
      <c r="U790" s="14">
        <f t="shared" si="51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19">
        <v>1700</v>
      </c>
      <c r="E791">
        <v>1860</v>
      </c>
      <c r="F791" s="19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7">
        <f t="shared" si="49"/>
        <v>41277.186111111114</v>
      </c>
      <c r="M791" t="b">
        <v>0</v>
      </c>
      <c r="N791">
        <v>14</v>
      </c>
      <c r="O791" s="5">
        <f>E791/D791</f>
        <v>1.0941176470588236</v>
      </c>
      <c r="P791" s="19">
        <f t="shared" si="50"/>
        <v>132.85714285714286</v>
      </c>
      <c r="Q791" t="b">
        <v>1</v>
      </c>
      <c r="R791" s="14" t="s">
        <v>8335</v>
      </c>
      <c r="S791" s="10" t="s">
        <v>8279</v>
      </c>
      <c r="T791" t="s">
        <v>8280</v>
      </c>
      <c r="U791" s="14">
        <f t="shared" si="51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19">
        <v>10000</v>
      </c>
      <c r="E792">
        <v>14437.46</v>
      </c>
      <c r="F792" s="19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7">
        <f t="shared" si="49"/>
        <v>41276.047905092593</v>
      </c>
      <c r="M792" t="b">
        <v>0</v>
      </c>
      <c r="N792">
        <v>156</v>
      </c>
      <c r="O792" s="5">
        <f>E792/D792</f>
        <v>1.443746</v>
      </c>
      <c r="P792" s="19">
        <f t="shared" si="50"/>
        <v>92.547820512820508</v>
      </c>
      <c r="Q792" t="b">
        <v>1</v>
      </c>
      <c r="R792" s="14" t="s">
        <v>8335</v>
      </c>
      <c r="S792" s="10" t="s">
        <v>8279</v>
      </c>
      <c r="T792" t="s">
        <v>8280</v>
      </c>
      <c r="U792" s="14">
        <f t="shared" si="51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19">
        <v>7500</v>
      </c>
      <c r="E793">
        <v>7790</v>
      </c>
      <c r="F793" s="19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7">
        <f t="shared" si="49"/>
        <v>41557.780624999999</v>
      </c>
      <c r="M793" t="b">
        <v>0</v>
      </c>
      <c r="N793">
        <v>128</v>
      </c>
      <c r="O793" s="5">
        <f>E793/D793</f>
        <v>1.0386666666666666</v>
      </c>
      <c r="P793" s="19">
        <f t="shared" si="50"/>
        <v>60.859375</v>
      </c>
      <c r="Q793" t="b">
        <v>1</v>
      </c>
      <c r="R793" s="14" t="s">
        <v>8335</v>
      </c>
      <c r="S793" s="10" t="s">
        <v>8279</v>
      </c>
      <c r="T793" t="s">
        <v>8280</v>
      </c>
      <c r="U793" s="14">
        <f t="shared" si="51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19">
        <v>2500</v>
      </c>
      <c r="E794">
        <v>2511.11</v>
      </c>
      <c r="F794" s="19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7">
        <f t="shared" si="49"/>
        <v>41555.873645833337</v>
      </c>
      <c r="M794" t="b">
        <v>0</v>
      </c>
      <c r="N794">
        <v>60</v>
      </c>
      <c r="O794" s="5">
        <f>E794/D794</f>
        <v>1.0044440000000001</v>
      </c>
      <c r="P794" s="19">
        <f t="shared" si="50"/>
        <v>41.851833333333339</v>
      </c>
      <c r="Q794" t="b">
        <v>1</v>
      </c>
      <c r="R794" s="14" t="s">
        <v>8335</v>
      </c>
      <c r="S794" s="10" t="s">
        <v>8279</v>
      </c>
      <c r="T794" t="s">
        <v>8280</v>
      </c>
      <c r="U794" s="14">
        <f t="shared" si="51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19">
        <v>2750</v>
      </c>
      <c r="E795">
        <v>2826.43</v>
      </c>
      <c r="F795" s="19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7">
        <f t="shared" si="49"/>
        <v>41442.741249999999</v>
      </c>
      <c r="M795" t="b">
        <v>0</v>
      </c>
      <c r="N795">
        <v>32</v>
      </c>
      <c r="O795" s="5">
        <f>E795/D795</f>
        <v>1.0277927272727272</v>
      </c>
      <c r="P795" s="19">
        <f t="shared" si="50"/>
        <v>88.325937499999995</v>
      </c>
      <c r="Q795" t="b">
        <v>1</v>
      </c>
      <c r="R795" s="14" t="s">
        <v>8335</v>
      </c>
      <c r="S795" s="10" t="s">
        <v>8279</v>
      </c>
      <c r="T795" t="s">
        <v>8280</v>
      </c>
      <c r="U795" s="14">
        <f t="shared" si="51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19">
        <v>8000</v>
      </c>
      <c r="E796">
        <v>8425</v>
      </c>
      <c r="F796" s="19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7">
        <f t="shared" si="49"/>
        <v>40736.115011574075</v>
      </c>
      <c r="M796" t="b">
        <v>0</v>
      </c>
      <c r="N796">
        <v>53</v>
      </c>
      <c r="O796" s="5">
        <f>E796/D796</f>
        <v>1.0531250000000001</v>
      </c>
      <c r="P796" s="19">
        <f t="shared" si="50"/>
        <v>158.96226415094338</v>
      </c>
      <c r="Q796" t="b">
        <v>1</v>
      </c>
      <c r="R796" s="14" t="s">
        <v>8335</v>
      </c>
      <c r="S796" s="10" t="s">
        <v>8279</v>
      </c>
      <c r="T796" t="s">
        <v>8280</v>
      </c>
      <c r="U796" s="14">
        <f t="shared" si="51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19">
        <v>14000</v>
      </c>
      <c r="E797">
        <v>15650</v>
      </c>
      <c r="F797" s="19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7">
        <f t="shared" si="49"/>
        <v>40963.613032407404</v>
      </c>
      <c r="M797" t="b">
        <v>0</v>
      </c>
      <c r="N797">
        <v>184</v>
      </c>
      <c r="O797" s="5">
        <f>E797/D797</f>
        <v>1.1178571428571429</v>
      </c>
      <c r="P797" s="19">
        <f t="shared" si="50"/>
        <v>85.054347826086953</v>
      </c>
      <c r="Q797" t="b">
        <v>1</v>
      </c>
      <c r="R797" s="14" t="s">
        <v>8335</v>
      </c>
      <c r="S797" s="10" t="s">
        <v>8279</v>
      </c>
      <c r="T797" t="s">
        <v>8280</v>
      </c>
      <c r="U797" s="14">
        <f t="shared" si="51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19">
        <v>10000</v>
      </c>
      <c r="E798">
        <v>10135</v>
      </c>
      <c r="F798" s="19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7">
        <f t="shared" si="49"/>
        <v>41502.882928240739</v>
      </c>
      <c r="M798" t="b">
        <v>0</v>
      </c>
      <c r="N798">
        <v>90</v>
      </c>
      <c r="O798" s="5">
        <f>E798/D798</f>
        <v>1.0135000000000001</v>
      </c>
      <c r="P798" s="19">
        <f t="shared" si="50"/>
        <v>112.61111111111111</v>
      </c>
      <c r="Q798" t="b">
        <v>1</v>
      </c>
      <c r="R798" s="14" t="s">
        <v>8335</v>
      </c>
      <c r="S798" s="10" t="s">
        <v>8279</v>
      </c>
      <c r="T798" t="s">
        <v>8280</v>
      </c>
      <c r="U798" s="14">
        <f t="shared" si="51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19">
        <v>3000</v>
      </c>
      <c r="E799">
        <v>3226</v>
      </c>
      <c r="F799" s="1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7">
        <f t="shared" si="49"/>
        <v>40996.994074074071</v>
      </c>
      <c r="M799" t="b">
        <v>0</v>
      </c>
      <c r="N799">
        <v>71</v>
      </c>
      <c r="O799" s="5">
        <f>E799/D799</f>
        <v>1.0753333333333333</v>
      </c>
      <c r="P799" s="19">
        <f t="shared" si="50"/>
        <v>45.436619718309856</v>
      </c>
      <c r="Q799" t="b">
        <v>1</v>
      </c>
      <c r="R799" s="14" t="s">
        <v>8335</v>
      </c>
      <c r="S799" s="10" t="s">
        <v>8279</v>
      </c>
      <c r="T799" t="s">
        <v>8280</v>
      </c>
      <c r="U799" s="14">
        <f t="shared" si="51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19">
        <v>3500</v>
      </c>
      <c r="E800">
        <v>4021</v>
      </c>
      <c r="F800" s="19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7">
        <f t="shared" si="49"/>
        <v>41882.590127314819</v>
      </c>
      <c r="M800" t="b">
        <v>0</v>
      </c>
      <c r="N800">
        <v>87</v>
      </c>
      <c r="O800" s="5">
        <f>E800/D800</f>
        <v>1.1488571428571428</v>
      </c>
      <c r="P800" s="19">
        <f t="shared" si="50"/>
        <v>46.218390804597703</v>
      </c>
      <c r="Q800" t="b">
        <v>1</v>
      </c>
      <c r="R800" s="14" t="s">
        <v>8335</v>
      </c>
      <c r="S800" s="10" t="s">
        <v>8279</v>
      </c>
      <c r="T800" t="s">
        <v>8280</v>
      </c>
      <c r="U800" s="14">
        <f t="shared" si="51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19">
        <v>5000</v>
      </c>
      <c r="E801">
        <v>5001</v>
      </c>
      <c r="F801" s="19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7">
        <f t="shared" si="49"/>
        <v>40996.667199074072</v>
      </c>
      <c r="M801" t="b">
        <v>0</v>
      </c>
      <c r="N801">
        <v>28</v>
      </c>
      <c r="O801" s="5">
        <f>E801/D801</f>
        <v>1.0002</v>
      </c>
      <c r="P801" s="19">
        <f t="shared" si="50"/>
        <v>178.60714285714286</v>
      </c>
      <c r="Q801" t="b">
        <v>1</v>
      </c>
      <c r="R801" s="14" t="s">
        <v>8335</v>
      </c>
      <c r="S801" s="10" t="s">
        <v>8279</v>
      </c>
      <c r="T801" t="s">
        <v>8280</v>
      </c>
      <c r="U801" s="14">
        <f t="shared" si="51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19">
        <v>1500</v>
      </c>
      <c r="E802">
        <v>2282</v>
      </c>
      <c r="F802" s="19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7">
        <f t="shared" si="49"/>
        <v>41863.433495370373</v>
      </c>
      <c r="M802" t="b">
        <v>0</v>
      </c>
      <c r="N802">
        <v>56</v>
      </c>
      <c r="O802" s="5">
        <f>E802/D802</f>
        <v>1.5213333333333334</v>
      </c>
      <c r="P802" s="19">
        <f t="shared" si="50"/>
        <v>40.75</v>
      </c>
      <c r="Q802" t="b">
        <v>1</v>
      </c>
      <c r="R802" s="14" t="s">
        <v>8335</v>
      </c>
      <c r="S802" s="10" t="s">
        <v>8279</v>
      </c>
      <c r="T802" t="s">
        <v>8280</v>
      </c>
      <c r="U802" s="14">
        <f t="shared" si="51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19">
        <v>2000</v>
      </c>
      <c r="E803">
        <v>2230.4299999999998</v>
      </c>
      <c r="F803" s="19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7">
        <f t="shared" si="49"/>
        <v>40695.795370370368</v>
      </c>
      <c r="M803" t="b">
        <v>0</v>
      </c>
      <c r="N803">
        <v>51</v>
      </c>
      <c r="O803" s="5">
        <f>E803/D803</f>
        <v>1.1152149999999998</v>
      </c>
      <c r="P803" s="19">
        <f t="shared" si="50"/>
        <v>43.733921568627444</v>
      </c>
      <c r="Q803" t="b">
        <v>1</v>
      </c>
      <c r="R803" s="14" t="s">
        <v>8335</v>
      </c>
      <c r="S803" s="10" t="s">
        <v>8279</v>
      </c>
      <c r="T803" t="s">
        <v>8280</v>
      </c>
      <c r="U803" s="14">
        <f t="shared" si="51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19">
        <v>6000</v>
      </c>
      <c r="E804">
        <v>6080</v>
      </c>
      <c r="F804" s="19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7">
        <f t="shared" si="49"/>
        <v>41123.022268518522</v>
      </c>
      <c r="M804" t="b">
        <v>0</v>
      </c>
      <c r="N804">
        <v>75</v>
      </c>
      <c r="O804" s="5">
        <f>E804/D804</f>
        <v>1.0133333333333334</v>
      </c>
      <c r="P804" s="19">
        <f t="shared" si="50"/>
        <v>81.066666666666663</v>
      </c>
      <c r="Q804" t="b">
        <v>1</v>
      </c>
      <c r="R804" s="14" t="s">
        <v>8335</v>
      </c>
      <c r="S804" s="10" t="s">
        <v>8279</v>
      </c>
      <c r="T804" t="s">
        <v>8280</v>
      </c>
      <c r="U804" s="14">
        <f t="shared" si="51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19">
        <v>2300</v>
      </c>
      <c r="E805">
        <v>2835</v>
      </c>
      <c r="F805" s="19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7">
        <f t="shared" si="49"/>
        <v>40665.949976851851</v>
      </c>
      <c r="M805" t="b">
        <v>0</v>
      </c>
      <c r="N805">
        <v>38</v>
      </c>
      <c r="O805" s="5">
        <f>E805/D805</f>
        <v>1.232608695652174</v>
      </c>
      <c r="P805" s="19">
        <f t="shared" si="50"/>
        <v>74.60526315789474</v>
      </c>
      <c r="Q805" t="b">
        <v>1</v>
      </c>
      <c r="R805" s="14" t="s">
        <v>8335</v>
      </c>
      <c r="S805" s="10" t="s">
        <v>8279</v>
      </c>
      <c r="T805" t="s">
        <v>8280</v>
      </c>
      <c r="U805" s="14">
        <f t="shared" si="51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19">
        <v>5500</v>
      </c>
      <c r="E806">
        <v>5500</v>
      </c>
      <c r="F806" s="19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7">
        <f t="shared" si="49"/>
        <v>40730.105625000004</v>
      </c>
      <c r="M806" t="b">
        <v>0</v>
      </c>
      <c r="N806">
        <v>18</v>
      </c>
      <c r="O806" s="5">
        <f>E806/D806</f>
        <v>1</v>
      </c>
      <c r="P806" s="19">
        <f t="shared" si="50"/>
        <v>305.55555555555554</v>
      </c>
      <c r="Q806" t="b">
        <v>1</v>
      </c>
      <c r="R806" s="14" t="s">
        <v>8335</v>
      </c>
      <c r="S806" s="10" t="s">
        <v>8279</v>
      </c>
      <c r="T806" t="s">
        <v>8280</v>
      </c>
      <c r="U806" s="14">
        <f t="shared" si="51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19">
        <v>3000</v>
      </c>
      <c r="E807">
        <v>3150</v>
      </c>
      <c r="F807" s="19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7">
        <f t="shared" si="49"/>
        <v>40690.823055555556</v>
      </c>
      <c r="M807" t="b">
        <v>0</v>
      </c>
      <c r="N807">
        <v>54</v>
      </c>
      <c r="O807" s="5">
        <f>E807/D807</f>
        <v>1.05</v>
      </c>
      <c r="P807" s="19">
        <f t="shared" si="50"/>
        <v>58.333333333333336</v>
      </c>
      <c r="Q807" t="b">
        <v>1</v>
      </c>
      <c r="R807" s="14" t="s">
        <v>8335</v>
      </c>
      <c r="S807" s="10" t="s">
        <v>8279</v>
      </c>
      <c r="T807" t="s">
        <v>8280</v>
      </c>
      <c r="U807" s="14">
        <f t="shared" si="51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19">
        <v>8000</v>
      </c>
      <c r="E808">
        <v>8355</v>
      </c>
      <c r="F808" s="19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7">
        <f t="shared" si="49"/>
        <v>40763.691423611112</v>
      </c>
      <c r="M808" t="b">
        <v>0</v>
      </c>
      <c r="N808">
        <v>71</v>
      </c>
      <c r="O808" s="5">
        <f>E808/D808</f>
        <v>1.0443750000000001</v>
      </c>
      <c r="P808" s="19">
        <f t="shared" si="50"/>
        <v>117.67605633802818</v>
      </c>
      <c r="Q808" t="b">
        <v>1</v>
      </c>
      <c r="R808" s="14" t="s">
        <v>8335</v>
      </c>
      <c r="S808" s="10" t="s">
        <v>8279</v>
      </c>
      <c r="T808" t="s">
        <v>8280</v>
      </c>
      <c r="U808" s="14">
        <f t="shared" si="51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19">
        <v>4000</v>
      </c>
      <c r="E809">
        <v>4205</v>
      </c>
      <c r="F809" s="1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7">
        <f t="shared" si="49"/>
        <v>42759.628599537042</v>
      </c>
      <c r="M809" t="b">
        <v>0</v>
      </c>
      <c r="N809">
        <v>57</v>
      </c>
      <c r="O809" s="5">
        <f>E809/D809</f>
        <v>1.05125</v>
      </c>
      <c r="P809" s="19">
        <f t="shared" si="50"/>
        <v>73.771929824561397</v>
      </c>
      <c r="Q809" t="b">
        <v>1</v>
      </c>
      <c r="R809" s="14" t="s">
        <v>8335</v>
      </c>
      <c r="S809" s="10" t="s">
        <v>8279</v>
      </c>
      <c r="T809" t="s">
        <v>8280</v>
      </c>
      <c r="U809" s="14">
        <f t="shared" si="51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19">
        <v>4500</v>
      </c>
      <c r="E810">
        <v>4500</v>
      </c>
      <c r="F810" s="19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7">
        <f t="shared" si="49"/>
        <v>41962.100532407407</v>
      </c>
      <c r="M810" t="b">
        <v>0</v>
      </c>
      <c r="N810">
        <v>43</v>
      </c>
      <c r="O810" s="5">
        <f>E810/D810</f>
        <v>1</v>
      </c>
      <c r="P810" s="19">
        <f t="shared" si="50"/>
        <v>104.65116279069767</v>
      </c>
      <c r="Q810" t="b">
        <v>1</v>
      </c>
      <c r="R810" s="14" t="s">
        <v>8335</v>
      </c>
      <c r="S810" s="10" t="s">
        <v>8279</v>
      </c>
      <c r="T810" t="s">
        <v>8280</v>
      </c>
      <c r="U810" s="14">
        <f t="shared" si="51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19">
        <v>4000</v>
      </c>
      <c r="E811">
        <v>4151</v>
      </c>
      <c r="F811" s="19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7">
        <f t="shared" si="49"/>
        <v>41628.833680555559</v>
      </c>
      <c r="M811" t="b">
        <v>0</v>
      </c>
      <c r="N811">
        <v>52</v>
      </c>
      <c r="O811" s="5">
        <f>E811/D811</f>
        <v>1.03775</v>
      </c>
      <c r="P811" s="19">
        <f t="shared" si="50"/>
        <v>79.82692307692308</v>
      </c>
      <c r="Q811" t="b">
        <v>1</v>
      </c>
      <c r="R811" s="14" t="s">
        <v>8335</v>
      </c>
      <c r="S811" s="10" t="s">
        <v>8279</v>
      </c>
      <c r="T811" t="s">
        <v>8280</v>
      </c>
      <c r="U811" s="14">
        <f t="shared" si="51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19">
        <v>1500</v>
      </c>
      <c r="E812">
        <v>1575</v>
      </c>
      <c r="F812" s="19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7">
        <f t="shared" si="49"/>
        <v>41123.056273148148</v>
      </c>
      <c r="M812" t="b">
        <v>0</v>
      </c>
      <c r="N812">
        <v>27</v>
      </c>
      <c r="O812" s="5">
        <f>E812/D812</f>
        <v>1.05</v>
      </c>
      <c r="P812" s="19">
        <f t="shared" si="50"/>
        <v>58.333333333333336</v>
      </c>
      <c r="Q812" t="b">
        <v>1</v>
      </c>
      <c r="R812" s="14" t="s">
        <v>8335</v>
      </c>
      <c r="S812" s="10" t="s">
        <v>8279</v>
      </c>
      <c r="T812" t="s">
        <v>8280</v>
      </c>
      <c r="U812" s="14">
        <f t="shared" si="51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19">
        <v>1000</v>
      </c>
      <c r="E813">
        <v>1040</v>
      </c>
      <c r="F813" s="19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7">
        <f t="shared" si="49"/>
        <v>41443.643541666665</v>
      </c>
      <c r="M813" t="b">
        <v>0</v>
      </c>
      <c r="N813">
        <v>12</v>
      </c>
      <c r="O813" s="5">
        <f>E813/D813</f>
        <v>1.04</v>
      </c>
      <c r="P813" s="19">
        <f t="shared" si="50"/>
        <v>86.666666666666671</v>
      </c>
      <c r="Q813" t="b">
        <v>1</v>
      </c>
      <c r="R813" s="14" t="s">
        <v>8335</v>
      </c>
      <c r="S813" s="10" t="s">
        <v>8279</v>
      </c>
      <c r="T813" t="s">
        <v>8280</v>
      </c>
      <c r="U813" s="14">
        <f t="shared" si="51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19">
        <v>600</v>
      </c>
      <c r="E814">
        <v>911</v>
      </c>
      <c r="F814" s="19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7">
        <f t="shared" si="49"/>
        <v>41282.017962962964</v>
      </c>
      <c r="M814" t="b">
        <v>0</v>
      </c>
      <c r="N814">
        <v>33</v>
      </c>
      <c r="O814" s="5">
        <f>E814/D814</f>
        <v>1.5183333333333333</v>
      </c>
      <c r="P814" s="19">
        <f t="shared" si="50"/>
        <v>27.606060606060606</v>
      </c>
      <c r="Q814" t="b">
        <v>1</v>
      </c>
      <c r="R814" s="14" t="s">
        <v>8335</v>
      </c>
      <c r="S814" s="10" t="s">
        <v>8279</v>
      </c>
      <c r="T814" t="s">
        <v>8280</v>
      </c>
      <c r="U814" s="14">
        <f t="shared" si="51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19">
        <v>1500</v>
      </c>
      <c r="E815">
        <v>2399.94</v>
      </c>
      <c r="F815" s="19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7">
        <f t="shared" si="49"/>
        <v>41080.960243055553</v>
      </c>
      <c r="M815" t="b">
        <v>0</v>
      </c>
      <c r="N815">
        <v>96</v>
      </c>
      <c r="O815" s="5">
        <f>E815/D815</f>
        <v>1.59996</v>
      </c>
      <c r="P815" s="19">
        <f t="shared" si="50"/>
        <v>24.999375000000001</v>
      </c>
      <c r="Q815" t="b">
        <v>1</v>
      </c>
      <c r="R815" s="14" t="s">
        <v>8335</v>
      </c>
      <c r="S815" s="10" t="s">
        <v>8279</v>
      </c>
      <c r="T815" t="s">
        <v>8280</v>
      </c>
      <c r="U815" s="14">
        <f t="shared" si="51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19">
        <v>1000</v>
      </c>
      <c r="E816">
        <v>1273</v>
      </c>
      <c r="F816" s="19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7">
        <f t="shared" si="49"/>
        <v>40679.743067129632</v>
      </c>
      <c r="M816" t="b">
        <v>0</v>
      </c>
      <c r="N816">
        <v>28</v>
      </c>
      <c r="O816" s="5">
        <f>E816/D816</f>
        <v>1.2729999999999999</v>
      </c>
      <c r="P816" s="19">
        <f t="shared" si="50"/>
        <v>45.464285714285715</v>
      </c>
      <c r="Q816" t="b">
        <v>1</v>
      </c>
      <c r="R816" s="14" t="s">
        <v>8335</v>
      </c>
      <c r="S816" s="10" t="s">
        <v>8279</v>
      </c>
      <c r="T816" t="s">
        <v>8280</v>
      </c>
      <c r="U816" s="14">
        <f t="shared" si="51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19">
        <v>4000</v>
      </c>
      <c r="E817">
        <v>4280</v>
      </c>
      <c r="F817" s="19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7">
        <f t="shared" si="49"/>
        <v>41914.917858796296</v>
      </c>
      <c r="M817" t="b">
        <v>0</v>
      </c>
      <c r="N817">
        <v>43</v>
      </c>
      <c r="O817" s="5">
        <f>E817/D817</f>
        <v>1.07</v>
      </c>
      <c r="P817" s="19">
        <f t="shared" si="50"/>
        <v>99.534883720930239</v>
      </c>
      <c r="Q817" t="b">
        <v>1</v>
      </c>
      <c r="R817" s="14" t="s">
        <v>8335</v>
      </c>
      <c r="S817" s="10" t="s">
        <v>8279</v>
      </c>
      <c r="T817" t="s">
        <v>8280</v>
      </c>
      <c r="U817" s="14">
        <f t="shared" si="51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19">
        <v>7000</v>
      </c>
      <c r="E818">
        <v>8058.55</v>
      </c>
      <c r="F818" s="19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7">
        <f t="shared" si="49"/>
        <v>41341.870868055557</v>
      </c>
      <c r="M818" t="b">
        <v>0</v>
      </c>
      <c r="N818">
        <v>205</v>
      </c>
      <c r="O818" s="5">
        <f>E818/D818</f>
        <v>1.1512214285714286</v>
      </c>
      <c r="P818" s="19">
        <f t="shared" si="50"/>
        <v>39.31</v>
      </c>
      <c r="Q818" t="b">
        <v>1</v>
      </c>
      <c r="R818" s="14" t="s">
        <v>8335</v>
      </c>
      <c r="S818" s="10" t="s">
        <v>8279</v>
      </c>
      <c r="T818" t="s">
        <v>8280</v>
      </c>
      <c r="U818" s="14">
        <f t="shared" si="51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19">
        <v>1500</v>
      </c>
      <c r="E819">
        <v>2056.66</v>
      </c>
      <c r="F819" s="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7">
        <f t="shared" si="49"/>
        <v>40925.599664351852</v>
      </c>
      <c r="M819" t="b">
        <v>0</v>
      </c>
      <c r="N819">
        <v>23</v>
      </c>
      <c r="O819" s="5">
        <f>E819/D819</f>
        <v>1.3711066666666665</v>
      </c>
      <c r="P819" s="19">
        <f t="shared" si="50"/>
        <v>89.419999999999987</v>
      </c>
      <c r="Q819" t="b">
        <v>1</v>
      </c>
      <c r="R819" s="14" t="s">
        <v>8335</v>
      </c>
      <c r="S819" s="10" t="s">
        <v>8279</v>
      </c>
      <c r="T819" t="s">
        <v>8280</v>
      </c>
      <c r="U819" s="14">
        <f t="shared" si="51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19">
        <v>350</v>
      </c>
      <c r="E820">
        <v>545</v>
      </c>
      <c r="F820" s="19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7">
        <f t="shared" si="49"/>
        <v>41120.882881944446</v>
      </c>
      <c r="M820" t="b">
        <v>0</v>
      </c>
      <c r="N820">
        <v>19</v>
      </c>
      <c r="O820" s="5">
        <f>E820/D820</f>
        <v>1.5571428571428572</v>
      </c>
      <c r="P820" s="19">
        <f t="shared" si="50"/>
        <v>28.684210526315791</v>
      </c>
      <c r="Q820" t="b">
        <v>1</v>
      </c>
      <c r="R820" s="14" t="s">
        <v>8335</v>
      </c>
      <c r="S820" s="10" t="s">
        <v>8279</v>
      </c>
      <c r="T820" t="s">
        <v>8280</v>
      </c>
      <c r="U820" s="14">
        <f t="shared" si="51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19">
        <v>400</v>
      </c>
      <c r="E821">
        <v>435</v>
      </c>
      <c r="F821" s="19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7">
        <f t="shared" si="49"/>
        <v>41619.998310185183</v>
      </c>
      <c r="M821" t="b">
        <v>0</v>
      </c>
      <c r="N821">
        <v>14</v>
      </c>
      <c r="O821" s="5">
        <f>E821/D821</f>
        <v>1.0874999999999999</v>
      </c>
      <c r="P821" s="19">
        <f t="shared" si="50"/>
        <v>31.071428571428573</v>
      </c>
      <c r="Q821" t="b">
        <v>1</v>
      </c>
      <c r="R821" s="14" t="s">
        <v>8335</v>
      </c>
      <c r="S821" s="10" t="s">
        <v>8279</v>
      </c>
      <c r="T821" t="s">
        <v>8280</v>
      </c>
      <c r="U821" s="14">
        <f t="shared" si="51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19">
        <v>2000</v>
      </c>
      <c r="E822">
        <v>2681</v>
      </c>
      <c r="F822" s="19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7">
        <f t="shared" si="49"/>
        <v>41768.841921296298</v>
      </c>
      <c r="M822" t="b">
        <v>0</v>
      </c>
      <c r="N822">
        <v>38</v>
      </c>
      <c r="O822" s="5">
        <f>E822/D822</f>
        <v>1.3405</v>
      </c>
      <c r="P822" s="19">
        <f t="shared" si="50"/>
        <v>70.55263157894737</v>
      </c>
      <c r="Q822" t="b">
        <v>1</v>
      </c>
      <c r="R822" s="14" t="s">
        <v>8335</v>
      </c>
      <c r="S822" s="10" t="s">
        <v>8279</v>
      </c>
      <c r="T822" t="s">
        <v>8280</v>
      </c>
      <c r="U822" s="14">
        <f t="shared" si="51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19">
        <v>17482</v>
      </c>
      <c r="E823">
        <v>17482</v>
      </c>
      <c r="F823" s="19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7">
        <f t="shared" si="49"/>
        <v>42093.922048611115</v>
      </c>
      <c r="M823" t="b">
        <v>0</v>
      </c>
      <c r="N823">
        <v>78</v>
      </c>
      <c r="O823" s="5">
        <f>E823/D823</f>
        <v>1</v>
      </c>
      <c r="P823" s="19">
        <f t="shared" si="50"/>
        <v>224.12820512820514</v>
      </c>
      <c r="Q823" t="b">
        <v>1</v>
      </c>
      <c r="R823" s="14" t="s">
        <v>8335</v>
      </c>
      <c r="S823" s="10" t="s">
        <v>8279</v>
      </c>
      <c r="T823" t="s">
        <v>8280</v>
      </c>
      <c r="U823" s="14">
        <f t="shared" si="51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19">
        <v>3000</v>
      </c>
      <c r="E824">
        <v>3575</v>
      </c>
      <c r="F824" s="19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7">
        <f t="shared" si="49"/>
        <v>41157.947337962964</v>
      </c>
      <c r="M824" t="b">
        <v>0</v>
      </c>
      <c r="N824">
        <v>69</v>
      </c>
      <c r="O824" s="5">
        <f>E824/D824</f>
        <v>1.1916666666666667</v>
      </c>
      <c r="P824" s="19">
        <f t="shared" si="50"/>
        <v>51.811594202898547</v>
      </c>
      <c r="Q824" t="b">
        <v>1</v>
      </c>
      <c r="R824" s="14" t="s">
        <v>8335</v>
      </c>
      <c r="S824" s="10" t="s">
        <v>8279</v>
      </c>
      <c r="T824" t="s">
        <v>8280</v>
      </c>
      <c r="U824" s="14">
        <f t="shared" si="51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19">
        <v>800</v>
      </c>
      <c r="E825">
        <v>1436</v>
      </c>
      <c r="F825" s="19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7">
        <f t="shared" si="49"/>
        <v>42055.972824074073</v>
      </c>
      <c r="M825" t="b">
        <v>0</v>
      </c>
      <c r="N825">
        <v>33</v>
      </c>
      <c r="O825" s="5">
        <f>E825/D825</f>
        <v>1.7949999999999999</v>
      </c>
      <c r="P825" s="19">
        <f t="shared" si="50"/>
        <v>43.515151515151516</v>
      </c>
      <c r="Q825" t="b">
        <v>1</v>
      </c>
      <c r="R825" s="14" t="s">
        <v>8335</v>
      </c>
      <c r="S825" s="10" t="s">
        <v>8279</v>
      </c>
      <c r="T825" t="s">
        <v>8280</v>
      </c>
      <c r="U825" s="14">
        <f t="shared" si="51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19">
        <v>1600</v>
      </c>
      <c r="E826">
        <v>2150.1</v>
      </c>
      <c r="F826" s="19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7">
        <f t="shared" si="49"/>
        <v>40250.242106481484</v>
      </c>
      <c r="M826" t="b">
        <v>0</v>
      </c>
      <c r="N826">
        <v>54</v>
      </c>
      <c r="O826" s="5">
        <f>E826/D826</f>
        <v>1.3438124999999999</v>
      </c>
      <c r="P826" s="19">
        <f t="shared" si="50"/>
        <v>39.816666666666663</v>
      </c>
      <c r="Q826" t="b">
        <v>1</v>
      </c>
      <c r="R826" s="14" t="s">
        <v>8335</v>
      </c>
      <c r="S826" s="10" t="s">
        <v>8279</v>
      </c>
      <c r="T826" t="s">
        <v>8280</v>
      </c>
      <c r="U826" s="14">
        <f t="shared" si="51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19">
        <v>12500</v>
      </c>
      <c r="E827">
        <v>12554</v>
      </c>
      <c r="F827" s="19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7">
        <f t="shared" si="49"/>
        <v>41186.306527777779</v>
      </c>
      <c r="M827" t="b">
        <v>0</v>
      </c>
      <c r="N827">
        <v>99</v>
      </c>
      <c r="O827" s="5">
        <f>E827/D827</f>
        <v>1.0043200000000001</v>
      </c>
      <c r="P827" s="19">
        <f t="shared" si="50"/>
        <v>126.8080808080808</v>
      </c>
      <c r="Q827" t="b">
        <v>1</v>
      </c>
      <c r="R827" s="14" t="s">
        <v>8335</v>
      </c>
      <c r="S827" s="10" t="s">
        <v>8279</v>
      </c>
      <c r="T827" t="s">
        <v>8280</v>
      </c>
      <c r="U827" s="14">
        <f t="shared" si="51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19">
        <v>5500</v>
      </c>
      <c r="E828">
        <v>5580</v>
      </c>
      <c r="F828" s="19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7">
        <f t="shared" si="49"/>
        <v>40973.038541666669</v>
      </c>
      <c r="M828" t="b">
        <v>0</v>
      </c>
      <c r="N828">
        <v>49</v>
      </c>
      <c r="O828" s="5">
        <f>E828/D828</f>
        <v>1.0145454545454546</v>
      </c>
      <c r="P828" s="19">
        <f t="shared" si="50"/>
        <v>113.87755102040816</v>
      </c>
      <c r="Q828" t="b">
        <v>1</v>
      </c>
      <c r="R828" s="14" t="s">
        <v>8335</v>
      </c>
      <c r="S828" s="10" t="s">
        <v>8279</v>
      </c>
      <c r="T828" t="s">
        <v>8280</v>
      </c>
      <c r="U828" s="14">
        <f t="shared" si="51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19">
        <v>300</v>
      </c>
      <c r="E829">
        <v>310</v>
      </c>
      <c r="F829" s="1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7">
        <f t="shared" si="49"/>
        <v>40927.473460648151</v>
      </c>
      <c r="M829" t="b">
        <v>0</v>
      </c>
      <c r="N829">
        <v>11</v>
      </c>
      <c r="O829" s="5">
        <f>E829/D829</f>
        <v>1.0333333333333334</v>
      </c>
      <c r="P829" s="19">
        <f t="shared" si="50"/>
        <v>28.181818181818183</v>
      </c>
      <c r="Q829" t="b">
        <v>1</v>
      </c>
      <c r="R829" s="14" t="s">
        <v>8335</v>
      </c>
      <c r="S829" s="10" t="s">
        <v>8279</v>
      </c>
      <c r="T829" t="s">
        <v>8280</v>
      </c>
      <c r="U829" s="14">
        <f t="shared" si="51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19">
        <v>1300</v>
      </c>
      <c r="E830">
        <v>1391</v>
      </c>
      <c r="F830" s="19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7">
        <f t="shared" si="49"/>
        <v>41073.050717592596</v>
      </c>
      <c r="M830" t="b">
        <v>0</v>
      </c>
      <c r="N830">
        <v>38</v>
      </c>
      <c r="O830" s="5">
        <f>E830/D830</f>
        <v>1.07</v>
      </c>
      <c r="P830" s="19">
        <f t="shared" si="50"/>
        <v>36.60526315789474</v>
      </c>
      <c r="Q830" t="b">
        <v>1</v>
      </c>
      <c r="R830" s="14" t="s">
        <v>8335</v>
      </c>
      <c r="S830" s="10" t="s">
        <v>8279</v>
      </c>
      <c r="T830" t="s">
        <v>8280</v>
      </c>
      <c r="U830" s="14">
        <f t="shared" si="51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19">
        <v>500</v>
      </c>
      <c r="E831">
        <v>520</v>
      </c>
      <c r="F831" s="19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7">
        <f t="shared" si="49"/>
        <v>42504.801388888889</v>
      </c>
      <c r="M831" t="b">
        <v>0</v>
      </c>
      <c r="N831">
        <v>16</v>
      </c>
      <c r="O831" s="5">
        <f>E831/D831</f>
        <v>1.04</v>
      </c>
      <c r="P831" s="19">
        <f t="shared" si="50"/>
        <v>32.5</v>
      </c>
      <c r="Q831" t="b">
        <v>1</v>
      </c>
      <c r="R831" s="14" t="s">
        <v>8335</v>
      </c>
      <c r="S831" s="10" t="s">
        <v>8279</v>
      </c>
      <c r="T831" t="s">
        <v>8280</v>
      </c>
      <c r="U831" s="14">
        <f t="shared" si="51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19">
        <v>1800</v>
      </c>
      <c r="E832">
        <v>1941</v>
      </c>
      <c r="F832" s="19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7">
        <f t="shared" si="49"/>
        <v>41325.525752314818</v>
      </c>
      <c r="M832" t="b">
        <v>0</v>
      </c>
      <c r="N832">
        <v>32</v>
      </c>
      <c r="O832" s="5">
        <f>E832/D832</f>
        <v>1.0783333333333334</v>
      </c>
      <c r="P832" s="19">
        <f t="shared" si="50"/>
        <v>60.65625</v>
      </c>
      <c r="Q832" t="b">
        <v>1</v>
      </c>
      <c r="R832" s="14" t="s">
        <v>8335</v>
      </c>
      <c r="S832" s="10" t="s">
        <v>8279</v>
      </c>
      <c r="T832" t="s">
        <v>8280</v>
      </c>
      <c r="U832" s="14">
        <f t="shared" si="51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19">
        <v>1500</v>
      </c>
      <c r="E833">
        <v>3500</v>
      </c>
      <c r="F833" s="19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7">
        <f t="shared" si="49"/>
        <v>40996.646921296298</v>
      </c>
      <c r="M833" t="b">
        <v>0</v>
      </c>
      <c r="N833">
        <v>20</v>
      </c>
      <c r="O833" s="5">
        <f>E833/D833</f>
        <v>2.3333333333333335</v>
      </c>
      <c r="P833" s="19">
        <f t="shared" si="50"/>
        <v>175</v>
      </c>
      <c r="Q833" t="b">
        <v>1</v>
      </c>
      <c r="R833" s="14" t="s">
        <v>8335</v>
      </c>
      <c r="S833" s="10" t="s">
        <v>8279</v>
      </c>
      <c r="T833" t="s">
        <v>8280</v>
      </c>
      <c r="U833" s="14">
        <f t="shared" si="51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19">
        <v>15000</v>
      </c>
      <c r="E834">
        <v>15091.06</v>
      </c>
      <c r="F834" s="19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7">
        <f t="shared" si="49"/>
        <v>40869.675173611111</v>
      </c>
      <c r="M834" t="b">
        <v>0</v>
      </c>
      <c r="N834">
        <v>154</v>
      </c>
      <c r="O834" s="5">
        <f>E834/D834</f>
        <v>1.0060706666666666</v>
      </c>
      <c r="P834" s="19">
        <f t="shared" si="50"/>
        <v>97.993896103896105</v>
      </c>
      <c r="Q834" t="b">
        <v>1</v>
      </c>
      <c r="R834" s="14" t="s">
        <v>8335</v>
      </c>
      <c r="S834" s="10" t="s">
        <v>8279</v>
      </c>
      <c r="T834" t="s">
        <v>8280</v>
      </c>
      <c r="U834" s="14">
        <f t="shared" si="51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19">
        <v>6000</v>
      </c>
      <c r="E835">
        <v>6100</v>
      </c>
      <c r="F835" s="19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7">
        <f t="shared" ref="L835:L898" si="53">(((K835/60)/60)/24)+DATE(1970,1,1)</f>
        <v>41718.878182870372</v>
      </c>
      <c r="M835" t="b">
        <v>0</v>
      </c>
      <c r="N835">
        <v>41</v>
      </c>
      <c r="O835" s="5">
        <f>E835/D835</f>
        <v>1.0166666666666666</v>
      </c>
      <c r="P835" s="19">
        <f t="shared" ref="P835:P898" si="54">IFERROR(E835/N835,0)</f>
        <v>148.78048780487805</v>
      </c>
      <c r="Q835" t="b">
        <v>1</v>
      </c>
      <c r="R835" s="14" t="s">
        <v>8335</v>
      </c>
      <c r="S835" s="10" t="s">
        <v>8279</v>
      </c>
      <c r="T835" t="s">
        <v>8280</v>
      </c>
      <c r="U835" s="14">
        <f t="shared" ref="U835:U898" si="55">YEAR(L835)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19">
        <v>5500</v>
      </c>
      <c r="E836">
        <v>7206</v>
      </c>
      <c r="F836" s="19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7">
        <f t="shared" si="53"/>
        <v>41422.822824074072</v>
      </c>
      <c r="M836" t="b">
        <v>0</v>
      </c>
      <c r="N836">
        <v>75</v>
      </c>
      <c r="O836" s="5">
        <f>E836/D836</f>
        <v>1.3101818181818181</v>
      </c>
      <c r="P836" s="19">
        <f t="shared" si="54"/>
        <v>96.08</v>
      </c>
      <c r="Q836" t="b">
        <v>1</v>
      </c>
      <c r="R836" s="14" t="s">
        <v>8335</v>
      </c>
      <c r="S836" s="10" t="s">
        <v>8279</v>
      </c>
      <c r="T836" t="s">
        <v>8280</v>
      </c>
      <c r="U836" s="14">
        <f t="shared" si="55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19">
        <v>2000</v>
      </c>
      <c r="E837">
        <v>2345</v>
      </c>
      <c r="F837" s="19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7">
        <f t="shared" si="53"/>
        <v>41005.45784722222</v>
      </c>
      <c r="M837" t="b">
        <v>0</v>
      </c>
      <c r="N837">
        <v>40</v>
      </c>
      <c r="O837" s="5">
        <f>E837/D837</f>
        <v>1.1725000000000001</v>
      </c>
      <c r="P837" s="19">
        <f t="shared" si="54"/>
        <v>58.625</v>
      </c>
      <c r="Q837" t="b">
        <v>1</v>
      </c>
      <c r="R837" s="14" t="s">
        <v>8335</v>
      </c>
      <c r="S837" s="10" t="s">
        <v>8279</v>
      </c>
      <c r="T837" t="s">
        <v>8280</v>
      </c>
      <c r="U837" s="14">
        <f t="shared" si="55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19">
        <v>5000</v>
      </c>
      <c r="E838">
        <v>5046.5200000000004</v>
      </c>
      <c r="F838" s="19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7">
        <f t="shared" si="53"/>
        <v>41524.056921296295</v>
      </c>
      <c r="M838" t="b">
        <v>0</v>
      </c>
      <c r="N838">
        <v>46</v>
      </c>
      <c r="O838" s="5">
        <f>E838/D838</f>
        <v>1.009304</v>
      </c>
      <c r="P838" s="19">
        <f t="shared" si="54"/>
        <v>109.70695652173914</v>
      </c>
      <c r="Q838" t="b">
        <v>1</v>
      </c>
      <c r="R838" s="14" t="s">
        <v>8335</v>
      </c>
      <c r="S838" s="10" t="s">
        <v>8279</v>
      </c>
      <c r="T838" t="s">
        <v>8280</v>
      </c>
      <c r="U838" s="14">
        <f t="shared" si="55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19">
        <v>2500</v>
      </c>
      <c r="E839">
        <v>3045</v>
      </c>
      <c r="F839" s="1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7">
        <f t="shared" si="53"/>
        <v>41730.998402777775</v>
      </c>
      <c r="M839" t="b">
        <v>0</v>
      </c>
      <c r="N839">
        <v>62</v>
      </c>
      <c r="O839" s="5">
        <f>E839/D839</f>
        <v>1.218</v>
      </c>
      <c r="P839" s="19">
        <f t="shared" si="54"/>
        <v>49.112903225806448</v>
      </c>
      <c r="Q839" t="b">
        <v>1</v>
      </c>
      <c r="R839" s="14" t="s">
        <v>8335</v>
      </c>
      <c r="S839" s="10" t="s">
        <v>8279</v>
      </c>
      <c r="T839" t="s">
        <v>8280</v>
      </c>
      <c r="U839" s="14">
        <f t="shared" si="55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19">
        <v>2000</v>
      </c>
      <c r="E840">
        <v>2908</v>
      </c>
      <c r="F840" s="19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7">
        <f t="shared" si="53"/>
        <v>40895.897974537038</v>
      </c>
      <c r="M840" t="b">
        <v>0</v>
      </c>
      <c r="N840">
        <v>61</v>
      </c>
      <c r="O840" s="5">
        <f>E840/D840</f>
        <v>1.454</v>
      </c>
      <c r="P840" s="19">
        <f t="shared" si="54"/>
        <v>47.672131147540981</v>
      </c>
      <c r="Q840" t="b">
        <v>1</v>
      </c>
      <c r="R840" s="14" t="s">
        <v>8335</v>
      </c>
      <c r="S840" s="10" t="s">
        <v>8279</v>
      </c>
      <c r="T840" t="s">
        <v>8280</v>
      </c>
      <c r="U840" s="14">
        <f t="shared" si="55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19">
        <v>5000</v>
      </c>
      <c r="E841">
        <v>5830.83</v>
      </c>
      <c r="F841" s="19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7">
        <f t="shared" si="53"/>
        <v>41144.763379629629</v>
      </c>
      <c r="M841" t="b">
        <v>0</v>
      </c>
      <c r="N841">
        <v>96</v>
      </c>
      <c r="O841" s="5">
        <f>E841/D841</f>
        <v>1.166166</v>
      </c>
      <c r="P841" s="19">
        <f t="shared" si="54"/>
        <v>60.737812499999997</v>
      </c>
      <c r="Q841" t="b">
        <v>1</v>
      </c>
      <c r="R841" s="14" t="s">
        <v>8335</v>
      </c>
      <c r="S841" s="10" t="s">
        <v>8279</v>
      </c>
      <c r="T841" t="s">
        <v>8280</v>
      </c>
      <c r="U841" s="14">
        <f t="shared" si="55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19">
        <v>10000</v>
      </c>
      <c r="E842">
        <v>12041.66</v>
      </c>
      <c r="F842" s="19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7">
        <f t="shared" si="53"/>
        <v>42607.226701388892</v>
      </c>
      <c r="M842" t="b">
        <v>0</v>
      </c>
      <c r="N842">
        <v>190</v>
      </c>
      <c r="O842" s="5">
        <f>E842/D842</f>
        <v>1.2041660000000001</v>
      </c>
      <c r="P842" s="19">
        <f t="shared" si="54"/>
        <v>63.37715789473684</v>
      </c>
      <c r="Q842" t="b">
        <v>1</v>
      </c>
      <c r="R842" s="14" t="s">
        <v>8336</v>
      </c>
      <c r="S842" s="10" t="s">
        <v>8279</v>
      </c>
      <c r="T842" t="s">
        <v>8281</v>
      </c>
      <c r="U842" s="14">
        <f t="shared" si="55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19">
        <v>5000</v>
      </c>
      <c r="E843">
        <v>5066</v>
      </c>
      <c r="F843" s="19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7">
        <f t="shared" si="53"/>
        <v>41923.838692129626</v>
      </c>
      <c r="M843" t="b">
        <v>1</v>
      </c>
      <c r="N843">
        <v>94</v>
      </c>
      <c r="O843" s="5">
        <f>E843/D843</f>
        <v>1.0132000000000001</v>
      </c>
      <c r="P843" s="19">
        <f t="shared" si="54"/>
        <v>53.893617021276597</v>
      </c>
      <c r="Q843" t="b">
        <v>1</v>
      </c>
      <c r="R843" s="14" t="s">
        <v>8336</v>
      </c>
      <c r="S843" s="10" t="s">
        <v>8279</v>
      </c>
      <c r="T843" t="s">
        <v>8281</v>
      </c>
      <c r="U843" s="14">
        <f t="shared" si="55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19">
        <v>2500</v>
      </c>
      <c r="E844">
        <v>2608</v>
      </c>
      <c r="F844" s="19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7">
        <f t="shared" si="53"/>
        <v>41526.592395833337</v>
      </c>
      <c r="M844" t="b">
        <v>1</v>
      </c>
      <c r="N844">
        <v>39</v>
      </c>
      <c r="O844" s="5">
        <f>E844/D844</f>
        <v>1.0431999999999999</v>
      </c>
      <c r="P844" s="19">
        <f t="shared" si="54"/>
        <v>66.871794871794876</v>
      </c>
      <c r="Q844" t="b">
        <v>1</v>
      </c>
      <c r="R844" s="14" t="s">
        <v>8336</v>
      </c>
      <c r="S844" s="10" t="s">
        <v>8279</v>
      </c>
      <c r="T844" t="s">
        <v>8281</v>
      </c>
      <c r="U844" s="14">
        <f t="shared" si="55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19">
        <v>3000</v>
      </c>
      <c r="E845">
        <v>8014</v>
      </c>
      <c r="F845" s="19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7">
        <f t="shared" si="53"/>
        <v>42695.257870370369</v>
      </c>
      <c r="M845" t="b">
        <v>0</v>
      </c>
      <c r="N845">
        <v>127</v>
      </c>
      <c r="O845" s="5">
        <f>E845/D845</f>
        <v>2.6713333333333331</v>
      </c>
      <c r="P845" s="19">
        <f t="shared" si="54"/>
        <v>63.102362204724407</v>
      </c>
      <c r="Q845" t="b">
        <v>1</v>
      </c>
      <c r="R845" s="14" t="s">
        <v>8336</v>
      </c>
      <c r="S845" s="10" t="s">
        <v>8279</v>
      </c>
      <c r="T845" t="s">
        <v>8281</v>
      </c>
      <c r="U845" s="14">
        <f t="shared" si="55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19">
        <v>3000</v>
      </c>
      <c r="E846">
        <v>5824</v>
      </c>
      <c r="F846" s="19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7">
        <f t="shared" si="53"/>
        <v>41905.684629629628</v>
      </c>
      <c r="M846" t="b">
        <v>1</v>
      </c>
      <c r="N846">
        <v>159</v>
      </c>
      <c r="O846" s="5">
        <f>E846/D846</f>
        <v>1.9413333333333334</v>
      </c>
      <c r="P846" s="19">
        <f t="shared" si="54"/>
        <v>36.628930817610062</v>
      </c>
      <c r="Q846" t="b">
        <v>1</v>
      </c>
      <c r="R846" s="14" t="s">
        <v>8336</v>
      </c>
      <c r="S846" s="10" t="s">
        <v>8279</v>
      </c>
      <c r="T846" t="s">
        <v>8281</v>
      </c>
      <c r="U846" s="14">
        <f t="shared" si="55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19">
        <v>5000</v>
      </c>
      <c r="E847">
        <v>6019.01</v>
      </c>
      <c r="F847" s="19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7">
        <f t="shared" si="53"/>
        <v>42578.205972222218</v>
      </c>
      <c r="M847" t="b">
        <v>0</v>
      </c>
      <c r="N847">
        <v>177</v>
      </c>
      <c r="O847" s="5">
        <f>E847/D847</f>
        <v>1.203802</v>
      </c>
      <c r="P847" s="19">
        <f t="shared" si="54"/>
        <v>34.005706214689269</v>
      </c>
      <c r="Q847" t="b">
        <v>1</v>
      </c>
      <c r="R847" s="14" t="s">
        <v>8336</v>
      </c>
      <c r="S847" s="10" t="s">
        <v>8279</v>
      </c>
      <c r="T847" t="s">
        <v>8281</v>
      </c>
      <c r="U847" s="14">
        <f t="shared" si="55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19">
        <v>1100</v>
      </c>
      <c r="E848">
        <v>1342.01</v>
      </c>
      <c r="F848" s="19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7">
        <f t="shared" si="53"/>
        <v>41694.391840277778</v>
      </c>
      <c r="M848" t="b">
        <v>0</v>
      </c>
      <c r="N848">
        <v>47</v>
      </c>
      <c r="O848" s="5">
        <f>E848/D848</f>
        <v>1.2200090909090908</v>
      </c>
      <c r="P848" s="19">
        <f t="shared" si="54"/>
        <v>28.553404255319148</v>
      </c>
      <c r="Q848" t="b">
        <v>1</v>
      </c>
      <c r="R848" s="14" t="s">
        <v>8336</v>
      </c>
      <c r="S848" s="10" t="s">
        <v>8279</v>
      </c>
      <c r="T848" t="s">
        <v>8281</v>
      </c>
      <c r="U848" s="14">
        <f t="shared" si="55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19">
        <v>10</v>
      </c>
      <c r="E849">
        <v>10</v>
      </c>
      <c r="F849" s="1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7">
        <f t="shared" si="53"/>
        <v>42165.79833333334</v>
      </c>
      <c r="M849" t="b">
        <v>0</v>
      </c>
      <c r="N849">
        <v>1</v>
      </c>
      <c r="O849" s="5">
        <f>E849/D849</f>
        <v>1</v>
      </c>
      <c r="P849" s="19">
        <f t="shared" si="54"/>
        <v>10</v>
      </c>
      <c r="Q849" t="b">
        <v>1</v>
      </c>
      <c r="R849" s="14" t="s">
        <v>8336</v>
      </c>
      <c r="S849" s="10" t="s">
        <v>8279</v>
      </c>
      <c r="T849" t="s">
        <v>8281</v>
      </c>
      <c r="U849" s="14">
        <f t="shared" si="55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19">
        <v>300</v>
      </c>
      <c r="E850">
        <v>300</v>
      </c>
      <c r="F850" s="19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7">
        <f t="shared" si="53"/>
        <v>42078.792048611111</v>
      </c>
      <c r="M850" t="b">
        <v>0</v>
      </c>
      <c r="N850">
        <v>16</v>
      </c>
      <c r="O850" s="5">
        <f>E850/D850</f>
        <v>1</v>
      </c>
      <c r="P850" s="19">
        <f t="shared" si="54"/>
        <v>18.75</v>
      </c>
      <c r="Q850" t="b">
        <v>1</v>
      </c>
      <c r="R850" s="14" t="s">
        <v>8336</v>
      </c>
      <c r="S850" s="10" t="s">
        <v>8279</v>
      </c>
      <c r="T850" t="s">
        <v>8281</v>
      </c>
      <c r="U850" s="14">
        <f t="shared" si="55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19">
        <v>4000</v>
      </c>
      <c r="E851">
        <v>4796</v>
      </c>
      <c r="F851" s="19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7">
        <f t="shared" si="53"/>
        <v>42051.148888888885</v>
      </c>
      <c r="M851" t="b">
        <v>0</v>
      </c>
      <c r="N851">
        <v>115</v>
      </c>
      <c r="O851" s="5">
        <f>E851/D851</f>
        <v>1.1990000000000001</v>
      </c>
      <c r="P851" s="19">
        <f t="shared" si="54"/>
        <v>41.704347826086959</v>
      </c>
      <c r="Q851" t="b">
        <v>1</v>
      </c>
      <c r="R851" s="14" t="s">
        <v>8336</v>
      </c>
      <c r="S851" s="10" t="s">
        <v>8279</v>
      </c>
      <c r="T851" t="s">
        <v>8281</v>
      </c>
      <c r="U851" s="14">
        <f t="shared" si="55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19">
        <v>4000</v>
      </c>
      <c r="E852">
        <v>6207</v>
      </c>
      <c r="F852" s="19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7">
        <f t="shared" si="53"/>
        <v>42452.827743055561</v>
      </c>
      <c r="M852" t="b">
        <v>0</v>
      </c>
      <c r="N852">
        <v>133</v>
      </c>
      <c r="O852" s="5">
        <f>E852/D852</f>
        <v>1.55175</v>
      </c>
      <c r="P852" s="19">
        <f t="shared" si="54"/>
        <v>46.669172932330824</v>
      </c>
      <c r="Q852" t="b">
        <v>1</v>
      </c>
      <c r="R852" s="14" t="s">
        <v>8336</v>
      </c>
      <c r="S852" s="10" t="s">
        <v>8279</v>
      </c>
      <c r="T852" t="s">
        <v>8281</v>
      </c>
      <c r="U852" s="14">
        <f t="shared" si="55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19">
        <v>2000</v>
      </c>
      <c r="E853">
        <v>2609</v>
      </c>
      <c r="F853" s="19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7">
        <f t="shared" si="53"/>
        <v>42522.880243055552</v>
      </c>
      <c r="M853" t="b">
        <v>0</v>
      </c>
      <c r="N853">
        <v>70</v>
      </c>
      <c r="O853" s="5">
        <f>E853/D853</f>
        <v>1.3045</v>
      </c>
      <c r="P853" s="19">
        <f t="shared" si="54"/>
        <v>37.271428571428572</v>
      </c>
      <c r="Q853" t="b">
        <v>1</v>
      </c>
      <c r="R853" s="14" t="s">
        <v>8336</v>
      </c>
      <c r="S853" s="10" t="s">
        <v>8279</v>
      </c>
      <c r="T853" t="s">
        <v>8281</v>
      </c>
      <c r="U853" s="14">
        <f t="shared" si="55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19">
        <v>3500</v>
      </c>
      <c r="E854">
        <v>3674</v>
      </c>
      <c r="F854" s="19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7">
        <f t="shared" si="53"/>
        <v>42656.805497685185</v>
      </c>
      <c r="M854" t="b">
        <v>0</v>
      </c>
      <c r="N854">
        <v>62</v>
      </c>
      <c r="O854" s="5">
        <f>E854/D854</f>
        <v>1.0497142857142858</v>
      </c>
      <c r="P854" s="19">
        <f t="shared" si="54"/>
        <v>59.258064516129032</v>
      </c>
      <c r="Q854" t="b">
        <v>1</v>
      </c>
      <c r="R854" s="14" t="s">
        <v>8336</v>
      </c>
      <c r="S854" s="10" t="s">
        <v>8279</v>
      </c>
      <c r="T854" t="s">
        <v>8281</v>
      </c>
      <c r="U854" s="14">
        <f t="shared" si="55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19">
        <v>300</v>
      </c>
      <c r="E855">
        <v>300</v>
      </c>
      <c r="F855" s="19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7">
        <f t="shared" si="53"/>
        <v>42021.832280092596</v>
      </c>
      <c r="M855" t="b">
        <v>0</v>
      </c>
      <c r="N855">
        <v>10</v>
      </c>
      <c r="O855" s="5">
        <f>E855/D855</f>
        <v>1</v>
      </c>
      <c r="P855" s="19">
        <f t="shared" si="54"/>
        <v>30</v>
      </c>
      <c r="Q855" t="b">
        <v>1</v>
      </c>
      <c r="R855" s="14" t="s">
        <v>8336</v>
      </c>
      <c r="S855" s="10" t="s">
        <v>8279</v>
      </c>
      <c r="T855" t="s">
        <v>8281</v>
      </c>
      <c r="U855" s="14">
        <f t="shared" si="55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19">
        <v>27800</v>
      </c>
      <c r="E856">
        <v>32865.300000000003</v>
      </c>
      <c r="F856" s="19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7">
        <f t="shared" si="53"/>
        <v>42702.212337962963</v>
      </c>
      <c r="M856" t="b">
        <v>0</v>
      </c>
      <c r="N856">
        <v>499</v>
      </c>
      <c r="O856" s="5">
        <f>E856/D856</f>
        <v>1.1822050359712231</v>
      </c>
      <c r="P856" s="19">
        <f t="shared" si="54"/>
        <v>65.8623246492986</v>
      </c>
      <c r="Q856" t="b">
        <v>1</v>
      </c>
      <c r="R856" s="14" t="s">
        <v>8336</v>
      </c>
      <c r="S856" s="10" t="s">
        <v>8279</v>
      </c>
      <c r="T856" t="s">
        <v>8281</v>
      </c>
      <c r="U856" s="14">
        <f t="shared" si="55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19">
        <v>1450</v>
      </c>
      <c r="E857">
        <v>1500</v>
      </c>
      <c r="F857" s="19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7">
        <f t="shared" si="53"/>
        <v>42545.125196759262</v>
      </c>
      <c r="M857" t="b">
        <v>0</v>
      </c>
      <c r="N857">
        <v>47</v>
      </c>
      <c r="O857" s="5">
        <f>E857/D857</f>
        <v>1.0344827586206897</v>
      </c>
      <c r="P857" s="19">
        <f t="shared" si="54"/>
        <v>31.914893617021278</v>
      </c>
      <c r="Q857" t="b">
        <v>1</v>
      </c>
      <c r="R857" s="14" t="s">
        <v>8336</v>
      </c>
      <c r="S857" s="10" t="s">
        <v>8279</v>
      </c>
      <c r="T857" t="s">
        <v>8281</v>
      </c>
      <c r="U857" s="14">
        <f t="shared" si="55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19">
        <v>250</v>
      </c>
      <c r="E858">
        <v>545</v>
      </c>
      <c r="F858" s="19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7">
        <f t="shared" si="53"/>
        <v>42609.311990740738</v>
      </c>
      <c r="M858" t="b">
        <v>0</v>
      </c>
      <c r="N858">
        <v>28</v>
      </c>
      <c r="O858" s="5">
        <f>E858/D858</f>
        <v>2.1800000000000002</v>
      </c>
      <c r="P858" s="19">
        <f t="shared" si="54"/>
        <v>19.464285714285715</v>
      </c>
      <c r="Q858" t="b">
        <v>1</v>
      </c>
      <c r="R858" s="14" t="s">
        <v>8336</v>
      </c>
      <c r="S858" s="10" t="s">
        <v>8279</v>
      </c>
      <c r="T858" t="s">
        <v>8281</v>
      </c>
      <c r="U858" s="14">
        <f t="shared" si="55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19">
        <v>1200</v>
      </c>
      <c r="E859">
        <v>1200</v>
      </c>
      <c r="F859" s="1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7">
        <f t="shared" si="53"/>
        <v>42291.581377314811</v>
      </c>
      <c r="M859" t="b">
        <v>0</v>
      </c>
      <c r="N859">
        <v>24</v>
      </c>
      <c r="O859" s="5">
        <f>E859/D859</f>
        <v>1</v>
      </c>
      <c r="P859" s="19">
        <f t="shared" si="54"/>
        <v>50</v>
      </c>
      <c r="Q859" t="b">
        <v>1</v>
      </c>
      <c r="R859" s="14" t="s">
        <v>8336</v>
      </c>
      <c r="S859" s="10" t="s">
        <v>8279</v>
      </c>
      <c r="T859" t="s">
        <v>8281</v>
      </c>
      <c r="U859" s="14">
        <f t="shared" si="55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19">
        <v>1200</v>
      </c>
      <c r="E860">
        <v>1728.07</v>
      </c>
      <c r="F860" s="19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7">
        <f t="shared" si="53"/>
        <v>42079.745578703703</v>
      </c>
      <c r="M860" t="b">
        <v>0</v>
      </c>
      <c r="N860">
        <v>76</v>
      </c>
      <c r="O860" s="5">
        <f>E860/D860</f>
        <v>1.4400583333333332</v>
      </c>
      <c r="P860" s="19">
        <f t="shared" si="54"/>
        <v>22.737763157894737</v>
      </c>
      <c r="Q860" t="b">
        <v>1</v>
      </c>
      <c r="R860" s="14" t="s">
        <v>8336</v>
      </c>
      <c r="S860" s="10" t="s">
        <v>8279</v>
      </c>
      <c r="T860" t="s">
        <v>8281</v>
      </c>
      <c r="U860" s="14">
        <f t="shared" si="55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19">
        <v>4000</v>
      </c>
      <c r="E861">
        <v>4187</v>
      </c>
      <c r="F861" s="19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7">
        <f t="shared" si="53"/>
        <v>42128.820231481484</v>
      </c>
      <c r="M861" t="b">
        <v>0</v>
      </c>
      <c r="N861">
        <v>98</v>
      </c>
      <c r="O861" s="5">
        <f>E861/D861</f>
        <v>1.0467500000000001</v>
      </c>
      <c r="P861" s="19">
        <f t="shared" si="54"/>
        <v>42.724489795918366</v>
      </c>
      <c r="Q861" t="b">
        <v>1</v>
      </c>
      <c r="R861" s="14" t="s">
        <v>8336</v>
      </c>
      <c r="S861" s="10" t="s">
        <v>8279</v>
      </c>
      <c r="T861" t="s">
        <v>8281</v>
      </c>
      <c r="U861" s="14">
        <f t="shared" si="55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19">
        <v>14000</v>
      </c>
      <c r="E862">
        <v>2540</v>
      </c>
      <c r="F862" s="19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7">
        <f t="shared" si="53"/>
        <v>41570.482789351852</v>
      </c>
      <c r="M862" t="b">
        <v>0</v>
      </c>
      <c r="N862">
        <v>48</v>
      </c>
      <c r="O862" s="5">
        <f>E862/D862</f>
        <v>0.18142857142857144</v>
      </c>
      <c r="P862" s="19">
        <f t="shared" si="54"/>
        <v>52.916666666666664</v>
      </c>
      <c r="Q862" t="b">
        <v>0</v>
      </c>
      <c r="R862" s="14" t="s">
        <v>8337</v>
      </c>
      <c r="S862" s="10" t="s">
        <v>8279</v>
      </c>
      <c r="T862" t="s">
        <v>8282</v>
      </c>
      <c r="U862" s="14">
        <f t="shared" si="55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19">
        <v>4500</v>
      </c>
      <c r="E863">
        <v>101</v>
      </c>
      <c r="F863" s="19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7">
        <f t="shared" si="53"/>
        <v>42599.965324074074</v>
      </c>
      <c r="M863" t="b">
        <v>0</v>
      </c>
      <c r="N863">
        <v>2</v>
      </c>
      <c r="O863" s="5">
        <f>E863/D863</f>
        <v>2.2444444444444444E-2</v>
      </c>
      <c r="P863" s="19">
        <f t="shared" si="54"/>
        <v>50.5</v>
      </c>
      <c r="Q863" t="b">
        <v>0</v>
      </c>
      <c r="R863" s="14" t="s">
        <v>8337</v>
      </c>
      <c r="S863" s="10" t="s">
        <v>8279</v>
      </c>
      <c r="T863" t="s">
        <v>8282</v>
      </c>
      <c r="U863" s="14">
        <f t="shared" si="55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19">
        <v>50000</v>
      </c>
      <c r="E864">
        <v>170</v>
      </c>
      <c r="F864" s="19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7">
        <f t="shared" si="53"/>
        <v>41559.5549537037</v>
      </c>
      <c r="M864" t="b">
        <v>0</v>
      </c>
      <c r="N864">
        <v>4</v>
      </c>
      <c r="O864" s="5">
        <f>E864/D864</f>
        <v>3.3999999999999998E-3</v>
      </c>
      <c r="P864" s="19">
        <f t="shared" si="54"/>
        <v>42.5</v>
      </c>
      <c r="Q864" t="b">
        <v>0</v>
      </c>
      <c r="R864" s="14" t="s">
        <v>8337</v>
      </c>
      <c r="S864" s="10" t="s">
        <v>8279</v>
      </c>
      <c r="T864" t="s">
        <v>8282</v>
      </c>
      <c r="U864" s="14">
        <f t="shared" si="55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19">
        <v>2000</v>
      </c>
      <c r="E865">
        <v>90</v>
      </c>
      <c r="F865" s="19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7">
        <f t="shared" si="53"/>
        <v>40921.117662037039</v>
      </c>
      <c r="M865" t="b">
        <v>0</v>
      </c>
      <c r="N865">
        <v>5</v>
      </c>
      <c r="O865" s="5">
        <f>E865/D865</f>
        <v>4.4999999999999998E-2</v>
      </c>
      <c r="P865" s="19">
        <f t="shared" si="54"/>
        <v>18</v>
      </c>
      <c r="Q865" t="b">
        <v>0</v>
      </c>
      <c r="R865" s="14" t="s">
        <v>8337</v>
      </c>
      <c r="S865" s="10" t="s">
        <v>8279</v>
      </c>
      <c r="T865" t="s">
        <v>8282</v>
      </c>
      <c r="U865" s="14">
        <f t="shared" si="55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19">
        <v>6500</v>
      </c>
      <c r="E866">
        <v>2700</v>
      </c>
      <c r="F866" s="19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7">
        <f t="shared" si="53"/>
        <v>41541.106921296298</v>
      </c>
      <c r="M866" t="b">
        <v>0</v>
      </c>
      <c r="N866">
        <v>79</v>
      </c>
      <c r="O866" s="5">
        <f>E866/D866</f>
        <v>0.41538461538461541</v>
      </c>
      <c r="P866" s="19">
        <f t="shared" si="54"/>
        <v>34.177215189873415</v>
      </c>
      <c r="Q866" t="b">
        <v>0</v>
      </c>
      <c r="R866" s="14" t="s">
        <v>8337</v>
      </c>
      <c r="S866" s="10" t="s">
        <v>8279</v>
      </c>
      <c r="T866" t="s">
        <v>8282</v>
      </c>
      <c r="U866" s="14">
        <f t="shared" si="55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19">
        <v>2200</v>
      </c>
      <c r="E867">
        <v>45</v>
      </c>
      <c r="F867" s="19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7">
        <f t="shared" si="53"/>
        <v>41230.77311342593</v>
      </c>
      <c r="M867" t="b">
        <v>0</v>
      </c>
      <c r="N867">
        <v>2</v>
      </c>
      <c r="O867" s="5">
        <f>E867/D867</f>
        <v>2.0454545454545454E-2</v>
      </c>
      <c r="P867" s="19">
        <f t="shared" si="54"/>
        <v>22.5</v>
      </c>
      <c r="Q867" t="b">
        <v>0</v>
      </c>
      <c r="R867" s="14" t="s">
        <v>8337</v>
      </c>
      <c r="S867" s="10" t="s">
        <v>8279</v>
      </c>
      <c r="T867" t="s">
        <v>8282</v>
      </c>
      <c r="U867" s="14">
        <f t="shared" si="55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19">
        <v>3500</v>
      </c>
      <c r="E868">
        <v>640</v>
      </c>
      <c r="F868" s="19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7">
        <f t="shared" si="53"/>
        <v>42025.637939814813</v>
      </c>
      <c r="M868" t="b">
        <v>0</v>
      </c>
      <c r="N868">
        <v>11</v>
      </c>
      <c r="O868" s="5">
        <f>E868/D868</f>
        <v>0.18285714285714286</v>
      </c>
      <c r="P868" s="19">
        <f t="shared" si="54"/>
        <v>58.18181818181818</v>
      </c>
      <c r="Q868" t="b">
        <v>0</v>
      </c>
      <c r="R868" s="14" t="s">
        <v>8337</v>
      </c>
      <c r="S868" s="10" t="s">
        <v>8279</v>
      </c>
      <c r="T868" t="s">
        <v>8282</v>
      </c>
      <c r="U868" s="14">
        <f t="shared" si="55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19">
        <v>5000</v>
      </c>
      <c r="E869">
        <v>1201</v>
      </c>
      <c r="F869" s="1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7">
        <f t="shared" si="53"/>
        <v>40088.105393518519</v>
      </c>
      <c r="M869" t="b">
        <v>0</v>
      </c>
      <c r="N869">
        <v>11</v>
      </c>
      <c r="O869" s="5">
        <f>E869/D869</f>
        <v>0.2402</v>
      </c>
      <c r="P869" s="19">
        <f t="shared" si="54"/>
        <v>109.18181818181819</v>
      </c>
      <c r="Q869" t="b">
        <v>0</v>
      </c>
      <c r="R869" s="14" t="s">
        <v>8337</v>
      </c>
      <c r="S869" s="10" t="s">
        <v>8279</v>
      </c>
      <c r="T869" t="s">
        <v>8282</v>
      </c>
      <c r="U869" s="14">
        <f t="shared" si="55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19">
        <v>45000</v>
      </c>
      <c r="E870">
        <v>50</v>
      </c>
      <c r="F870" s="19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7">
        <f t="shared" si="53"/>
        <v>41616.027754629627</v>
      </c>
      <c r="M870" t="b">
        <v>0</v>
      </c>
      <c r="N870">
        <v>1</v>
      </c>
      <c r="O870" s="5">
        <f>E870/D870</f>
        <v>1.1111111111111111E-3</v>
      </c>
      <c r="P870" s="19">
        <f t="shared" si="54"/>
        <v>50</v>
      </c>
      <c r="Q870" t="b">
        <v>0</v>
      </c>
      <c r="R870" s="14" t="s">
        <v>8337</v>
      </c>
      <c r="S870" s="10" t="s">
        <v>8279</v>
      </c>
      <c r="T870" t="s">
        <v>8282</v>
      </c>
      <c r="U870" s="14">
        <f t="shared" si="55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19">
        <v>8800</v>
      </c>
      <c r="E871">
        <v>1040</v>
      </c>
      <c r="F871" s="19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7">
        <f t="shared" si="53"/>
        <v>41342.845567129632</v>
      </c>
      <c r="M871" t="b">
        <v>0</v>
      </c>
      <c r="N871">
        <v>3</v>
      </c>
      <c r="O871" s="5">
        <f>E871/D871</f>
        <v>0.11818181818181818</v>
      </c>
      <c r="P871" s="19">
        <f t="shared" si="54"/>
        <v>346.66666666666669</v>
      </c>
      <c r="Q871" t="b">
        <v>0</v>
      </c>
      <c r="R871" s="14" t="s">
        <v>8337</v>
      </c>
      <c r="S871" s="10" t="s">
        <v>8279</v>
      </c>
      <c r="T871" t="s">
        <v>8282</v>
      </c>
      <c r="U871" s="14">
        <f t="shared" si="55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19">
        <v>20000</v>
      </c>
      <c r="E872">
        <v>62</v>
      </c>
      <c r="F872" s="19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7">
        <f t="shared" si="53"/>
        <v>41488.022256944445</v>
      </c>
      <c r="M872" t="b">
        <v>0</v>
      </c>
      <c r="N872">
        <v>5</v>
      </c>
      <c r="O872" s="5">
        <f>E872/D872</f>
        <v>3.0999999999999999E-3</v>
      </c>
      <c r="P872" s="19">
        <f t="shared" si="54"/>
        <v>12.4</v>
      </c>
      <c r="Q872" t="b">
        <v>0</v>
      </c>
      <c r="R872" s="14" t="s">
        <v>8337</v>
      </c>
      <c r="S872" s="10" t="s">
        <v>8279</v>
      </c>
      <c r="T872" t="s">
        <v>8282</v>
      </c>
      <c r="U872" s="14">
        <f t="shared" si="55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19">
        <v>6000</v>
      </c>
      <c r="E873">
        <v>325</v>
      </c>
      <c r="F873" s="19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7">
        <f t="shared" si="53"/>
        <v>41577.561284722222</v>
      </c>
      <c r="M873" t="b">
        <v>0</v>
      </c>
      <c r="N873">
        <v>12</v>
      </c>
      <c r="O873" s="5">
        <f>E873/D873</f>
        <v>5.4166666666666669E-2</v>
      </c>
      <c r="P873" s="19">
        <f t="shared" si="54"/>
        <v>27.083333333333332</v>
      </c>
      <c r="Q873" t="b">
        <v>0</v>
      </c>
      <c r="R873" s="14" t="s">
        <v>8337</v>
      </c>
      <c r="S873" s="10" t="s">
        <v>8279</v>
      </c>
      <c r="T873" t="s">
        <v>8282</v>
      </c>
      <c r="U873" s="14">
        <f t="shared" si="55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19">
        <v>8000</v>
      </c>
      <c r="E874">
        <v>65</v>
      </c>
      <c r="F874" s="19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7">
        <f t="shared" si="53"/>
        <v>40567.825543981482</v>
      </c>
      <c r="M874" t="b">
        <v>0</v>
      </c>
      <c r="N874">
        <v>2</v>
      </c>
      <c r="O874" s="5">
        <f>E874/D874</f>
        <v>8.1250000000000003E-3</v>
      </c>
      <c r="P874" s="19">
        <f t="shared" si="54"/>
        <v>32.5</v>
      </c>
      <c r="Q874" t="b">
        <v>0</v>
      </c>
      <c r="R874" s="14" t="s">
        <v>8337</v>
      </c>
      <c r="S874" s="10" t="s">
        <v>8279</v>
      </c>
      <c r="T874" t="s">
        <v>8282</v>
      </c>
      <c r="U874" s="14">
        <f t="shared" si="55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19">
        <v>3500</v>
      </c>
      <c r="E875">
        <v>45</v>
      </c>
      <c r="F875" s="19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7">
        <f t="shared" si="53"/>
        <v>41184.167129629634</v>
      </c>
      <c r="M875" t="b">
        <v>0</v>
      </c>
      <c r="N875">
        <v>5</v>
      </c>
      <c r="O875" s="5">
        <f>E875/D875</f>
        <v>1.2857142857142857E-2</v>
      </c>
      <c r="P875" s="19">
        <f t="shared" si="54"/>
        <v>9</v>
      </c>
      <c r="Q875" t="b">
        <v>0</v>
      </c>
      <c r="R875" s="14" t="s">
        <v>8337</v>
      </c>
      <c r="S875" s="10" t="s">
        <v>8279</v>
      </c>
      <c r="T875" t="s">
        <v>8282</v>
      </c>
      <c r="U875" s="14">
        <f t="shared" si="55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19">
        <v>3000</v>
      </c>
      <c r="E876">
        <v>730</v>
      </c>
      <c r="F876" s="19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7">
        <f t="shared" si="53"/>
        <v>41368.583726851852</v>
      </c>
      <c r="M876" t="b">
        <v>0</v>
      </c>
      <c r="N876">
        <v>21</v>
      </c>
      <c r="O876" s="5">
        <f>E876/D876</f>
        <v>0.24333333333333335</v>
      </c>
      <c r="P876" s="19">
        <f t="shared" si="54"/>
        <v>34.761904761904759</v>
      </c>
      <c r="Q876" t="b">
        <v>0</v>
      </c>
      <c r="R876" s="14" t="s">
        <v>8337</v>
      </c>
      <c r="S876" s="10" t="s">
        <v>8279</v>
      </c>
      <c r="T876" t="s">
        <v>8282</v>
      </c>
      <c r="U876" s="14">
        <f t="shared" si="55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19">
        <v>5000</v>
      </c>
      <c r="E877">
        <v>0</v>
      </c>
      <c r="F877" s="19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7">
        <f t="shared" si="53"/>
        <v>42248.723738425921</v>
      </c>
      <c r="M877" t="b">
        <v>0</v>
      </c>
      <c r="N877">
        <v>0</v>
      </c>
      <c r="O877" s="5">
        <f>E877/D877</f>
        <v>0</v>
      </c>
      <c r="P877" s="19">
        <f t="shared" si="54"/>
        <v>0</v>
      </c>
      <c r="Q877" t="b">
        <v>0</v>
      </c>
      <c r="R877" s="14" t="s">
        <v>8337</v>
      </c>
      <c r="S877" s="10" t="s">
        <v>8279</v>
      </c>
      <c r="T877" t="s">
        <v>8282</v>
      </c>
      <c r="U877" s="14">
        <f t="shared" si="55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19">
        <v>3152</v>
      </c>
      <c r="E878">
        <v>1286</v>
      </c>
      <c r="F878" s="19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7">
        <f t="shared" si="53"/>
        <v>41276.496840277774</v>
      </c>
      <c r="M878" t="b">
        <v>0</v>
      </c>
      <c r="N878">
        <v>45</v>
      </c>
      <c r="O878" s="5">
        <f>E878/D878</f>
        <v>0.40799492385786801</v>
      </c>
      <c r="P878" s="19">
        <f t="shared" si="54"/>
        <v>28.577777777777779</v>
      </c>
      <c r="Q878" t="b">
        <v>0</v>
      </c>
      <c r="R878" s="14" t="s">
        <v>8337</v>
      </c>
      <c r="S878" s="10" t="s">
        <v>8279</v>
      </c>
      <c r="T878" t="s">
        <v>8282</v>
      </c>
      <c r="U878" s="14">
        <f t="shared" si="55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19">
        <v>2000</v>
      </c>
      <c r="E879">
        <v>1351</v>
      </c>
      <c r="F879" s="1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7">
        <f t="shared" si="53"/>
        <v>41597.788888888892</v>
      </c>
      <c r="M879" t="b">
        <v>0</v>
      </c>
      <c r="N879">
        <v>29</v>
      </c>
      <c r="O879" s="5">
        <f>E879/D879</f>
        <v>0.67549999999999999</v>
      </c>
      <c r="P879" s="19">
        <f t="shared" si="54"/>
        <v>46.586206896551722</v>
      </c>
      <c r="Q879" t="b">
        <v>0</v>
      </c>
      <c r="R879" s="14" t="s">
        <v>8337</v>
      </c>
      <c r="S879" s="10" t="s">
        <v>8279</v>
      </c>
      <c r="T879" t="s">
        <v>8282</v>
      </c>
      <c r="U879" s="14">
        <f t="shared" si="55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19">
        <v>5000</v>
      </c>
      <c r="E880">
        <v>65</v>
      </c>
      <c r="F880" s="19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7">
        <f t="shared" si="53"/>
        <v>40505.232916666668</v>
      </c>
      <c r="M880" t="b">
        <v>0</v>
      </c>
      <c r="N880">
        <v>2</v>
      </c>
      <c r="O880" s="5">
        <f>E880/D880</f>
        <v>1.2999999999999999E-2</v>
      </c>
      <c r="P880" s="19">
        <f t="shared" si="54"/>
        <v>32.5</v>
      </c>
      <c r="Q880" t="b">
        <v>0</v>
      </c>
      <c r="R880" s="14" t="s">
        <v>8337</v>
      </c>
      <c r="S880" s="10" t="s">
        <v>8279</v>
      </c>
      <c r="T880" t="s">
        <v>8282</v>
      </c>
      <c r="U880" s="14">
        <f t="shared" si="55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19">
        <v>2100</v>
      </c>
      <c r="E881">
        <v>644</v>
      </c>
      <c r="F881" s="19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7">
        <f t="shared" si="53"/>
        <v>41037.829918981479</v>
      </c>
      <c r="M881" t="b">
        <v>0</v>
      </c>
      <c r="N881">
        <v>30</v>
      </c>
      <c r="O881" s="5">
        <f>E881/D881</f>
        <v>0.30666666666666664</v>
      </c>
      <c r="P881" s="19">
        <f t="shared" si="54"/>
        <v>21.466666666666665</v>
      </c>
      <c r="Q881" t="b">
        <v>0</v>
      </c>
      <c r="R881" s="14" t="s">
        <v>8337</v>
      </c>
      <c r="S881" s="10" t="s">
        <v>8279</v>
      </c>
      <c r="T881" t="s">
        <v>8282</v>
      </c>
      <c r="U881" s="14">
        <f t="shared" si="55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19">
        <v>3780</v>
      </c>
      <c r="E882">
        <v>113</v>
      </c>
      <c r="F882" s="19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7">
        <f t="shared" si="53"/>
        <v>41179.32104166667</v>
      </c>
      <c r="M882" t="b">
        <v>0</v>
      </c>
      <c r="N882">
        <v>8</v>
      </c>
      <c r="O882" s="5">
        <f>E882/D882</f>
        <v>2.9894179894179893E-2</v>
      </c>
      <c r="P882" s="19">
        <f t="shared" si="54"/>
        <v>14.125</v>
      </c>
      <c r="Q882" t="b">
        <v>0</v>
      </c>
      <c r="R882" s="14" t="s">
        <v>8338</v>
      </c>
      <c r="S882" s="10" t="s">
        <v>8279</v>
      </c>
      <c r="T882" t="s">
        <v>8283</v>
      </c>
      <c r="U882" s="14">
        <f t="shared" si="55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19">
        <v>3750</v>
      </c>
      <c r="E883">
        <v>30</v>
      </c>
      <c r="F883" s="19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7">
        <f t="shared" si="53"/>
        <v>40877.25099537037</v>
      </c>
      <c r="M883" t="b">
        <v>0</v>
      </c>
      <c r="N883">
        <v>1</v>
      </c>
      <c r="O883" s="5">
        <f>E883/D883</f>
        <v>8.0000000000000002E-3</v>
      </c>
      <c r="P883" s="19">
        <f t="shared" si="54"/>
        <v>30</v>
      </c>
      <c r="Q883" t="b">
        <v>0</v>
      </c>
      <c r="R883" s="14" t="s">
        <v>8338</v>
      </c>
      <c r="S883" s="10" t="s">
        <v>8279</v>
      </c>
      <c r="T883" t="s">
        <v>8283</v>
      </c>
      <c r="U883" s="14">
        <f t="shared" si="55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19">
        <v>1500</v>
      </c>
      <c r="E884">
        <v>302</v>
      </c>
      <c r="F884" s="19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7">
        <f t="shared" si="53"/>
        <v>40759.860532407409</v>
      </c>
      <c r="M884" t="b">
        <v>0</v>
      </c>
      <c r="N884">
        <v>14</v>
      </c>
      <c r="O884" s="5">
        <f>E884/D884</f>
        <v>0.20133333333333334</v>
      </c>
      <c r="P884" s="19">
        <f t="shared" si="54"/>
        <v>21.571428571428573</v>
      </c>
      <c r="Q884" t="b">
        <v>0</v>
      </c>
      <c r="R884" s="14" t="s">
        <v>8338</v>
      </c>
      <c r="S884" s="10" t="s">
        <v>8279</v>
      </c>
      <c r="T884" t="s">
        <v>8283</v>
      </c>
      <c r="U884" s="14">
        <f t="shared" si="55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19">
        <v>5000</v>
      </c>
      <c r="E885">
        <v>2001</v>
      </c>
      <c r="F885" s="19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7">
        <f t="shared" si="53"/>
        <v>42371.935590277775</v>
      </c>
      <c r="M885" t="b">
        <v>0</v>
      </c>
      <c r="N885">
        <v>24</v>
      </c>
      <c r="O885" s="5">
        <f>E885/D885</f>
        <v>0.4002</v>
      </c>
      <c r="P885" s="19">
        <f t="shared" si="54"/>
        <v>83.375</v>
      </c>
      <c r="Q885" t="b">
        <v>0</v>
      </c>
      <c r="R885" s="14" t="s">
        <v>8338</v>
      </c>
      <c r="S885" s="10" t="s">
        <v>8279</v>
      </c>
      <c r="T885" t="s">
        <v>8283</v>
      </c>
      <c r="U885" s="14">
        <f t="shared" si="55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19">
        <v>2000</v>
      </c>
      <c r="E886">
        <v>20</v>
      </c>
      <c r="F886" s="19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7">
        <f t="shared" si="53"/>
        <v>40981.802615740737</v>
      </c>
      <c r="M886" t="b">
        <v>0</v>
      </c>
      <c r="N886">
        <v>2</v>
      </c>
      <c r="O886" s="5">
        <f>E886/D886</f>
        <v>0.01</v>
      </c>
      <c r="P886" s="19">
        <f t="shared" si="54"/>
        <v>10</v>
      </c>
      <c r="Q886" t="b">
        <v>0</v>
      </c>
      <c r="R886" s="14" t="s">
        <v>8338</v>
      </c>
      <c r="S886" s="10" t="s">
        <v>8279</v>
      </c>
      <c r="T886" t="s">
        <v>8283</v>
      </c>
      <c r="U886" s="14">
        <f t="shared" si="55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19">
        <v>1000</v>
      </c>
      <c r="E887">
        <v>750</v>
      </c>
      <c r="F887" s="19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7">
        <f t="shared" si="53"/>
        <v>42713.941099537042</v>
      </c>
      <c r="M887" t="b">
        <v>0</v>
      </c>
      <c r="N887">
        <v>21</v>
      </c>
      <c r="O887" s="5">
        <f>E887/D887</f>
        <v>0.75</v>
      </c>
      <c r="P887" s="19">
        <f t="shared" si="54"/>
        <v>35.714285714285715</v>
      </c>
      <c r="Q887" t="b">
        <v>0</v>
      </c>
      <c r="R887" s="14" t="s">
        <v>8338</v>
      </c>
      <c r="S887" s="10" t="s">
        <v>8279</v>
      </c>
      <c r="T887" t="s">
        <v>8283</v>
      </c>
      <c r="U887" s="14">
        <f t="shared" si="55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19">
        <v>500</v>
      </c>
      <c r="E888">
        <v>205</v>
      </c>
      <c r="F888" s="19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7">
        <f t="shared" si="53"/>
        <v>42603.870520833334</v>
      </c>
      <c r="M888" t="b">
        <v>0</v>
      </c>
      <c r="N888">
        <v>7</v>
      </c>
      <c r="O888" s="5">
        <f>E888/D888</f>
        <v>0.41</v>
      </c>
      <c r="P888" s="19">
        <f t="shared" si="54"/>
        <v>29.285714285714285</v>
      </c>
      <c r="Q888" t="b">
        <v>0</v>
      </c>
      <c r="R888" s="14" t="s">
        <v>8338</v>
      </c>
      <c r="S888" s="10" t="s">
        <v>8279</v>
      </c>
      <c r="T888" t="s">
        <v>8283</v>
      </c>
      <c r="U888" s="14">
        <f t="shared" si="55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19">
        <v>1000</v>
      </c>
      <c r="E889">
        <v>0</v>
      </c>
      <c r="F889" s="1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7">
        <f t="shared" si="53"/>
        <v>41026.958969907406</v>
      </c>
      <c r="M889" t="b">
        <v>0</v>
      </c>
      <c r="N889">
        <v>0</v>
      </c>
      <c r="O889" s="5">
        <f>E889/D889</f>
        <v>0</v>
      </c>
      <c r="P889" s="19">
        <f t="shared" si="54"/>
        <v>0</v>
      </c>
      <c r="Q889" t="b">
        <v>0</v>
      </c>
      <c r="R889" s="14" t="s">
        <v>8338</v>
      </c>
      <c r="S889" s="10" t="s">
        <v>8279</v>
      </c>
      <c r="T889" t="s">
        <v>8283</v>
      </c>
      <c r="U889" s="14">
        <f t="shared" si="55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19">
        <v>1000</v>
      </c>
      <c r="E890">
        <v>72</v>
      </c>
      <c r="F890" s="19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7">
        <f t="shared" si="53"/>
        <v>40751.753298611111</v>
      </c>
      <c r="M890" t="b">
        <v>0</v>
      </c>
      <c r="N890">
        <v>4</v>
      </c>
      <c r="O890" s="5">
        <f>E890/D890</f>
        <v>7.1999999999999995E-2</v>
      </c>
      <c r="P890" s="19">
        <f t="shared" si="54"/>
        <v>18</v>
      </c>
      <c r="Q890" t="b">
        <v>0</v>
      </c>
      <c r="R890" s="14" t="s">
        <v>8338</v>
      </c>
      <c r="S890" s="10" t="s">
        <v>8279</v>
      </c>
      <c r="T890" t="s">
        <v>8283</v>
      </c>
      <c r="U890" s="14">
        <f t="shared" si="55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19">
        <v>25000</v>
      </c>
      <c r="E891">
        <v>2360.3200000000002</v>
      </c>
      <c r="F891" s="19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7">
        <f t="shared" si="53"/>
        <v>41887.784062500003</v>
      </c>
      <c r="M891" t="b">
        <v>0</v>
      </c>
      <c r="N891">
        <v>32</v>
      </c>
      <c r="O891" s="5">
        <f>E891/D891</f>
        <v>9.4412800000000005E-2</v>
      </c>
      <c r="P891" s="19">
        <f t="shared" si="54"/>
        <v>73.760000000000005</v>
      </c>
      <c r="Q891" t="b">
        <v>0</v>
      </c>
      <c r="R891" s="14" t="s">
        <v>8338</v>
      </c>
      <c r="S891" s="10" t="s">
        <v>8279</v>
      </c>
      <c r="T891" t="s">
        <v>8283</v>
      </c>
      <c r="U891" s="14">
        <f t="shared" si="55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19">
        <v>3000</v>
      </c>
      <c r="E892">
        <v>125</v>
      </c>
      <c r="F892" s="19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7">
        <f t="shared" si="53"/>
        <v>41569.698831018519</v>
      </c>
      <c r="M892" t="b">
        <v>0</v>
      </c>
      <c r="N892">
        <v>4</v>
      </c>
      <c r="O892" s="5">
        <f>E892/D892</f>
        <v>4.1666666666666664E-2</v>
      </c>
      <c r="P892" s="19">
        <f t="shared" si="54"/>
        <v>31.25</v>
      </c>
      <c r="Q892" t="b">
        <v>0</v>
      </c>
      <c r="R892" s="14" t="s">
        <v>8338</v>
      </c>
      <c r="S892" s="10" t="s">
        <v>8279</v>
      </c>
      <c r="T892" t="s">
        <v>8283</v>
      </c>
      <c r="U892" s="14">
        <f t="shared" si="55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19">
        <v>8000</v>
      </c>
      <c r="E893">
        <v>260</v>
      </c>
      <c r="F893" s="19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7">
        <f t="shared" si="53"/>
        <v>41842.031597222223</v>
      </c>
      <c r="M893" t="b">
        <v>0</v>
      </c>
      <c r="N893">
        <v>9</v>
      </c>
      <c r="O893" s="5">
        <f>E893/D893</f>
        <v>3.2500000000000001E-2</v>
      </c>
      <c r="P893" s="19">
        <f t="shared" si="54"/>
        <v>28.888888888888889</v>
      </c>
      <c r="Q893" t="b">
        <v>0</v>
      </c>
      <c r="R893" s="14" t="s">
        <v>8338</v>
      </c>
      <c r="S893" s="10" t="s">
        <v>8279</v>
      </c>
      <c r="T893" t="s">
        <v>8283</v>
      </c>
      <c r="U893" s="14">
        <f t="shared" si="55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19">
        <v>6000</v>
      </c>
      <c r="E894">
        <v>2445</v>
      </c>
      <c r="F894" s="19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7">
        <f t="shared" si="53"/>
        <v>40304.20003472222</v>
      </c>
      <c r="M894" t="b">
        <v>0</v>
      </c>
      <c r="N894">
        <v>17</v>
      </c>
      <c r="O894" s="5">
        <f>E894/D894</f>
        <v>0.40749999999999997</v>
      </c>
      <c r="P894" s="19">
        <f t="shared" si="54"/>
        <v>143.8235294117647</v>
      </c>
      <c r="Q894" t="b">
        <v>0</v>
      </c>
      <c r="R894" s="14" t="s">
        <v>8338</v>
      </c>
      <c r="S894" s="10" t="s">
        <v>8279</v>
      </c>
      <c r="T894" t="s">
        <v>8283</v>
      </c>
      <c r="U894" s="14">
        <f t="shared" si="55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19">
        <v>2000</v>
      </c>
      <c r="E895">
        <v>200</v>
      </c>
      <c r="F895" s="19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7">
        <f t="shared" si="53"/>
        <v>42065.897719907407</v>
      </c>
      <c r="M895" t="b">
        <v>0</v>
      </c>
      <c r="N895">
        <v>5</v>
      </c>
      <c r="O895" s="5">
        <f>E895/D895</f>
        <v>0.1</v>
      </c>
      <c r="P895" s="19">
        <f t="shared" si="54"/>
        <v>40</v>
      </c>
      <c r="Q895" t="b">
        <v>0</v>
      </c>
      <c r="R895" s="14" t="s">
        <v>8338</v>
      </c>
      <c r="S895" s="10" t="s">
        <v>8279</v>
      </c>
      <c r="T895" t="s">
        <v>8283</v>
      </c>
      <c r="U895" s="14">
        <f t="shared" si="55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19">
        <v>20000</v>
      </c>
      <c r="E896">
        <v>7834</v>
      </c>
      <c r="F896" s="19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7">
        <f t="shared" si="53"/>
        <v>42496.981597222228</v>
      </c>
      <c r="M896" t="b">
        <v>0</v>
      </c>
      <c r="N896">
        <v>53</v>
      </c>
      <c r="O896" s="5">
        <f>E896/D896</f>
        <v>0.39169999999999999</v>
      </c>
      <c r="P896" s="19">
        <f t="shared" si="54"/>
        <v>147.81132075471697</v>
      </c>
      <c r="Q896" t="b">
        <v>0</v>
      </c>
      <c r="R896" s="14" t="s">
        <v>8338</v>
      </c>
      <c r="S896" s="10" t="s">
        <v>8279</v>
      </c>
      <c r="T896" t="s">
        <v>8283</v>
      </c>
      <c r="U896" s="14">
        <f t="shared" si="55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19">
        <v>8000</v>
      </c>
      <c r="E897">
        <v>195</v>
      </c>
      <c r="F897" s="19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7">
        <f t="shared" si="53"/>
        <v>40431.127650462964</v>
      </c>
      <c r="M897" t="b">
        <v>0</v>
      </c>
      <c r="N897">
        <v>7</v>
      </c>
      <c r="O897" s="5">
        <f>E897/D897</f>
        <v>2.4375000000000001E-2</v>
      </c>
      <c r="P897" s="19">
        <f t="shared" si="54"/>
        <v>27.857142857142858</v>
      </c>
      <c r="Q897" t="b">
        <v>0</v>
      </c>
      <c r="R897" s="14" t="s">
        <v>8338</v>
      </c>
      <c r="S897" s="10" t="s">
        <v>8279</v>
      </c>
      <c r="T897" t="s">
        <v>8283</v>
      </c>
      <c r="U897" s="14">
        <f t="shared" si="55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19">
        <v>8000</v>
      </c>
      <c r="E898">
        <v>3200</v>
      </c>
      <c r="F898" s="19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7">
        <f t="shared" si="53"/>
        <v>42218.872986111113</v>
      </c>
      <c r="M898" t="b">
        <v>0</v>
      </c>
      <c r="N898">
        <v>72</v>
      </c>
      <c r="O898" s="5">
        <f>E898/D898</f>
        <v>0.4</v>
      </c>
      <c r="P898" s="19">
        <f t="shared" si="54"/>
        <v>44.444444444444443</v>
      </c>
      <c r="Q898" t="b">
        <v>0</v>
      </c>
      <c r="R898" s="14" t="s">
        <v>8338</v>
      </c>
      <c r="S898" s="10" t="s">
        <v>8279</v>
      </c>
      <c r="T898" t="s">
        <v>8283</v>
      </c>
      <c r="U898" s="14">
        <f t="shared" si="55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19">
        <v>3000</v>
      </c>
      <c r="E899">
        <v>0</v>
      </c>
      <c r="F899" s="1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7">
        <f t="shared" ref="L899:L962" si="57">(((K899/60)/60)/24)+DATE(1970,1,1)</f>
        <v>41211.688750000001</v>
      </c>
      <c r="M899" t="b">
        <v>0</v>
      </c>
      <c r="N899">
        <v>0</v>
      </c>
      <c r="O899" s="5">
        <f>E899/D899</f>
        <v>0</v>
      </c>
      <c r="P899" s="19">
        <f t="shared" ref="P899:P962" si="58">IFERROR(E899/N899,0)</f>
        <v>0</v>
      </c>
      <c r="Q899" t="b">
        <v>0</v>
      </c>
      <c r="R899" s="14" t="s">
        <v>8338</v>
      </c>
      <c r="S899" s="10" t="s">
        <v>8279</v>
      </c>
      <c r="T899" t="s">
        <v>8283</v>
      </c>
      <c r="U899" s="14">
        <f t="shared" ref="U899:U962" si="59">YEAR(L899)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19">
        <v>2500</v>
      </c>
      <c r="E900">
        <v>70</v>
      </c>
      <c r="F900" s="19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7">
        <f t="shared" si="57"/>
        <v>40878.758217592593</v>
      </c>
      <c r="M900" t="b">
        <v>0</v>
      </c>
      <c r="N900">
        <v>2</v>
      </c>
      <c r="O900" s="5">
        <f>E900/D900</f>
        <v>2.8000000000000001E-2</v>
      </c>
      <c r="P900" s="19">
        <f t="shared" si="58"/>
        <v>35</v>
      </c>
      <c r="Q900" t="b">
        <v>0</v>
      </c>
      <c r="R900" s="14" t="s">
        <v>8338</v>
      </c>
      <c r="S900" s="10" t="s">
        <v>8279</v>
      </c>
      <c r="T900" t="s">
        <v>8283</v>
      </c>
      <c r="U900" s="14">
        <f t="shared" si="59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19">
        <v>750</v>
      </c>
      <c r="E901">
        <v>280</v>
      </c>
      <c r="F901" s="19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7">
        <f t="shared" si="57"/>
        <v>40646.099097222221</v>
      </c>
      <c r="M901" t="b">
        <v>0</v>
      </c>
      <c r="N901">
        <v>8</v>
      </c>
      <c r="O901" s="5">
        <f>E901/D901</f>
        <v>0.37333333333333335</v>
      </c>
      <c r="P901" s="19">
        <f t="shared" si="58"/>
        <v>35</v>
      </c>
      <c r="Q901" t="b">
        <v>0</v>
      </c>
      <c r="R901" s="14" t="s">
        <v>8338</v>
      </c>
      <c r="S901" s="10" t="s">
        <v>8279</v>
      </c>
      <c r="T901" t="s">
        <v>8283</v>
      </c>
      <c r="U901" s="14">
        <f t="shared" si="59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19">
        <v>5000</v>
      </c>
      <c r="E902">
        <v>21</v>
      </c>
      <c r="F902" s="19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7">
        <f t="shared" si="57"/>
        <v>42429.84956018519</v>
      </c>
      <c r="M902" t="b">
        <v>0</v>
      </c>
      <c r="N902">
        <v>2</v>
      </c>
      <c r="O902" s="5">
        <f>E902/D902</f>
        <v>4.1999999999999997E-3</v>
      </c>
      <c r="P902" s="19">
        <f t="shared" si="58"/>
        <v>10.5</v>
      </c>
      <c r="Q902" t="b">
        <v>0</v>
      </c>
      <c r="R902" s="14" t="s">
        <v>8337</v>
      </c>
      <c r="S902" s="10" t="s">
        <v>8279</v>
      </c>
      <c r="T902" t="s">
        <v>8282</v>
      </c>
      <c r="U902" s="14">
        <f t="shared" si="59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19">
        <v>6500</v>
      </c>
      <c r="E903">
        <v>0</v>
      </c>
      <c r="F903" s="19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7">
        <f t="shared" si="57"/>
        <v>40291.81150462963</v>
      </c>
      <c r="M903" t="b">
        <v>0</v>
      </c>
      <c r="N903">
        <v>0</v>
      </c>
      <c r="O903" s="5">
        <f>E903/D903</f>
        <v>0</v>
      </c>
      <c r="P903" s="19">
        <f t="shared" si="58"/>
        <v>0</v>
      </c>
      <c r="Q903" t="b">
        <v>0</v>
      </c>
      <c r="R903" s="14" t="s">
        <v>8337</v>
      </c>
      <c r="S903" s="10" t="s">
        <v>8279</v>
      </c>
      <c r="T903" t="s">
        <v>8282</v>
      </c>
      <c r="U903" s="14">
        <f t="shared" si="59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19">
        <v>30000</v>
      </c>
      <c r="E904">
        <v>90</v>
      </c>
      <c r="F904" s="19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7">
        <f t="shared" si="57"/>
        <v>41829.965532407405</v>
      </c>
      <c r="M904" t="b">
        <v>0</v>
      </c>
      <c r="N904">
        <v>3</v>
      </c>
      <c r="O904" s="5">
        <f>E904/D904</f>
        <v>3.0000000000000001E-3</v>
      </c>
      <c r="P904" s="19">
        <f t="shared" si="58"/>
        <v>30</v>
      </c>
      <c r="Q904" t="b">
        <v>0</v>
      </c>
      <c r="R904" s="14" t="s">
        <v>8337</v>
      </c>
      <c r="S904" s="10" t="s">
        <v>8279</v>
      </c>
      <c r="T904" t="s">
        <v>8282</v>
      </c>
      <c r="U904" s="14">
        <f t="shared" si="59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19">
        <v>5000</v>
      </c>
      <c r="E905">
        <v>160</v>
      </c>
      <c r="F905" s="19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7">
        <f t="shared" si="57"/>
        <v>41149.796064814815</v>
      </c>
      <c r="M905" t="b">
        <v>0</v>
      </c>
      <c r="N905">
        <v>4</v>
      </c>
      <c r="O905" s="5">
        <f>E905/D905</f>
        <v>3.2000000000000001E-2</v>
      </c>
      <c r="P905" s="19">
        <f t="shared" si="58"/>
        <v>40</v>
      </c>
      <c r="Q905" t="b">
        <v>0</v>
      </c>
      <c r="R905" s="14" t="s">
        <v>8337</v>
      </c>
      <c r="S905" s="10" t="s">
        <v>8279</v>
      </c>
      <c r="T905" t="s">
        <v>8282</v>
      </c>
      <c r="U905" s="14">
        <f t="shared" si="59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19">
        <v>50000</v>
      </c>
      <c r="E906">
        <v>151</v>
      </c>
      <c r="F906" s="19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7">
        <f t="shared" si="57"/>
        <v>42342.080289351856</v>
      </c>
      <c r="M906" t="b">
        <v>0</v>
      </c>
      <c r="N906">
        <v>3</v>
      </c>
      <c r="O906" s="5">
        <f>E906/D906</f>
        <v>3.0200000000000001E-3</v>
      </c>
      <c r="P906" s="19">
        <f t="shared" si="58"/>
        <v>50.333333333333336</v>
      </c>
      <c r="Q906" t="b">
        <v>0</v>
      </c>
      <c r="R906" s="14" t="s">
        <v>8337</v>
      </c>
      <c r="S906" s="10" t="s">
        <v>8279</v>
      </c>
      <c r="T906" t="s">
        <v>8282</v>
      </c>
      <c r="U906" s="14">
        <f t="shared" si="59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19">
        <v>6500</v>
      </c>
      <c r="E907">
        <v>196</v>
      </c>
      <c r="F907" s="19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7">
        <f t="shared" si="57"/>
        <v>40507.239884259259</v>
      </c>
      <c r="M907" t="b">
        <v>0</v>
      </c>
      <c r="N907">
        <v>6</v>
      </c>
      <c r="O907" s="5">
        <f>E907/D907</f>
        <v>3.0153846153846153E-2</v>
      </c>
      <c r="P907" s="19">
        <f t="shared" si="58"/>
        <v>32.666666666666664</v>
      </c>
      <c r="Q907" t="b">
        <v>0</v>
      </c>
      <c r="R907" s="14" t="s">
        <v>8337</v>
      </c>
      <c r="S907" s="10" t="s">
        <v>8279</v>
      </c>
      <c r="T907" t="s">
        <v>8282</v>
      </c>
      <c r="U907" s="14">
        <f t="shared" si="59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19">
        <v>15000</v>
      </c>
      <c r="E908">
        <v>0</v>
      </c>
      <c r="F908" s="19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7">
        <f t="shared" si="57"/>
        <v>41681.189699074072</v>
      </c>
      <c r="M908" t="b">
        <v>0</v>
      </c>
      <c r="N908">
        <v>0</v>
      </c>
      <c r="O908" s="5">
        <f>E908/D908</f>
        <v>0</v>
      </c>
      <c r="P908" s="19">
        <f t="shared" si="58"/>
        <v>0</v>
      </c>
      <c r="Q908" t="b">
        <v>0</v>
      </c>
      <c r="R908" s="14" t="s">
        <v>8337</v>
      </c>
      <c r="S908" s="10" t="s">
        <v>8279</v>
      </c>
      <c r="T908" t="s">
        <v>8282</v>
      </c>
      <c r="U908" s="14">
        <f t="shared" si="59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19">
        <v>2900</v>
      </c>
      <c r="E909">
        <v>0</v>
      </c>
      <c r="F909" s="1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7">
        <f t="shared" si="57"/>
        <v>40767.192395833335</v>
      </c>
      <c r="M909" t="b">
        <v>0</v>
      </c>
      <c r="N909">
        <v>0</v>
      </c>
      <c r="O909" s="5">
        <f>E909/D909</f>
        <v>0</v>
      </c>
      <c r="P909" s="19">
        <f t="shared" si="58"/>
        <v>0</v>
      </c>
      <c r="Q909" t="b">
        <v>0</v>
      </c>
      <c r="R909" s="14" t="s">
        <v>8337</v>
      </c>
      <c r="S909" s="10" t="s">
        <v>8279</v>
      </c>
      <c r="T909" t="s">
        <v>8282</v>
      </c>
      <c r="U909" s="14">
        <f t="shared" si="59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19">
        <v>2500</v>
      </c>
      <c r="E910">
        <v>0</v>
      </c>
      <c r="F910" s="19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7">
        <f t="shared" si="57"/>
        <v>40340.801562499997</v>
      </c>
      <c r="M910" t="b">
        <v>0</v>
      </c>
      <c r="N910">
        <v>0</v>
      </c>
      <c r="O910" s="5">
        <f>E910/D910</f>
        <v>0</v>
      </c>
      <c r="P910" s="19">
        <f t="shared" si="58"/>
        <v>0</v>
      </c>
      <c r="Q910" t="b">
        <v>0</v>
      </c>
      <c r="R910" s="14" t="s">
        <v>8337</v>
      </c>
      <c r="S910" s="10" t="s">
        <v>8279</v>
      </c>
      <c r="T910" t="s">
        <v>8282</v>
      </c>
      <c r="U910" s="14">
        <f t="shared" si="59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19">
        <v>16000</v>
      </c>
      <c r="E911">
        <v>520</v>
      </c>
      <c r="F911" s="19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7">
        <f t="shared" si="57"/>
        <v>41081.69027777778</v>
      </c>
      <c r="M911" t="b">
        <v>0</v>
      </c>
      <c r="N911">
        <v>8</v>
      </c>
      <c r="O911" s="5">
        <f>E911/D911</f>
        <v>3.2500000000000001E-2</v>
      </c>
      <c r="P911" s="19">
        <f t="shared" si="58"/>
        <v>65</v>
      </c>
      <c r="Q911" t="b">
        <v>0</v>
      </c>
      <c r="R911" s="14" t="s">
        <v>8337</v>
      </c>
      <c r="S911" s="10" t="s">
        <v>8279</v>
      </c>
      <c r="T911" t="s">
        <v>8282</v>
      </c>
      <c r="U911" s="14">
        <f t="shared" si="59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19">
        <v>550</v>
      </c>
      <c r="E912">
        <v>123</v>
      </c>
      <c r="F912" s="19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7">
        <f t="shared" si="57"/>
        <v>42737.545358796298</v>
      </c>
      <c r="M912" t="b">
        <v>0</v>
      </c>
      <c r="N912">
        <v>5</v>
      </c>
      <c r="O912" s="5">
        <f>E912/D912</f>
        <v>0.22363636363636363</v>
      </c>
      <c r="P912" s="19">
        <f t="shared" si="58"/>
        <v>24.6</v>
      </c>
      <c r="Q912" t="b">
        <v>0</v>
      </c>
      <c r="R912" s="14" t="s">
        <v>8337</v>
      </c>
      <c r="S912" s="10" t="s">
        <v>8279</v>
      </c>
      <c r="T912" t="s">
        <v>8282</v>
      </c>
      <c r="U912" s="14">
        <f t="shared" si="59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19">
        <v>100000</v>
      </c>
      <c r="E913">
        <v>0</v>
      </c>
      <c r="F913" s="19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7">
        <f t="shared" si="57"/>
        <v>41642.005150462966</v>
      </c>
      <c r="M913" t="b">
        <v>0</v>
      </c>
      <c r="N913">
        <v>0</v>
      </c>
      <c r="O913" s="5">
        <f>E913/D913</f>
        <v>0</v>
      </c>
      <c r="P913" s="19">
        <f t="shared" si="58"/>
        <v>0</v>
      </c>
      <c r="Q913" t="b">
        <v>0</v>
      </c>
      <c r="R913" s="14" t="s">
        <v>8337</v>
      </c>
      <c r="S913" s="10" t="s">
        <v>8279</v>
      </c>
      <c r="T913" t="s">
        <v>8282</v>
      </c>
      <c r="U913" s="14">
        <f t="shared" si="59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19">
        <v>3500</v>
      </c>
      <c r="E914">
        <v>30</v>
      </c>
      <c r="F914" s="19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7">
        <f t="shared" si="57"/>
        <v>41194.109340277777</v>
      </c>
      <c r="M914" t="b">
        <v>0</v>
      </c>
      <c r="N914">
        <v>2</v>
      </c>
      <c r="O914" s="5">
        <f>E914/D914</f>
        <v>8.5714285714285719E-3</v>
      </c>
      <c r="P914" s="19">
        <f t="shared" si="58"/>
        <v>15</v>
      </c>
      <c r="Q914" t="b">
        <v>0</v>
      </c>
      <c r="R914" s="14" t="s">
        <v>8337</v>
      </c>
      <c r="S914" s="10" t="s">
        <v>8279</v>
      </c>
      <c r="T914" t="s">
        <v>8282</v>
      </c>
      <c r="U914" s="14">
        <f t="shared" si="59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19">
        <v>30000</v>
      </c>
      <c r="E915">
        <v>1982</v>
      </c>
      <c r="F915" s="19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7">
        <f t="shared" si="57"/>
        <v>41004.139108796298</v>
      </c>
      <c r="M915" t="b">
        <v>0</v>
      </c>
      <c r="N915">
        <v>24</v>
      </c>
      <c r="O915" s="5">
        <f>E915/D915</f>
        <v>6.6066666666666662E-2</v>
      </c>
      <c r="P915" s="19">
        <f t="shared" si="58"/>
        <v>82.583333333333329</v>
      </c>
      <c r="Q915" t="b">
        <v>0</v>
      </c>
      <c r="R915" s="14" t="s">
        <v>8337</v>
      </c>
      <c r="S915" s="10" t="s">
        <v>8279</v>
      </c>
      <c r="T915" t="s">
        <v>8282</v>
      </c>
      <c r="U915" s="14">
        <f t="shared" si="59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19">
        <v>1500</v>
      </c>
      <c r="E916">
        <v>0</v>
      </c>
      <c r="F916" s="19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7">
        <f t="shared" si="57"/>
        <v>41116.763275462967</v>
      </c>
      <c r="M916" t="b">
        <v>0</v>
      </c>
      <c r="N916">
        <v>0</v>
      </c>
      <c r="O916" s="5">
        <f>E916/D916</f>
        <v>0</v>
      </c>
      <c r="P916" s="19">
        <f t="shared" si="58"/>
        <v>0</v>
      </c>
      <c r="Q916" t="b">
        <v>0</v>
      </c>
      <c r="R916" s="14" t="s">
        <v>8337</v>
      </c>
      <c r="S916" s="10" t="s">
        <v>8279</v>
      </c>
      <c r="T916" t="s">
        <v>8282</v>
      </c>
      <c r="U916" s="14">
        <f t="shared" si="59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19">
        <v>6500</v>
      </c>
      <c r="E917">
        <v>375</v>
      </c>
      <c r="F917" s="19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7">
        <f t="shared" si="57"/>
        <v>40937.679560185185</v>
      </c>
      <c r="M917" t="b">
        <v>0</v>
      </c>
      <c r="N917">
        <v>9</v>
      </c>
      <c r="O917" s="5">
        <f>E917/D917</f>
        <v>5.7692307692307696E-2</v>
      </c>
      <c r="P917" s="19">
        <f t="shared" si="58"/>
        <v>41.666666666666664</v>
      </c>
      <c r="Q917" t="b">
        <v>0</v>
      </c>
      <c r="R917" s="14" t="s">
        <v>8337</v>
      </c>
      <c r="S917" s="10" t="s">
        <v>8279</v>
      </c>
      <c r="T917" t="s">
        <v>8282</v>
      </c>
      <c r="U917" s="14">
        <f t="shared" si="59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19">
        <v>3300</v>
      </c>
      <c r="E918">
        <v>0</v>
      </c>
      <c r="F918" s="19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7">
        <f t="shared" si="57"/>
        <v>40434.853402777779</v>
      </c>
      <c r="M918" t="b">
        <v>0</v>
      </c>
      <c r="N918">
        <v>0</v>
      </c>
      <c r="O918" s="5">
        <f>E918/D918</f>
        <v>0</v>
      </c>
      <c r="P918" s="19">
        <f t="shared" si="58"/>
        <v>0</v>
      </c>
      <c r="Q918" t="b">
        <v>0</v>
      </c>
      <c r="R918" s="14" t="s">
        <v>8337</v>
      </c>
      <c r="S918" s="10" t="s">
        <v>8279</v>
      </c>
      <c r="T918" t="s">
        <v>8282</v>
      </c>
      <c r="U918" s="14">
        <f t="shared" si="59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19">
        <v>5000</v>
      </c>
      <c r="E919">
        <v>30</v>
      </c>
      <c r="F919" s="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7">
        <f t="shared" si="57"/>
        <v>41802.94363425926</v>
      </c>
      <c r="M919" t="b">
        <v>0</v>
      </c>
      <c r="N919">
        <v>1</v>
      </c>
      <c r="O919" s="5">
        <f>E919/D919</f>
        <v>6.0000000000000001E-3</v>
      </c>
      <c r="P919" s="19">
        <f t="shared" si="58"/>
        <v>30</v>
      </c>
      <c r="Q919" t="b">
        <v>0</v>
      </c>
      <c r="R919" s="14" t="s">
        <v>8337</v>
      </c>
      <c r="S919" s="10" t="s">
        <v>8279</v>
      </c>
      <c r="T919" t="s">
        <v>8282</v>
      </c>
      <c r="U919" s="14">
        <f t="shared" si="59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19">
        <v>3900</v>
      </c>
      <c r="E920">
        <v>196</v>
      </c>
      <c r="F920" s="19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7">
        <f t="shared" si="57"/>
        <v>41944.916215277779</v>
      </c>
      <c r="M920" t="b">
        <v>0</v>
      </c>
      <c r="N920">
        <v>10</v>
      </c>
      <c r="O920" s="5">
        <f>E920/D920</f>
        <v>5.0256410256410255E-2</v>
      </c>
      <c r="P920" s="19">
        <f t="shared" si="58"/>
        <v>19.600000000000001</v>
      </c>
      <c r="Q920" t="b">
        <v>0</v>
      </c>
      <c r="R920" s="14" t="s">
        <v>8337</v>
      </c>
      <c r="S920" s="10" t="s">
        <v>8279</v>
      </c>
      <c r="T920" t="s">
        <v>8282</v>
      </c>
      <c r="U920" s="14">
        <f t="shared" si="59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19">
        <v>20000</v>
      </c>
      <c r="E921">
        <v>100</v>
      </c>
      <c r="F921" s="19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7">
        <f t="shared" si="57"/>
        <v>41227.641724537039</v>
      </c>
      <c r="M921" t="b">
        <v>0</v>
      </c>
      <c r="N921">
        <v>1</v>
      </c>
      <c r="O921" s="5">
        <f>E921/D921</f>
        <v>5.0000000000000001E-3</v>
      </c>
      <c r="P921" s="19">
        <f t="shared" si="58"/>
        <v>100</v>
      </c>
      <c r="Q921" t="b">
        <v>0</v>
      </c>
      <c r="R921" s="14" t="s">
        <v>8337</v>
      </c>
      <c r="S921" s="10" t="s">
        <v>8279</v>
      </c>
      <c r="T921" t="s">
        <v>8282</v>
      </c>
      <c r="U921" s="14">
        <f t="shared" si="59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19">
        <v>5500</v>
      </c>
      <c r="E922">
        <v>0</v>
      </c>
      <c r="F922" s="19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7">
        <f t="shared" si="57"/>
        <v>41562.67155092593</v>
      </c>
      <c r="M922" t="b">
        <v>0</v>
      </c>
      <c r="N922">
        <v>0</v>
      </c>
      <c r="O922" s="5">
        <f>E922/D922</f>
        <v>0</v>
      </c>
      <c r="P922" s="19">
        <f t="shared" si="58"/>
        <v>0</v>
      </c>
      <c r="Q922" t="b">
        <v>0</v>
      </c>
      <c r="R922" s="14" t="s">
        <v>8337</v>
      </c>
      <c r="S922" s="10" t="s">
        <v>8279</v>
      </c>
      <c r="T922" t="s">
        <v>8282</v>
      </c>
      <c r="U922" s="14">
        <f t="shared" si="59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19">
        <v>15000</v>
      </c>
      <c r="E923">
        <v>4635</v>
      </c>
      <c r="F923" s="19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7">
        <f t="shared" si="57"/>
        <v>40847.171018518515</v>
      </c>
      <c r="M923" t="b">
        <v>0</v>
      </c>
      <c r="N923">
        <v>20</v>
      </c>
      <c r="O923" s="5">
        <f>E923/D923</f>
        <v>0.309</v>
      </c>
      <c r="P923" s="19">
        <f t="shared" si="58"/>
        <v>231.75</v>
      </c>
      <c r="Q923" t="b">
        <v>0</v>
      </c>
      <c r="R923" s="14" t="s">
        <v>8337</v>
      </c>
      <c r="S923" s="10" t="s">
        <v>8279</v>
      </c>
      <c r="T923" t="s">
        <v>8282</v>
      </c>
      <c r="U923" s="14">
        <f t="shared" si="59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19">
        <v>27000</v>
      </c>
      <c r="E924">
        <v>5680</v>
      </c>
      <c r="F924" s="19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7">
        <f t="shared" si="57"/>
        <v>41878.530011574076</v>
      </c>
      <c r="M924" t="b">
        <v>0</v>
      </c>
      <c r="N924">
        <v>30</v>
      </c>
      <c r="O924" s="5">
        <f>E924/D924</f>
        <v>0.21037037037037037</v>
      </c>
      <c r="P924" s="19">
        <f t="shared" si="58"/>
        <v>189.33333333333334</v>
      </c>
      <c r="Q924" t="b">
        <v>0</v>
      </c>
      <c r="R924" s="14" t="s">
        <v>8337</v>
      </c>
      <c r="S924" s="10" t="s">
        <v>8279</v>
      </c>
      <c r="T924" t="s">
        <v>8282</v>
      </c>
      <c r="U924" s="14">
        <f t="shared" si="59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19">
        <v>15000</v>
      </c>
      <c r="E925">
        <v>330</v>
      </c>
      <c r="F925" s="19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7">
        <f t="shared" si="57"/>
        <v>41934.959756944445</v>
      </c>
      <c r="M925" t="b">
        <v>0</v>
      </c>
      <c r="N925">
        <v>6</v>
      </c>
      <c r="O925" s="5">
        <f>E925/D925</f>
        <v>2.1999999999999999E-2</v>
      </c>
      <c r="P925" s="19">
        <f t="shared" si="58"/>
        <v>55</v>
      </c>
      <c r="Q925" t="b">
        <v>0</v>
      </c>
      <c r="R925" s="14" t="s">
        <v>8337</v>
      </c>
      <c r="S925" s="10" t="s">
        <v>8279</v>
      </c>
      <c r="T925" t="s">
        <v>8282</v>
      </c>
      <c r="U925" s="14">
        <f t="shared" si="59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19">
        <v>3000</v>
      </c>
      <c r="E926">
        <v>327</v>
      </c>
      <c r="F926" s="19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7">
        <f t="shared" si="57"/>
        <v>41288.942928240744</v>
      </c>
      <c r="M926" t="b">
        <v>0</v>
      </c>
      <c r="N926">
        <v>15</v>
      </c>
      <c r="O926" s="5">
        <f>E926/D926</f>
        <v>0.109</v>
      </c>
      <c r="P926" s="19">
        <f t="shared" si="58"/>
        <v>21.8</v>
      </c>
      <c r="Q926" t="b">
        <v>0</v>
      </c>
      <c r="R926" s="14" t="s">
        <v>8337</v>
      </c>
      <c r="S926" s="10" t="s">
        <v>8279</v>
      </c>
      <c r="T926" t="s">
        <v>8282</v>
      </c>
      <c r="U926" s="14">
        <f t="shared" si="59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19">
        <v>6000</v>
      </c>
      <c r="E927">
        <v>160</v>
      </c>
      <c r="F927" s="19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7">
        <f t="shared" si="57"/>
        <v>41575.880914351852</v>
      </c>
      <c r="M927" t="b">
        <v>0</v>
      </c>
      <c r="N927">
        <v>5</v>
      </c>
      <c r="O927" s="5">
        <f>E927/D927</f>
        <v>2.6666666666666668E-2</v>
      </c>
      <c r="P927" s="19">
        <f t="shared" si="58"/>
        <v>32</v>
      </c>
      <c r="Q927" t="b">
        <v>0</v>
      </c>
      <c r="R927" s="14" t="s">
        <v>8337</v>
      </c>
      <c r="S927" s="10" t="s">
        <v>8279</v>
      </c>
      <c r="T927" t="s">
        <v>8282</v>
      </c>
      <c r="U927" s="14">
        <f t="shared" si="59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19">
        <v>7000</v>
      </c>
      <c r="E928">
        <v>0</v>
      </c>
      <c r="F928" s="19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7">
        <f t="shared" si="57"/>
        <v>40338.02002314815</v>
      </c>
      <c r="M928" t="b">
        <v>0</v>
      </c>
      <c r="N928">
        <v>0</v>
      </c>
      <c r="O928" s="5">
        <f>E928/D928</f>
        <v>0</v>
      </c>
      <c r="P928" s="19">
        <f t="shared" si="58"/>
        <v>0</v>
      </c>
      <c r="Q928" t="b">
        <v>0</v>
      </c>
      <c r="R928" s="14" t="s">
        <v>8337</v>
      </c>
      <c r="S928" s="10" t="s">
        <v>8279</v>
      </c>
      <c r="T928" t="s">
        <v>8282</v>
      </c>
      <c r="U928" s="14">
        <f t="shared" si="59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19">
        <v>20000</v>
      </c>
      <c r="E929">
        <v>0</v>
      </c>
      <c r="F929" s="1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7">
        <f t="shared" si="57"/>
        <v>41013.822858796295</v>
      </c>
      <c r="M929" t="b">
        <v>0</v>
      </c>
      <c r="N929">
        <v>0</v>
      </c>
      <c r="O929" s="5">
        <f>E929/D929</f>
        <v>0</v>
      </c>
      <c r="P929" s="19">
        <f t="shared" si="58"/>
        <v>0</v>
      </c>
      <c r="Q929" t="b">
        <v>0</v>
      </c>
      <c r="R929" s="14" t="s">
        <v>8337</v>
      </c>
      <c r="S929" s="10" t="s">
        <v>8279</v>
      </c>
      <c r="T929" t="s">
        <v>8282</v>
      </c>
      <c r="U929" s="14">
        <f t="shared" si="59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19">
        <v>14500</v>
      </c>
      <c r="E930">
        <v>1575</v>
      </c>
      <c r="F930" s="19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7">
        <f t="shared" si="57"/>
        <v>41180.86241898148</v>
      </c>
      <c r="M930" t="b">
        <v>0</v>
      </c>
      <c r="N930">
        <v>28</v>
      </c>
      <c r="O930" s="5">
        <f>E930/D930</f>
        <v>0.10862068965517241</v>
      </c>
      <c r="P930" s="19">
        <f t="shared" si="58"/>
        <v>56.25</v>
      </c>
      <c r="Q930" t="b">
        <v>0</v>
      </c>
      <c r="R930" s="14" t="s">
        <v>8337</v>
      </c>
      <c r="S930" s="10" t="s">
        <v>8279</v>
      </c>
      <c r="T930" t="s">
        <v>8282</v>
      </c>
      <c r="U930" s="14">
        <f t="shared" si="59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19">
        <v>500</v>
      </c>
      <c r="E931">
        <v>0</v>
      </c>
      <c r="F931" s="19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7">
        <f t="shared" si="57"/>
        <v>40978.238067129627</v>
      </c>
      <c r="M931" t="b">
        <v>0</v>
      </c>
      <c r="N931">
        <v>0</v>
      </c>
      <c r="O931" s="5">
        <f>E931/D931</f>
        <v>0</v>
      </c>
      <c r="P931" s="19">
        <f t="shared" si="58"/>
        <v>0</v>
      </c>
      <c r="Q931" t="b">
        <v>0</v>
      </c>
      <c r="R931" s="14" t="s">
        <v>8337</v>
      </c>
      <c r="S931" s="10" t="s">
        <v>8279</v>
      </c>
      <c r="T931" t="s">
        <v>8282</v>
      </c>
      <c r="U931" s="14">
        <f t="shared" si="59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19">
        <v>900</v>
      </c>
      <c r="E932">
        <v>345</v>
      </c>
      <c r="F932" s="19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7">
        <f t="shared" si="57"/>
        <v>40312.915578703702</v>
      </c>
      <c r="M932" t="b">
        <v>0</v>
      </c>
      <c r="N932">
        <v>5</v>
      </c>
      <c r="O932" s="5">
        <f>E932/D932</f>
        <v>0.38333333333333336</v>
      </c>
      <c r="P932" s="19">
        <f t="shared" si="58"/>
        <v>69</v>
      </c>
      <c r="Q932" t="b">
        <v>0</v>
      </c>
      <c r="R932" s="14" t="s">
        <v>8337</v>
      </c>
      <c r="S932" s="10" t="s">
        <v>8279</v>
      </c>
      <c r="T932" t="s">
        <v>8282</v>
      </c>
      <c r="U932" s="14">
        <f t="shared" si="59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19">
        <v>2000</v>
      </c>
      <c r="E933">
        <v>131</v>
      </c>
      <c r="F933" s="19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7">
        <f t="shared" si="57"/>
        <v>41680.359976851854</v>
      </c>
      <c r="M933" t="b">
        <v>0</v>
      </c>
      <c r="N933">
        <v>7</v>
      </c>
      <c r="O933" s="5">
        <f>E933/D933</f>
        <v>6.5500000000000003E-2</v>
      </c>
      <c r="P933" s="19">
        <f t="shared" si="58"/>
        <v>18.714285714285715</v>
      </c>
      <c r="Q933" t="b">
        <v>0</v>
      </c>
      <c r="R933" s="14" t="s">
        <v>8337</v>
      </c>
      <c r="S933" s="10" t="s">
        <v>8279</v>
      </c>
      <c r="T933" t="s">
        <v>8282</v>
      </c>
      <c r="U933" s="14">
        <f t="shared" si="59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19">
        <v>9500</v>
      </c>
      <c r="E934">
        <v>1381</v>
      </c>
      <c r="F934" s="19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7">
        <f t="shared" si="57"/>
        <v>41310.969270833331</v>
      </c>
      <c r="M934" t="b">
        <v>0</v>
      </c>
      <c r="N934">
        <v>30</v>
      </c>
      <c r="O934" s="5">
        <f>E934/D934</f>
        <v>0.14536842105263159</v>
      </c>
      <c r="P934" s="19">
        <f t="shared" si="58"/>
        <v>46.033333333333331</v>
      </c>
      <c r="Q934" t="b">
        <v>0</v>
      </c>
      <c r="R934" s="14" t="s">
        <v>8337</v>
      </c>
      <c r="S934" s="10" t="s">
        <v>8279</v>
      </c>
      <c r="T934" t="s">
        <v>8282</v>
      </c>
      <c r="U934" s="14">
        <f t="shared" si="59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19">
        <v>2000</v>
      </c>
      <c r="E935">
        <v>120</v>
      </c>
      <c r="F935" s="19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7">
        <f t="shared" si="57"/>
        <v>41711.169085648151</v>
      </c>
      <c r="M935" t="b">
        <v>0</v>
      </c>
      <c r="N935">
        <v>2</v>
      </c>
      <c r="O935" s="5">
        <f>E935/D935</f>
        <v>0.06</v>
      </c>
      <c r="P935" s="19">
        <f t="shared" si="58"/>
        <v>60</v>
      </c>
      <c r="Q935" t="b">
        <v>0</v>
      </c>
      <c r="R935" s="14" t="s">
        <v>8337</v>
      </c>
      <c r="S935" s="10" t="s">
        <v>8279</v>
      </c>
      <c r="T935" t="s">
        <v>8282</v>
      </c>
      <c r="U935" s="14">
        <f t="shared" si="59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19">
        <v>5000</v>
      </c>
      <c r="E936">
        <v>1520</v>
      </c>
      <c r="F936" s="19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7">
        <f t="shared" si="57"/>
        <v>41733.737083333333</v>
      </c>
      <c r="M936" t="b">
        <v>0</v>
      </c>
      <c r="N936">
        <v>30</v>
      </c>
      <c r="O936" s="5">
        <f>E936/D936</f>
        <v>0.30399999999999999</v>
      </c>
      <c r="P936" s="19">
        <f t="shared" si="58"/>
        <v>50.666666666666664</v>
      </c>
      <c r="Q936" t="b">
        <v>0</v>
      </c>
      <c r="R936" s="14" t="s">
        <v>8337</v>
      </c>
      <c r="S936" s="10" t="s">
        <v>8279</v>
      </c>
      <c r="T936" t="s">
        <v>8282</v>
      </c>
      <c r="U936" s="14">
        <f t="shared" si="59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19">
        <v>3500</v>
      </c>
      <c r="E937">
        <v>50</v>
      </c>
      <c r="F937" s="19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7">
        <f t="shared" si="57"/>
        <v>42368.333668981482</v>
      </c>
      <c r="M937" t="b">
        <v>0</v>
      </c>
      <c r="N937">
        <v>2</v>
      </c>
      <c r="O937" s="5">
        <f>E937/D937</f>
        <v>1.4285714285714285E-2</v>
      </c>
      <c r="P937" s="19">
        <f t="shared" si="58"/>
        <v>25</v>
      </c>
      <c r="Q937" t="b">
        <v>0</v>
      </c>
      <c r="R937" s="14" t="s">
        <v>8337</v>
      </c>
      <c r="S937" s="10" t="s">
        <v>8279</v>
      </c>
      <c r="T937" t="s">
        <v>8282</v>
      </c>
      <c r="U937" s="14">
        <f t="shared" si="59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19">
        <v>1400</v>
      </c>
      <c r="E938">
        <v>0</v>
      </c>
      <c r="F938" s="19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7">
        <f t="shared" si="57"/>
        <v>40883.024178240739</v>
      </c>
      <c r="M938" t="b">
        <v>0</v>
      </c>
      <c r="N938">
        <v>0</v>
      </c>
      <c r="O938" s="5">
        <f>E938/D938</f>
        <v>0</v>
      </c>
      <c r="P938" s="19">
        <f t="shared" si="58"/>
        <v>0</v>
      </c>
      <c r="Q938" t="b">
        <v>0</v>
      </c>
      <c r="R938" s="14" t="s">
        <v>8337</v>
      </c>
      <c r="S938" s="10" t="s">
        <v>8279</v>
      </c>
      <c r="T938" t="s">
        <v>8282</v>
      </c>
      <c r="U938" s="14">
        <f t="shared" si="59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19">
        <v>3500</v>
      </c>
      <c r="E939">
        <v>40</v>
      </c>
      <c r="F939" s="1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7">
        <f t="shared" si="57"/>
        <v>41551.798113425924</v>
      </c>
      <c r="M939" t="b">
        <v>0</v>
      </c>
      <c r="N939">
        <v>2</v>
      </c>
      <c r="O939" s="5">
        <f>E939/D939</f>
        <v>1.1428571428571429E-2</v>
      </c>
      <c r="P939" s="19">
        <f t="shared" si="58"/>
        <v>20</v>
      </c>
      <c r="Q939" t="b">
        <v>0</v>
      </c>
      <c r="R939" s="14" t="s">
        <v>8337</v>
      </c>
      <c r="S939" s="10" t="s">
        <v>8279</v>
      </c>
      <c r="T939" t="s">
        <v>8282</v>
      </c>
      <c r="U939" s="14">
        <f t="shared" si="59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19">
        <v>7000</v>
      </c>
      <c r="E940">
        <v>25</v>
      </c>
      <c r="F940" s="19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7">
        <f t="shared" si="57"/>
        <v>41124.479722222226</v>
      </c>
      <c r="M940" t="b">
        <v>0</v>
      </c>
      <c r="N940">
        <v>1</v>
      </c>
      <c r="O940" s="5">
        <f>E940/D940</f>
        <v>3.5714285714285713E-3</v>
      </c>
      <c r="P940" s="19">
        <f t="shared" si="58"/>
        <v>25</v>
      </c>
      <c r="Q940" t="b">
        <v>0</v>
      </c>
      <c r="R940" s="14" t="s">
        <v>8337</v>
      </c>
      <c r="S940" s="10" t="s">
        <v>8279</v>
      </c>
      <c r="T940" t="s">
        <v>8282</v>
      </c>
      <c r="U940" s="14">
        <f t="shared" si="59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19">
        <v>2750</v>
      </c>
      <c r="E941">
        <v>40</v>
      </c>
      <c r="F941" s="19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7">
        <f t="shared" si="57"/>
        <v>41416.763171296298</v>
      </c>
      <c r="M941" t="b">
        <v>0</v>
      </c>
      <c r="N941">
        <v>2</v>
      </c>
      <c r="O941" s="5">
        <f>E941/D941</f>
        <v>1.4545454545454545E-2</v>
      </c>
      <c r="P941" s="19">
        <f t="shared" si="58"/>
        <v>20</v>
      </c>
      <c r="Q941" t="b">
        <v>0</v>
      </c>
      <c r="R941" s="14" t="s">
        <v>8337</v>
      </c>
      <c r="S941" s="10" t="s">
        <v>8279</v>
      </c>
      <c r="T941" t="s">
        <v>8282</v>
      </c>
      <c r="U941" s="14">
        <f t="shared" si="59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19">
        <v>9000</v>
      </c>
      <c r="E942">
        <v>1544</v>
      </c>
      <c r="F942" s="19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7">
        <f t="shared" si="57"/>
        <v>42182.008402777778</v>
      </c>
      <c r="M942" t="b">
        <v>0</v>
      </c>
      <c r="N942">
        <v>14</v>
      </c>
      <c r="O942" s="5">
        <f>E942/D942</f>
        <v>0.17155555555555554</v>
      </c>
      <c r="P942" s="19">
        <f t="shared" si="58"/>
        <v>110.28571428571429</v>
      </c>
      <c r="Q942" t="b">
        <v>0</v>
      </c>
      <c r="R942" s="14" t="s">
        <v>8332</v>
      </c>
      <c r="S942" s="10" t="s">
        <v>8273</v>
      </c>
      <c r="T942" t="s">
        <v>8275</v>
      </c>
      <c r="U942" s="14">
        <f t="shared" si="59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19">
        <v>50000</v>
      </c>
      <c r="E943">
        <v>1161</v>
      </c>
      <c r="F943" s="19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7">
        <f t="shared" si="57"/>
        <v>42746.096585648149</v>
      </c>
      <c r="M943" t="b">
        <v>0</v>
      </c>
      <c r="N943">
        <v>31</v>
      </c>
      <c r="O943" s="5">
        <f>E943/D943</f>
        <v>2.3220000000000001E-2</v>
      </c>
      <c r="P943" s="19">
        <f t="shared" si="58"/>
        <v>37.451612903225808</v>
      </c>
      <c r="Q943" t="b">
        <v>0</v>
      </c>
      <c r="R943" s="14" t="s">
        <v>8332</v>
      </c>
      <c r="S943" s="10" t="s">
        <v>8273</v>
      </c>
      <c r="T943" t="s">
        <v>8275</v>
      </c>
      <c r="U943" s="14">
        <f t="shared" si="59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19">
        <v>7500</v>
      </c>
      <c r="E944">
        <v>668</v>
      </c>
      <c r="F944" s="19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7">
        <f t="shared" si="57"/>
        <v>42382.843287037031</v>
      </c>
      <c r="M944" t="b">
        <v>0</v>
      </c>
      <c r="N944">
        <v>16</v>
      </c>
      <c r="O944" s="5">
        <f>E944/D944</f>
        <v>8.9066666666666669E-2</v>
      </c>
      <c r="P944" s="19">
        <f t="shared" si="58"/>
        <v>41.75</v>
      </c>
      <c r="Q944" t="b">
        <v>0</v>
      </c>
      <c r="R944" s="14" t="s">
        <v>8332</v>
      </c>
      <c r="S944" s="10" t="s">
        <v>8273</v>
      </c>
      <c r="T944" t="s">
        <v>8275</v>
      </c>
      <c r="U944" s="14">
        <f t="shared" si="59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19">
        <v>3000</v>
      </c>
      <c r="E945">
        <v>289</v>
      </c>
      <c r="F945" s="19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7">
        <f t="shared" si="57"/>
        <v>42673.66788194445</v>
      </c>
      <c r="M945" t="b">
        <v>0</v>
      </c>
      <c r="N945">
        <v>12</v>
      </c>
      <c r="O945" s="5">
        <f>E945/D945</f>
        <v>9.633333333333334E-2</v>
      </c>
      <c r="P945" s="19">
        <f t="shared" si="58"/>
        <v>24.083333333333332</v>
      </c>
      <c r="Q945" t="b">
        <v>0</v>
      </c>
      <c r="R945" s="14" t="s">
        <v>8332</v>
      </c>
      <c r="S945" s="10" t="s">
        <v>8273</v>
      </c>
      <c r="T945" t="s">
        <v>8275</v>
      </c>
      <c r="U945" s="14">
        <f t="shared" si="59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19">
        <v>50000</v>
      </c>
      <c r="E946">
        <v>6663</v>
      </c>
      <c r="F946" s="19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7">
        <f t="shared" si="57"/>
        <v>42444.583912037036</v>
      </c>
      <c r="M946" t="b">
        <v>0</v>
      </c>
      <c r="N946">
        <v>96</v>
      </c>
      <c r="O946" s="5">
        <f>E946/D946</f>
        <v>0.13325999999999999</v>
      </c>
      <c r="P946" s="19">
        <f t="shared" si="58"/>
        <v>69.40625</v>
      </c>
      <c r="Q946" t="b">
        <v>0</v>
      </c>
      <c r="R946" s="14" t="s">
        <v>8332</v>
      </c>
      <c r="S946" s="10" t="s">
        <v>8273</v>
      </c>
      <c r="T946" t="s">
        <v>8275</v>
      </c>
      <c r="U946" s="14">
        <f t="shared" si="59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19">
        <v>100000</v>
      </c>
      <c r="E947">
        <v>2484</v>
      </c>
      <c r="F947" s="19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7">
        <f t="shared" si="57"/>
        <v>42732.872986111113</v>
      </c>
      <c r="M947" t="b">
        <v>0</v>
      </c>
      <c r="N947">
        <v>16</v>
      </c>
      <c r="O947" s="5">
        <f>E947/D947</f>
        <v>2.4840000000000001E-2</v>
      </c>
      <c r="P947" s="19">
        <f t="shared" si="58"/>
        <v>155.25</v>
      </c>
      <c r="Q947" t="b">
        <v>0</v>
      </c>
      <c r="R947" s="14" t="s">
        <v>8332</v>
      </c>
      <c r="S947" s="10" t="s">
        <v>8273</v>
      </c>
      <c r="T947" t="s">
        <v>8275</v>
      </c>
      <c r="U947" s="14">
        <f t="shared" si="59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19">
        <v>15000</v>
      </c>
      <c r="E948">
        <v>286</v>
      </c>
      <c r="F948" s="19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7">
        <f t="shared" si="57"/>
        <v>42592.750555555554</v>
      </c>
      <c r="M948" t="b">
        <v>0</v>
      </c>
      <c r="N948">
        <v>5</v>
      </c>
      <c r="O948" s="5">
        <f>E948/D948</f>
        <v>1.9066666666666666E-2</v>
      </c>
      <c r="P948" s="19">
        <f t="shared" si="58"/>
        <v>57.2</v>
      </c>
      <c r="Q948" t="b">
        <v>0</v>
      </c>
      <c r="R948" s="14" t="s">
        <v>8332</v>
      </c>
      <c r="S948" s="10" t="s">
        <v>8273</v>
      </c>
      <c r="T948" t="s">
        <v>8275</v>
      </c>
      <c r="U948" s="14">
        <f t="shared" si="59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19">
        <v>850</v>
      </c>
      <c r="E949">
        <v>0</v>
      </c>
      <c r="F949" s="1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7">
        <f t="shared" si="57"/>
        <v>42491.781319444446</v>
      </c>
      <c r="M949" t="b">
        <v>0</v>
      </c>
      <c r="N949">
        <v>0</v>
      </c>
      <c r="O949" s="5">
        <f>E949/D949</f>
        <v>0</v>
      </c>
      <c r="P949" s="19">
        <f t="shared" si="58"/>
        <v>0</v>
      </c>
      <c r="Q949" t="b">
        <v>0</v>
      </c>
      <c r="R949" s="14" t="s">
        <v>8332</v>
      </c>
      <c r="S949" s="10" t="s">
        <v>8273</v>
      </c>
      <c r="T949" t="s">
        <v>8275</v>
      </c>
      <c r="U949" s="14">
        <f t="shared" si="59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19">
        <v>4000</v>
      </c>
      <c r="E950">
        <v>480</v>
      </c>
      <c r="F950" s="19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7">
        <f t="shared" si="57"/>
        <v>42411.828287037039</v>
      </c>
      <c r="M950" t="b">
        <v>0</v>
      </c>
      <c r="N950">
        <v>8</v>
      </c>
      <c r="O950" s="5">
        <f>E950/D950</f>
        <v>0.12</v>
      </c>
      <c r="P950" s="19">
        <f t="shared" si="58"/>
        <v>60</v>
      </c>
      <c r="Q950" t="b">
        <v>0</v>
      </c>
      <c r="R950" s="14" t="s">
        <v>8332</v>
      </c>
      <c r="S950" s="10" t="s">
        <v>8273</v>
      </c>
      <c r="T950" t="s">
        <v>8275</v>
      </c>
      <c r="U950" s="14">
        <f t="shared" si="59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19">
        <v>20000</v>
      </c>
      <c r="E951">
        <v>273</v>
      </c>
      <c r="F951" s="19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7">
        <f t="shared" si="57"/>
        <v>42361.043703703705</v>
      </c>
      <c r="M951" t="b">
        <v>0</v>
      </c>
      <c r="N951">
        <v>7</v>
      </c>
      <c r="O951" s="5">
        <f>E951/D951</f>
        <v>1.3650000000000001E-2</v>
      </c>
      <c r="P951" s="19">
        <f t="shared" si="58"/>
        <v>39</v>
      </c>
      <c r="Q951" t="b">
        <v>0</v>
      </c>
      <c r="R951" s="14" t="s">
        <v>8332</v>
      </c>
      <c r="S951" s="10" t="s">
        <v>8273</v>
      </c>
      <c r="T951" t="s">
        <v>8275</v>
      </c>
      <c r="U951" s="14">
        <f t="shared" si="59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19">
        <v>5000</v>
      </c>
      <c r="E952">
        <v>1402</v>
      </c>
      <c r="F952" s="19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7">
        <f t="shared" si="57"/>
        <v>42356.750706018516</v>
      </c>
      <c r="M952" t="b">
        <v>0</v>
      </c>
      <c r="N952">
        <v>24</v>
      </c>
      <c r="O952" s="5">
        <f>E952/D952</f>
        <v>0.28039999999999998</v>
      </c>
      <c r="P952" s="19">
        <f t="shared" si="58"/>
        <v>58.416666666666664</v>
      </c>
      <c r="Q952" t="b">
        <v>0</v>
      </c>
      <c r="R952" s="14" t="s">
        <v>8332</v>
      </c>
      <c r="S952" s="10" t="s">
        <v>8273</v>
      </c>
      <c r="T952" t="s">
        <v>8275</v>
      </c>
      <c r="U952" s="14">
        <f t="shared" si="59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19">
        <v>50000</v>
      </c>
      <c r="E953">
        <v>19195</v>
      </c>
      <c r="F953" s="19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7">
        <f t="shared" si="57"/>
        <v>42480.653611111105</v>
      </c>
      <c r="M953" t="b">
        <v>0</v>
      </c>
      <c r="N953">
        <v>121</v>
      </c>
      <c r="O953" s="5">
        <f>E953/D953</f>
        <v>0.38390000000000002</v>
      </c>
      <c r="P953" s="19">
        <f t="shared" si="58"/>
        <v>158.63636363636363</v>
      </c>
      <c r="Q953" t="b">
        <v>0</v>
      </c>
      <c r="R953" s="14" t="s">
        <v>8332</v>
      </c>
      <c r="S953" s="10" t="s">
        <v>8273</v>
      </c>
      <c r="T953" t="s">
        <v>8275</v>
      </c>
      <c r="U953" s="14">
        <f t="shared" si="59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19">
        <v>49000</v>
      </c>
      <c r="E954">
        <v>19572</v>
      </c>
      <c r="F954" s="19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7">
        <f t="shared" si="57"/>
        <v>42662.613564814819</v>
      </c>
      <c r="M954" t="b">
        <v>0</v>
      </c>
      <c r="N954">
        <v>196</v>
      </c>
      <c r="O954" s="5">
        <f>E954/D954</f>
        <v>0.39942857142857141</v>
      </c>
      <c r="P954" s="19">
        <f t="shared" si="58"/>
        <v>99.857142857142861</v>
      </c>
      <c r="Q954" t="b">
        <v>0</v>
      </c>
      <c r="R954" s="14" t="s">
        <v>8332</v>
      </c>
      <c r="S954" s="10" t="s">
        <v>8273</v>
      </c>
      <c r="T954" t="s">
        <v>8275</v>
      </c>
      <c r="U954" s="14">
        <f t="shared" si="59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19">
        <v>15000</v>
      </c>
      <c r="E955">
        <v>126</v>
      </c>
      <c r="F955" s="19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7">
        <f t="shared" si="57"/>
        <v>41999.164340277777</v>
      </c>
      <c r="M955" t="b">
        <v>0</v>
      </c>
      <c r="N955">
        <v>5</v>
      </c>
      <c r="O955" s="5">
        <f>E955/D955</f>
        <v>8.3999999999999995E-3</v>
      </c>
      <c r="P955" s="19">
        <f t="shared" si="58"/>
        <v>25.2</v>
      </c>
      <c r="Q955" t="b">
        <v>0</v>
      </c>
      <c r="R955" s="14" t="s">
        <v>8332</v>
      </c>
      <c r="S955" s="10" t="s">
        <v>8273</v>
      </c>
      <c r="T955" t="s">
        <v>8275</v>
      </c>
      <c r="U955" s="14">
        <f t="shared" si="59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19">
        <v>15000</v>
      </c>
      <c r="E956">
        <v>6511</v>
      </c>
      <c r="F956" s="19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7">
        <f t="shared" si="57"/>
        <v>42194.833784722221</v>
      </c>
      <c r="M956" t="b">
        <v>0</v>
      </c>
      <c r="N956">
        <v>73</v>
      </c>
      <c r="O956" s="5">
        <f>E956/D956</f>
        <v>0.43406666666666666</v>
      </c>
      <c r="P956" s="19">
        <f t="shared" si="58"/>
        <v>89.191780821917803</v>
      </c>
      <c r="Q956" t="b">
        <v>0</v>
      </c>
      <c r="R956" s="14" t="s">
        <v>8332</v>
      </c>
      <c r="S956" s="10" t="s">
        <v>8273</v>
      </c>
      <c r="T956" t="s">
        <v>8275</v>
      </c>
      <c r="U956" s="14">
        <f t="shared" si="59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19">
        <v>300000</v>
      </c>
      <c r="E957">
        <v>16984</v>
      </c>
      <c r="F957" s="19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7">
        <f t="shared" si="57"/>
        <v>42586.295138888891</v>
      </c>
      <c r="M957" t="b">
        <v>0</v>
      </c>
      <c r="N957">
        <v>93</v>
      </c>
      <c r="O957" s="5">
        <f>E957/D957</f>
        <v>5.6613333333333335E-2</v>
      </c>
      <c r="P957" s="19">
        <f t="shared" si="58"/>
        <v>182.6236559139785</v>
      </c>
      <c r="Q957" t="b">
        <v>0</v>
      </c>
      <c r="R957" s="14" t="s">
        <v>8332</v>
      </c>
      <c r="S957" s="10" t="s">
        <v>8273</v>
      </c>
      <c r="T957" t="s">
        <v>8275</v>
      </c>
      <c r="U957" s="14">
        <f t="shared" si="59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19">
        <v>50000</v>
      </c>
      <c r="E958">
        <v>861</v>
      </c>
      <c r="F958" s="19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7">
        <f t="shared" si="57"/>
        <v>42060.913877314815</v>
      </c>
      <c r="M958" t="b">
        <v>0</v>
      </c>
      <c r="N958">
        <v>17</v>
      </c>
      <c r="O958" s="5">
        <f>E958/D958</f>
        <v>1.7219999999999999E-2</v>
      </c>
      <c r="P958" s="19">
        <f t="shared" si="58"/>
        <v>50.647058823529413</v>
      </c>
      <c r="Q958" t="b">
        <v>0</v>
      </c>
      <c r="R958" s="14" t="s">
        <v>8332</v>
      </c>
      <c r="S958" s="10" t="s">
        <v>8273</v>
      </c>
      <c r="T958" t="s">
        <v>8275</v>
      </c>
      <c r="U958" s="14">
        <f t="shared" si="59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19">
        <v>12000</v>
      </c>
      <c r="E959">
        <v>233</v>
      </c>
      <c r="F959" s="1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7">
        <f t="shared" si="57"/>
        <v>42660.552465277782</v>
      </c>
      <c r="M959" t="b">
        <v>0</v>
      </c>
      <c r="N959">
        <v>7</v>
      </c>
      <c r="O959" s="5">
        <f>E959/D959</f>
        <v>1.9416666666666665E-2</v>
      </c>
      <c r="P959" s="19">
        <f t="shared" si="58"/>
        <v>33.285714285714285</v>
      </c>
      <c r="Q959" t="b">
        <v>0</v>
      </c>
      <c r="R959" s="14" t="s">
        <v>8332</v>
      </c>
      <c r="S959" s="10" t="s">
        <v>8273</v>
      </c>
      <c r="T959" t="s">
        <v>8275</v>
      </c>
      <c r="U959" s="14">
        <f t="shared" si="59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19">
        <v>7777</v>
      </c>
      <c r="E960">
        <v>881</v>
      </c>
      <c r="F960" s="19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7">
        <f t="shared" si="57"/>
        <v>42082.802812499998</v>
      </c>
      <c r="M960" t="b">
        <v>0</v>
      </c>
      <c r="N960">
        <v>17</v>
      </c>
      <c r="O960" s="5">
        <f>E960/D960</f>
        <v>0.11328275684711328</v>
      </c>
      <c r="P960" s="19">
        <f t="shared" si="58"/>
        <v>51.823529411764703</v>
      </c>
      <c r="Q960" t="b">
        <v>0</v>
      </c>
      <c r="R960" s="14" t="s">
        <v>8332</v>
      </c>
      <c r="S960" s="10" t="s">
        <v>8273</v>
      </c>
      <c r="T960" t="s">
        <v>8275</v>
      </c>
      <c r="U960" s="14">
        <f t="shared" si="59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19">
        <v>50000</v>
      </c>
      <c r="E961">
        <v>19430</v>
      </c>
      <c r="F961" s="19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7">
        <f t="shared" si="57"/>
        <v>41993.174363425926</v>
      </c>
      <c r="M961" t="b">
        <v>0</v>
      </c>
      <c r="N961">
        <v>171</v>
      </c>
      <c r="O961" s="5">
        <f>E961/D961</f>
        <v>0.3886</v>
      </c>
      <c r="P961" s="19">
        <f t="shared" si="58"/>
        <v>113.62573099415205</v>
      </c>
      <c r="Q961" t="b">
        <v>0</v>
      </c>
      <c r="R961" s="14" t="s">
        <v>8332</v>
      </c>
      <c r="S961" s="10" t="s">
        <v>8273</v>
      </c>
      <c r="T961" t="s">
        <v>8275</v>
      </c>
      <c r="U961" s="14">
        <f t="shared" si="59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19">
        <v>55650</v>
      </c>
      <c r="E962">
        <v>25655</v>
      </c>
      <c r="F962" s="19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7">
        <f t="shared" si="57"/>
        <v>42766.626793981486</v>
      </c>
      <c r="M962" t="b">
        <v>0</v>
      </c>
      <c r="N962">
        <v>188</v>
      </c>
      <c r="O962" s="5">
        <f>E962/D962</f>
        <v>0.46100628930817611</v>
      </c>
      <c r="P962" s="19">
        <f t="shared" si="58"/>
        <v>136.46276595744681</v>
      </c>
      <c r="Q962" t="b">
        <v>0</v>
      </c>
      <c r="R962" s="14" t="s">
        <v>8332</v>
      </c>
      <c r="S962" s="10" t="s">
        <v>8273</v>
      </c>
      <c r="T962" t="s">
        <v>8275</v>
      </c>
      <c r="U962" s="14">
        <f t="shared" si="59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19">
        <v>95000</v>
      </c>
      <c r="E963">
        <v>40079</v>
      </c>
      <c r="F963" s="19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7">
        <f t="shared" ref="L963:L1026" si="61">(((K963/60)/60)/24)+DATE(1970,1,1)</f>
        <v>42740.693692129629</v>
      </c>
      <c r="M963" t="b">
        <v>0</v>
      </c>
      <c r="N963">
        <v>110</v>
      </c>
      <c r="O963" s="5">
        <f>E963/D963</f>
        <v>0.42188421052631581</v>
      </c>
      <c r="P963" s="19">
        <f t="shared" ref="P963:P1026" si="62">IFERROR(E963/N963,0)</f>
        <v>364.35454545454547</v>
      </c>
      <c r="Q963" t="b">
        <v>0</v>
      </c>
      <c r="R963" s="14" t="s">
        <v>8332</v>
      </c>
      <c r="S963" s="10" t="s">
        <v>8273</v>
      </c>
      <c r="T963" t="s">
        <v>8275</v>
      </c>
      <c r="U963" s="14">
        <f t="shared" ref="U963:U1026" si="63">YEAR(L963)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19">
        <v>2500</v>
      </c>
      <c r="E964">
        <v>712</v>
      </c>
      <c r="F964" s="19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7">
        <f t="shared" si="61"/>
        <v>42373.712418981479</v>
      </c>
      <c r="M964" t="b">
        <v>0</v>
      </c>
      <c r="N964">
        <v>37</v>
      </c>
      <c r="O964" s="5">
        <f>E964/D964</f>
        <v>0.2848</v>
      </c>
      <c r="P964" s="19">
        <f t="shared" si="62"/>
        <v>19.243243243243242</v>
      </c>
      <c r="Q964" t="b">
        <v>0</v>
      </c>
      <c r="R964" s="14" t="s">
        <v>8332</v>
      </c>
      <c r="S964" s="10" t="s">
        <v>8273</v>
      </c>
      <c r="T964" t="s">
        <v>8275</v>
      </c>
      <c r="U964" s="14">
        <f t="shared" si="63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19">
        <v>35000</v>
      </c>
      <c r="E965">
        <v>377</v>
      </c>
      <c r="F965" s="19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7">
        <f t="shared" si="61"/>
        <v>42625.635636574079</v>
      </c>
      <c r="M965" t="b">
        <v>0</v>
      </c>
      <c r="N965">
        <v>9</v>
      </c>
      <c r="O965" s="5">
        <f>E965/D965</f>
        <v>1.0771428571428571E-2</v>
      </c>
      <c r="P965" s="19">
        <f t="shared" si="62"/>
        <v>41.888888888888886</v>
      </c>
      <c r="Q965" t="b">
        <v>0</v>
      </c>
      <c r="R965" s="14" t="s">
        <v>8332</v>
      </c>
      <c r="S965" s="10" t="s">
        <v>8273</v>
      </c>
      <c r="T965" t="s">
        <v>8275</v>
      </c>
      <c r="U965" s="14">
        <f t="shared" si="63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19">
        <v>110000</v>
      </c>
      <c r="E966">
        <v>879</v>
      </c>
      <c r="F966" s="19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7">
        <f t="shared" si="61"/>
        <v>42208.628692129627</v>
      </c>
      <c r="M966" t="b">
        <v>0</v>
      </c>
      <c r="N966">
        <v>29</v>
      </c>
      <c r="O966" s="5">
        <f>E966/D966</f>
        <v>7.9909090909090902E-3</v>
      </c>
      <c r="P966" s="19">
        <f t="shared" si="62"/>
        <v>30.310344827586206</v>
      </c>
      <c r="Q966" t="b">
        <v>0</v>
      </c>
      <c r="R966" s="14" t="s">
        <v>8332</v>
      </c>
      <c r="S966" s="10" t="s">
        <v>8273</v>
      </c>
      <c r="T966" t="s">
        <v>8275</v>
      </c>
      <c r="U966" s="14">
        <f t="shared" si="63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19">
        <v>25000</v>
      </c>
      <c r="E967">
        <v>298</v>
      </c>
      <c r="F967" s="19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7">
        <f t="shared" si="61"/>
        <v>42637.016736111109</v>
      </c>
      <c r="M967" t="b">
        <v>0</v>
      </c>
      <c r="N967">
        <v>6</v>
      </c>
      <c r="O967" s="5">
        <f>E967/D967</f>
        <v>1.192E-2</v>
      </c>
      <c r="P967" s="19">
        <f t="shared" si="62"/>
        <v>49.666666666666664</v>
      </c>
      <c r="Q967" t="b">
        <v>0</v>
      </c>
      <c r="R967" s="14" t="s">
        <v>8332</v>
      </c>
      <c r="S967" s="10" t="s">
        <v>8273</v>
      </c>
      <c r="T967" t="s">
        <v>8275</v>
      </c>
      <c r="U967" s="14">
        <f t="shared" si="63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19">
        <v>12000</v>
      </c>
      <c r="E968">
        <v>1776</v>
      </c>
      <c r="F968" s="19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7">
        <f t="shared" si="61"/>
        <v>42619.635787037041</v>
      </c>
      <c r="M968" t="b">
        <v>0</v>
      </c>
      <c r="N968">
        <v>30</v>
      </c>
      <c r="O968" s="5">
        <f>E968/D968</f>
        <v>0.14799999999999999</v>
      </c>
      <c r="P968" s="19">
        <f t="shared" si="62"/>
        <v>59.2</v>
      </c>
      <c r="Q968" t="b">
        <v>0</v>
      </c>
      <c r="R968" s="14" t="s">
        <v>8332</v>
      </c>
      <c r="S968" s="10" t="s">
        <v>8273</v>
      </c>
      <c r="T968" t="s">
        <v>8275</v>
      </c>
      <c r="U968" s="14">
        <f t="shared" si="63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19">
        <v>20000</v>
      </c>
      <c r="E969">
        <v>3562</v>
      </c>
      <c r="F969" s="1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7">
        <f t="shared" si="61"/>
        <v>42422.254328703704</v>
      </c>
      <c r="M969" t="b">
        <v>0</v>
      </c>
      <c r="N969">
        <v>81</v>
      </c>
      <c r="O969" s="5">
        <f>E969/D969</f>
        <v>0.17810000000000001</v>
      </c>
      <c r="P969" s="19">
        <f t="shared" si="62"/>
        <v>43.97530864197531</v>
      </c>
      <c r="Q969" t="b">
        <v>0</v>
      </c>
      <c r="R969" s="14" t="s">
        <v>8332</v>
      </c>
      <c r="S969" s="10" t="s">
        <v>8273</v>
      </c>
      <c r="T969" t="s">
        <v>8275</v>
      </c>
      <c r="U969" s="14">
        <f t="shared" si="63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19">
        <v>8000</v>
      </c>
      <c r="E970">
        <v>106</v>
      </c>
      <c r="F970" s="19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7">
        <f t="shared" si="61"/>
        <v>41836.847615740742</v>
      </c>
      <c r="M970" t="b">
        <v>0</v>
      </c>
      <c r="N970">
        <v>4</v>
      </c>
      <c r="O970" s="5">
        <f>E970/D970</f>
        <v>1.325E-2</v>
      </c>
      <c r="P970" s="19">
        <f t="shared" si="62"/>
        <v>26.5</v>
      </c>
      <c r="Q970" t="b">
        <v>0</v>
      </c>
      <c r="R970" s="14" t="s">
        <v>8332</v>
      </c>
      <c r="S970" s="10" t="s">
        <v>8273</v>
      </c>
      <c r="T970" t="s">
        <v>8275</v>
      </c>
      <c r="U970" s="14">
        <f t="shared" si="63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19">
        <v>30000</v>
      </c>
      <c r="E971">
        <v>14000</v>
      </c>
      <c r="F971" s="19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7">
        <f t="shared" si="61"/>
        <v>42742.30332175926</v>
      </c>
      <c r="M971" t="b">
        <v>0</v>
      </c>
      <c r="N971">
        <v>11</v>
      </c>
      <c r="O971" s="5">
        <f>E971/D971</f>
        <v>0.46666666666666667</v>
      </c>
      <c r="P971" s="19">
        <f t="shared" si="62"/>
        <v>1272.7272727272727</v>
      </c>
      <c r="Q971" t="b">
        <v>0</v>
      </c>
      <c r="R971" s="14" t="s">
        <v>8332</v>
      </c>
      <c r="S971" s="10" t="s">
        <v>8273</v>
      </c>
      <c r="T971" t="s">
        <v>8275</v>
      </c>
      <c r="U971" s="14">
        <f t="shared" si="63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19">
        <v>5000</v>
      </c>
      <c r="E972">
        <v>2296</v>
      </c>
      <c r="F972" s="19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7">
        <f t="shared" si="61"/>
        <v>42721.220520833333</v>
      </c>
      <c r="M972" t="b">
        <v>0</v>
      </c>
      <c r="N972">
        <v>14</v>
      </c>
      <c r="O972" s="5">
        <f>E972/D972</f>
        <v>0.4592</v>
      </c>
      <c r="P972" s="19">
        <f t="shared" si="62"/>
        <v>164</v>
      </c>
      <c r="Q972" t="b">
        <v>0</v>
      </c>
      <c r="R972" s="14" t="s">
        <v>8332</v>
      </c>
      <c r="S972" s="10" t="s">
        <v>8273</v>
      </c>
      <c r="T972" t="s">
        <v>8275</v>
      </c>
      <c r="U972" s="14">
        <f t="shared" si="63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19">
        <v>100000</v>
      </c>
      <c r="E973">
        <v>226</v>
      </c>
      <c r="F973" s="19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7">
        <f t="shared" si="61"/>
        <v>42111.709027777775</v>
      </c>
      <c r="M973" t="b">
        <v>0</v>
      </c>
      <c r="N973">
        <v>5</v>
      </c>
      <c r="O973" s="5">
        <f>E973/D973</f>
        <v>2.2599999999999999E-3</v>
      </c>
      <c r="P973" s="19">
        <f t="shared" si="62"/>
        <v>45.2</v>
      </c>
      <c r="Q973" t="b">
        <v>0</v>
      </c>
      <c r="R973" s="14" t="s">
        <v>8332</v>
      </c>
      <c r="S973" s="10" t="s">
        <v>8273</v>
      </c>
      <c r="T973" t="s">
        <v>8275</v>
      </c>
      <c r="U973" s="14">
        <f t="shared" si="63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19">
        <v>20000</v>
      </c>
      <c r="E974">
        <v>6925</v>
      </c>
      <c r="F974" s="19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7">
        <f t="shared" si="61"/>
        <v>41856.865717592591</v>
      </c>
      <c r="M974" t="b">
        <v>0</v>
      </c>
      <c r="N974">
        <v>45</v>
      </c>
      <c r="O974" s="5">
        <f>E974/D974</f>
        <v>0.34625</v>
      </c>
      <c r="P974" s="19">
        <f t="shared" si="62"/>
        <v>153.88888888888889</v>
      </c>
      <c r="Q974" t="b">
        <v>0</v>
      </c>
      <c r="R974" s="14" t="s">
        <v>8332</v>
      </c>
      <c r="S974" s="10" t="s">
        <v>8273</v>
      </c>
      <c r="T974" t="s">
        <v>8275</v>
      </c>
      <c r="U974" s="14">
        <f t="shared" si="63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19">
        <v>20000</v>
      </c>
      <c r="E975">
        <v>411</v>
      </c>
      <c r="F975" s="19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7">
        <f t="shared" si="61"/>
        <v>42257.014965277776</v>
      </c>
      <c r="M975" t="b">
        <v>0</v>
      </c>
      <c r="N975">
        <v>8</v>
      </c>
      <c r="O975" s="5">
        <f>E975/D975</f>
        <v>2.0549999999999999E-2</v>
      </c>
      <c r="P975" s="19">
        <f t="shared" si="62"/>
        <v>51.375</v>
      </c>
      <c r="Q975" t="b">
        <v>0</v>
      </c>
      <c r="R975" s="14" t="s">
        <v>8332</v>
      </c>
      <c r="S975" s="10" t="s">
        <v>8273</v>
      </c>
      <c r="T975" t="s">
        <v>8275</v>
      </c>
      <c r="U975" s="14">
        <f t="shared" si="63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19">
        <v>50000</v>
      </c>
      <c r="E976">
        <v>280</v>
      </c>
      <c r="F976" s="19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7">
        <f t="shared" si="61"/>
        <v>42424.749490740738</v>
      </c>
      <c r="M976" t="b">
        <v>0</v>
      </c>
      <c r="N976">
        <v>3</v>
      </c>
      <c r="O976" s="5">
        <f>E976/D976</f>
        <v>5.5999999999999999E-3</v>
      </c>
      <c r="P976" s="19">
        <f t="shared" si="62"/>
        <v>93.333333333333329</v>
      </c>
      <c r="Q976" t="b">
        <v>0</v>
      </c>
      <c r="R976" s="14" t="s">
        <v>8332</v>
      </c>
      <c r="S976" s="10" t="s">
        <v>8273</v>
      </c>
      <c r="T976" t="s">
        <v>8275</v>
      </c>
      <c r="U976" s="14">
        <f t="shared" si="63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19">
        <v>100000</v>
      </c>
      <c r="E977">
        <v>2607</v>
      </c>
      <c r="F977" s="19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7">
        <f t="shared" si="61"/>
        <v>42489.696585648147</v>
      </c>
      <c r="M977" t="b">
        <v>0</v>
      </c>
      <c r="N977">
        <v>24</v>
      </c>
      <c r="O977" s="5">
        <f>E977/D977</f>
        <v>2.6069999999999999E-2</v>
      </c>
      <c r="P977" s="19">
        <f t="shared" si="62"/>
        <v>108.625</v>
      </c>
      <c r="Q977" t="b">
        <v>0</v>
      </c>
      <c r="R977" s="14" t="s">
        <v>8332</v>
      </c>
      <c r="S977" s="10" t="s">
        <v>8273</v>
      </c>
      <c r="T977" t="s">
        <v>8275</v>
      </c>
      <c r="U977" s="14">
        <f t="shared" si="63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19">
        <v>150000</v>
      </c>
      <c r="E978">
        <v>2889</v>
      </c>
      <c r="F978" s="19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7">
        <f t="shared" si="61"/>
        <v>42185.058993055558</v>
      </c>
      <c r="M978" t="b">
        <v>0</v>
      </c>
      <c r="N978">
        <v>18</v>
      </c>
      <c r="O978" s="5">
        <f>E978/D978</f>
        <v>1.9259999999999999E-2</v>
      </c>
      <c r="P978" s="19">
        <f t="shared" si="62"/>
        <v>160.5</v>
      </c>
      <c r="Q978" t="b">
        <v>0</v>
      </c>
      <c r="R978" s="14" t="s">
        <v>8332</v>
      </c>
      <c r="S978" s="10" t="s">
        <v>8273</v>
      </c>
      <c r="T978" t="s">
        <v>8275</v>
      </c>
      <c r="U978" s="14">
        <f t="shared" si="63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19">
        <v>2700</v>
      </c>
      <c r="E979">
        <v>909</v>
      </c>
      <c r="F979" s="1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7">
        <f t="shared" si="61"/>
        <v>42391.942094907412</v>
      </c>
      <c r="M979" t="b">
        <v>0</v>
      </c>
      <c r="N979">
        <v>12</v>
      </c>
      <c r="O979" s="5">
        <f>E979/D979</f>
        <v>0.33666666666666667</v>
      </c>
      <c r="P979" s="19">
        <f t="shared" si="62"/>
        <v>75.75</v>
      </c>
      <c r="Q979" t="b">
        <v>0</v>
      </c>
      <c r="R979" s="14" t="s">
        <v>8332</v>
      </c>
      <c r="S979" s="10" t="s">
        <v>8273</v>
      </c>
      <c r="T979" t="s">
        <v>8275</v>
      </c>
      <c r="U979" s="14">
        <f t="shared" si="63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19">
        <v>172889</v>
      </c>
      <c r="E980">
        <v>97273</v>
      </c>
      <c r="F980" s="19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7">
        <f t="shared" si="61"/>
        <v>42395.309039351851</v>
      </c>
      <c r="M980" t="b">
        <v>0</v>
      </c>
      <c r="N980">
        <v>123</v>
      </c>
      <c r="O980" s="5">
        <f>E980/D980</f>
        <v>0.5626326718299024</v>
      </c>
      <c r="P980" s="19">
        <f t="shared" si="62"/>
        <v>790.83739837398377</v>
      </c>
      <c r="Q980" t="b">
        <v>0</v>
      </c>
      <c r="R980" s="14" t="s">
        <v>8332</v>
      </c>
      <c r="S980" s="10" t="s">
        <v>8273</v>
      </c>
      <c r="T980" t="s">
        <v>8275</v>
      </c>
      <c r="U980" s="14">
        <f t="shared" si="63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19">
        <v>35000</v>
      </c>
      <c r="E981">
        <v>28986.16</v>
      </c>
      <c r="F981" s="19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7">
        <f t="shared" si="61"/>
        <v>42506.416990740734</v>
      </c>
      <c r="M981" t="b">
        <v>0</v>
      </c>
      <c r="N981">
        <v>96</v>
      </c>
      <c r="O981" s="5">
        <f>E981/D981</f>
        <v>0.82817600000000002</v>
      </c>
      <c r="P981" s="19">
        <f t="shared" si="62"/>
        <v>301.93916666666667</v>
      </c>
      <c r="Q981" t="b">
        <v>0</v>
      </c>
      <c r="R981" s="14" t="s">
        <v>8332</v>
      </c>
      <c r="S981" s="10" t="s">
        <v>8273</v>
      </c>
      <c r="T981" t="s">
        <v>8275</v>
      </c>
      <c r="U981" s="14">
        <f t="shared" si="63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19">
        <v>10000</v>
      </c>
      <c r="E982">
        <v>1486</v>
      </c>
      <c r="F982" s="19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7">
        <f t="shared" si="61"/>
        <v>41928.904189814813</v>
      </c>
      <c r="M982" t="b">
        <v>0</v>
      </c>
      <c r="N982">
        <v>31</v>
      </c>
      <c r="O982" s="5">
        <f>E982/D982</f>
        <v>0.14860000000000001</v>
      </c>
      <c r="P982" s="19">
        <f t="shared" si="62"/>
        <v>47.935483870967744</v>
      </c>
      <c r="Q982" t="b">
        <v>0</v>
      </c>
      <c r="R982" s="14" t="s">
        <v>8332</v>
      </c>
      <c r="S982" s="10" t="s">
        <v>8273</v>
      </c>
      <c r="T982" t="s">
        <v>8275</v>
      </c>
      <c r="U982" s="14">
        <f t="shared" si="63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19">
        <v>88888</v>
      </c>
      <c r="E983">
        <v>11</v>
      </c>
      <c r="F983" s="19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7">
        <f t="shared" si="61"/>
        <v>41830.947013888886</v>
      </c>
      <c r="M983" t="b">
        <v>0</v>
      </c>
      <c r="N983">
        <v>4</v>
      </c>
      <c r="O983" s="5">
        <f>E983/D983</f>
        <v>1.2375123751237513E-4</v>
      </c>
      <c r="P983" s="19">
        <f t="shared" si="62"/>
        <v>2.75</v>
      </c>
      <c r="Q983" t="b">
        <v>0</v>
      </c>
      <c r="R983" s="14" t="s">
        <v>8332</v>
      </c>
      <c r="S983" s="10" t="s">
        <v>8273</v>
      </c>
      <c r="T983" t="s">
        <v>8275</v>
      </c>
      <c r="U983" s="14">
        <f t="shared" si="63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19">
        <v>17500</v>
      </c>
      <c r="E984">
        <v>3</v>
      </c>
      <c r="F984" s="19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7">
        <f t="shared" si="61"/>
        <v>42615.753310185188</v>
      </c>
      <c r="M984" t="b">
        <v>0</v>
      </c>
      <c r="N984">
        <v>3</v>
      </c>
      <c r="O984" s="5">
        <f>E984/D984</f>
        <v>1.7142857142857143E-4</v>
      </c>
      <c r="P984" s="19">
        <f t="shared" si="62"/>
        <v>1</v>
      </c>
      <c r="Q984" t="b">
        <v>0</v>
      </c>
      <c r="R984" s="14" t="s">
        <v>8332</v>
      </c>
      <c r="S984" s="10" t="s">
        <v>8273</v>
      </c>
      <c r="T984" t="s">
        <v>8275</v>
      </c>
      <c r="U984" s="14">
        <f t="shared" si="63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19">
        <v>104219</v>
      </c>
      <c r="E985">
        <v>30751</v>
      </c>
      <c r="F985" s="19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7">
        <f t="shared" si="61"/>
        <v>42574.667650462965</v>
      </c>
      <c r="M985" t="b">
        <v>0</v>
      </c>
      <c r="N985">
        <v>179</v>
      </c>
      <c r="O985" s="5">
        <f>E985/D985</f>
        <v>0.2950613611721471</v>
      </c>
      <c r="P985" s="19">
        <f t="shared" si="62"/>
        <v>171.79329608938548</v>
      </c>
      <c r="Q985" t="b">
        <v>0</v>
      </c>
      <c r="R985" s="14" t="s">
        <v>8332</v>
      </c>
      <c r="S985" s="10" t="s">
        <v>8273</v>
      </c>
      <c r="T985" t="s">
        <v>8275</v>
      </c>
      <c r="U985" s="14">
        <f t="shared" si="63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19">
        <v>10000</v>
      </c>
      <c r="E986">
        <v>106</v>
      </c>
      <c r="F986" s="19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7">
        <f t="shared" si="61"/>
        <v>42061.11583333333</v>
      </c>
      <c r="M986" t="b">
        <v>0</v>
      </c>
      <c r="N986">
        <v>3</v>
      </c>
      <c r="O986" s="5">
        <f>E986/D986</f>
        <v>1.06E-2</v>
      </c>
      <c r="P986" s="19">
        <f t="shared" si="62"/>
        <v>35.333333333333336</v>
      </c>
      <c r="Q986" t="b">
        <v>0</v>
      </c>
      <c r="R986" s="14" t="s">
        <v>8332</v>
      </c>
      <c r="S986" s="10" t="s">
        <v>8273</v>
      </c>
      <c r="T986" t="s">
        <v>8275</v>
      </c>
      <c r="U986" s="14">
        <f t="shared" si="63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19">
        <v>30000</v>
      </c>
      <c r="E987">
        <v>1888</v>
      </c>
      <c r="F987" s="19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7">
        <f t="shared" si="61"/>
        <v>42339.967708333337</v>
      </c>
      <c r="M987" t="b">
        <v>0</v>
      </c>
      <c r="N987">
        <v>23</v>
      </c>
      <c r="O987" s="5">
        <f>E987/D987</f>
        <v>6.2933333333333327E-2</v>
      </c>
      <c r="P987" s="19">
        <f t="shared" si="62"/>
        <v>82.086956521739125</v>
      </c>
      <c r="Q987" t="b">
        <v>0</v>
      </c>
      <c r="R987" s="14" t="s">
        <v>8332</v>
      </c>
      <c r="S987" s="10" t="s">
        <v>8273</v>
      </c>
      <c r="T987" t="s">
        <v>8275</v>
      </c>
      <c r="U987" s="14">
        <f t="shared" si="63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19">
        <v>20000</v>
      </c>
      <c r="E988">
        <v>2550</v>
      </c>
      <c r="F988" s="19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7">
        <f t="shared" si="61"/>
        <v>42324.767361111109</v>
      </c>
      <c r="M988" t="b">
        <v>0</v>
      </c>
      <c r="N988">
        <v>23</v>
      </c>
      <c r="O988" s="5">
        <f>E988/D988</f>
        <v>0.1275</v>
      </c>
      <c r="P988" s="19">
        <f t="shared" si="62"/>
        <v>110.8695652173913</v>
      </c>
      <c r="Q988" t="b">
        <v>0</v>
      </c>
      <c r="R988" s="14" t="s">
        <v>8332</v>
      </c>
      <c r="S988" s="10" t="s">
        <v>8273</v>
      </c>
      <c r="T988" t="s">
        <v>8275</v>
      </c>
      <c r="U988" s="14">
        <f t="shared" si="63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19">
        <v>50000</v>
      </c>
      <c r="E989">
        <v>6610</v>
      </c>
      <c r="F989" s="1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7">
        <f t="shared" si="61"/>
        <v>41773.294560185182</v>
      </c>
      <c r="M989" t="b">
        <v>0</v>
      </c>
      <c r="N989">
        <v>41</v>
      </c>
      <c r="O989" s="5">
        <f>E989/D989</f>
        <v>0.13220000000000001</v>
      </c>
      <c r="P989" s="19">
        <f t="shared" si="62"/>
        <v>161.21951219512195</v>
      </c>
      <c r="Q989" t="b">
        <v>0</v>
      </c>
      <c r="R989" s="14" t="s">
        <v>8332</v>
      </c>
      <c r="S989" s="10" t="s">
        <v>8273</v>
      </c>
      <c r="T989" t="s">
        <v>8275</v>
      </c>
      <c r="U989" s="14">
        <f t="shared" si="63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19">
        <v>5000</v>
      </c>
      <c r="E990">
        <v>0</v>
      </c>
      <c r="F990" s="19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7">
        <f t="shared" si="61"/>
        <v>42614.356770833328</v>
      </c>
      <c r="M990" t="b">
        <v>0</v>
      </c>
      <c r="N990">
        <v>0</v>
      </c>
      <c r="O990" s="5">
        <f>E990/D990</f>
        <v>0</v>
      </c>
      <c r="P990" s="19">
        <f t="shared" si="62"/>
        <v>0</v>
      </c>
      <c r="Q990" t="b">
        <v>0</v>
      </c>
      <c r="R990" s="14" t="s">
        <v>8332</v>
      </c>
      <c r="S990" s="10" t="s">
        <v>8273</v>
      </c>
      <c r="T990" t="s">
        <v>8275</v>
      </c>
      <c r="U990" s="14">
        <f t="shared" si="63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19">
        <v>10000</v>
      </c>
      <c r="E991">
        <v>1677</v>
      </c>
      <c r="F991" s="19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7">
        <f t="shared" si="61"/>
        <v>42611.933969907404</v>
      </c>
      <c r="M991" t="b">
        <v>0</v>
      </c>
      <c r="N991">
        <v>32</v>
      </c>
      <c r="O991" s="5">
        <f>E991/D991</f>
        <v>0.16769999999999999</v>
      </c>
      <c r="P991" s="19">
        <f t="shared" si="62"/>
        <v>52.40625</v>
      </c>
      <c r="Q991" t="b">
        <v>0</v>
      </c>
      <c r="R991" s="14" t="s">
        <v>8332</v>
      </c>
      <c r="S991" s="10" t="s">
        <v>8273</v>
      </c>
      <c r="T991" t="s">
        <v>8275</v>
      </c>
      <c r="U991" s="14">
        <f t="shared" si="63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19">
        <v>25000</v>
      </c>
      <c r="E992">
        <v>26</v>
      </c>
      <c r="F992" s="19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7">
        <f t="shared" si="61"/>
        <v>41855.784305555557</v>
      </c>
      <c r="M992" t="b">
        <v>0</v>
      </c>
      <c r="N992">
        <v>2</v>
      </c>
      <c r="O992" s="5">
        <f>E992/D992</f>
        <v>1.0399999999999999E-3</v>
      </c>
      <c r="P992" s="19">
        <f t="shared" si="62"/>
        <v>13</v>
      </c>
      <c r="Q992" t="b">
        <v>0</v>
      </c>
      <c r="R992" s="14" t="s">
        <v>8332</v>
      </c>
      <c r="S992" s="10" t="s">
        <v>8273</v>
      </c>
      <c r="T992" t="s">
        <v>8275</v>
      </c>
      <c r="U992" s="14">
        <f t="shared" si="63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19">
        <v>5000</v>
      </c>
      <c r="E993">
        <v>212</v>
      </c>
      <c r="F993" s="19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7">
        <f t="shared" si="61"/>
        <v>42538.75680555556</v>
      </c>
      <c r="M993" t="b">
        <v>0</v>
      </c>
      <c r="N993">
        <v>7</v>
      </c>
      <c r="O993" s="5">
        <f>E993/D993</f>
        <v>4.24E-2</v>
      </c>
      <c r="P993" s="19">
        <f t="shared" si="62"/>
        <v>30.285714285714285</v>
      </c>
      <c r="Q993" t="b">
        <v>0</v>
      </c>
      <c r="R993" s="14" t="s">
        <v>8332</v>
      </c>
      <c r="S993" s="10" t="s">
        <v>8273</v>
      </c>
      <c r="T993" t="s">
        <v>8275</v>
      </c>
      <c r="U993" s="14">
        <f t="shared" si="63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19">
        <v>100000</v>
      </c>
      <c r="E994">
        <v>467</v>
      </c>
      <c r="F994" s="19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7">
        <f t="shared" si="61"/>
        <v>42437.924988425926</v>
      </c>
      <c r="M994" t="b">
        <v>0</v>
      </c>
      <c r="N994">
        <v>4</v>
      </c>
      <c r="O994" s="5">
        <f>E994/D994</f>
        <v>4.6699999999999997E-3</v>
      </c>
      <c r="P994" s="19">
        <f t="shared" si="62"/>
        <v>116.75</v>
      </c>
      <c r="Q994" t="b">
        <v>0</v>
      </c>
      <c r="R994" s="14" t="s">
        <v>8332</v>
      </c>
      <c r="S994" s="10" t="s">
        <v>8273</v>
      </c>
      <c r="T994" t="s">
        <v>8275</v>
      </c>
      <c r="U994" s="14">
        <f t="shared" si="63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19">
        <v>70000</v>
      </c>
      <c r="E995">
        <v>17561</v>
      </c>
      <c r="F995" s="19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7">
        <f t="shared" si="61"/>
        <v>42652.964907407411</v>
      </c>
      <c r="M995" t="b">
        <v>0</v>
      </c>
      <c r="N995">
        <v>196</v>
      </c>
      <c r="O995" s="5">
        <f>E995/D995</f>
        <v>0.25087142857142858</v>
      </c>
      <c r="P995" s="19">
        <f t="shared" si="62"/>
        <v>89.59693877551021</v>
      </c>
      <c r="Q995" t="b">
        <v>0</v>
      </c>
      <c r="R995" s="14" t="s">
        <v>8332</v>
      </c>
      <c r="S995" s="10" t="s">
        <v>8273</v>
      </c>
      <c r="T995" t="s">
        <v>8275</v>
      </c>
      <c r="U995" s="14">
        <f t="shared" si="63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19">
        <v>200000</v>
      </c>
      <c r="E996">
        <v>4669</v>
      </c>
      <c r="F996" s="19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7">
        <f t="shared" si="61"/>
        <v>41921.263078703705</v>
      </c>
      <c r="M996" t="b">
        <v>0</v>
      </c>
      <c r="N996">
        <v>11</v>
      </c>
      <c r="O996" s="5">
        <f>E996/D996</f>
        <v>2.3345000000000001E-2</v>
      </c>
      <c r="P996" s="19">
        <f t="shared" si="62"/>
        <v>424.45454545454544</v>
      </c>
      <c r="Q996" t="b">
        <v>0</v>
      </c>
      <c r="R996" s="14" t="s">
        <v>8332</v>
      </c>
      <c r="S996" s="10" t="s">
        <v>8273</v>
      </c>
      <c r="T996" t="s">
        <v>8275</v>
      </c>
      <c r="U996" s="14">
        <f t="shared" si="63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19">
        <v>10000</v>
      </c>
      <c r="E997">
        <v>726</v>
      </c>
      <c r="F997" s="19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7">
        <f t="shared" si="61"/>
        <v>41947.940740740742</v>
      </c>
      <c r="M997" t="b">
        <v>0</v>
      </c>
      <c r="N997">
        <v>9</v>
      </c>
      <c r="O997" s="5">
        <f>E997/D997</f>
        <v>7.2599999999999998E-2</v>
      </c>
      <c r="P997" s="19">
        <f t="shared" si="62"/>
        <v>80.666666666666671</v>
      </c>
      <c r="Q997" t="b">
        <v>0</v>
      </c>
      <c r="R997" s="14" t="s">
        <v>8332</v>
      </c>
      <c r="S997" s="10" t="s">
        <v>8273</v>
      </c>
      <c r="T997" t="s">
        <v>8275</v>
      </c>
      <c r="U997" s="14">
        <f t="shared" si="63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19">
        <v>4000</v>
      </c>
      <c r="E998">
        <v>65</v>
      </c>
      <c r="F998" s="19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7">
        <f t="shared" si="61"/>
        <v>41817.866435185184</v>
      </c>
      <c r="M998" t="b">
        <v>0</v>
      </c>
      <c r="N998">
        <v>5</v>
      </c>
      <c r="O998" s="5">
        <f>E998/D998</f>
        <v>1.6250000000000001E-2</v>
      </c>
      <c r="P998" s="19">
        <f t="shared" si="62"/>
        <v>13</v>
      </c>
      <c r="Q998" t="b">
        <v>0</v>
      </c>
      <c r="R998" s="14" t="s">
        <v>8332</v>
      </c>
      <c r="S998" s="10" t="s">
        <v>8273</v>
      </c>
      <c r="T998" t="s">
        <v>8275</v>
      </c>
      <c r="U998" s="14">
        <f t="shared" si="63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19">
        <v>5000</v>
      </c>
      <c r="E999">
        <v>65</v>
      </c>
      <c r="F999" s="1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7">
        <f t="shared" si="61"/>
        <v>41941.10297453704</v>
      </c>
      <c r="M999" t="b">
        <v>0</v>
      </c>
      <c r="N999">
        <v>8</v>
      </c>
      <c r="O999" s="5">
        <f>E999/D999</f>
        <v>1.2999999999999999E-2</v>
      </c>
      <c r="P999" s="19">
        <f t="shared" si="62"/>
        <v>8.125</v>
      </c>
      <c r="Q999" t="b">
        <v>0</v>
      </c>
      <c r="R999" s="14" t="s">
        <v>8332</v>
      </c>
      <c r="S999" s="10" t="s">
        <v>8273</v>
      </c>
      <c r="T999" t="s">
        <v>8275</v>
      </c>
      <c r="U999" s="14">
        <f t="shared" si="63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19">
        <v>60000</v>
      </c>
      <c r="E1000">
        <v>35135</v>
      </c>
      <c r="F1000" s="19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7">
        <f t="shared" si="61"/>
        <v>42282.168993055559</v>
      </c>
      <c r="M1000" t="b">
        <v>0</v>
      </c>
      <c r="N1000">
        <v>229</v>
      </c>
      <c r="O1000" s="5">
        <f>E1000/D1000</f>
        <v>0.58558333333333334</v>
      </c>
      <c r="P1000" s="19">
        <f t="shared" si="62"/>
        <v>153.42794759825327</v>
      </c>
      <c r="Q1000" t="b">
        <v>0</v>
      </c>
      <c r="R1000" s="14" t="s">
        <v>8332</v>
      </c>
      <c r="S1000" s="10" t="s">
        <v>8273</v>
      </c>
      <c r="T1000" t="s">
        <v>8275</v>
      </c>
      <c r="U1000" s="14">
        <f t="shared" si="63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19">
        <v>150000</v>
      </c>
      <c r="E1001">
        <v>11683</v>
      </c>
      <c r="F1001" s="19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7">
        <f t="shared" si="61"/>
        <v>41926.29965277778</v>
      </c>
      <c r="M1001" t="b">
        <v>0</v>
      </c>
      <c r="N1001">
        <v>40</v>
      </c>
      <c r="O1001" s="5">
        <f>E1001/D1001</f>
        <v>7.7886666666666673E-2</v>
      </c>
      <c r="P1001" s="19">
        <f t="shared" si="62"/>
        <v>292.07499999999999</v>
      </c>
      <c r="Q1001" t="b">
        <v>0</v>
      </c>
      <c r="R1001" s="14" t="s">
        <v>8332</v>
      </c>
      <c r="S1001" s="10" t="s">
        <v>8273</v>
      </c>
      <c r="T1001" t="s">
        <v>8275</v>
      </c>
      <c r="U1001" s="14">
        <f t="shared" si="63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19">
        <v>894700</v>
      </c>
      <c r="E1002">
        <v>19824</v>
      </c>
      <c r="F1002" s="19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7">
        <f t="shared" si="61"/>
        <v>42749.059722222228</v>
      </c>
      <c r="M1002" t="b">
        <v>0</v>
      </c>
      <c r="N1002">
        <v>6</v>
      </c>
      <c r="O1002" s="5">
        <f>E1002/D1002</f>
        <v>2.2157147647256063E-2</v>
      </c>
      <c r="P1002" s="19">
        <f t="shared" si="62"/>
        <v>3304</v>
      </c>
      <c r="Q1002" t="b">
        <v>0</v>
      </c>
      <c r="R1002" s="14" t="s">
        <v>8332</v>
      </c>
      <c r="S1002" s="10" t="s">
        <v>8273</v>
      </c>
      <c r="T1002" t="s">
        <v>8275</v>
      </c>
      <c r="U1002" s="14">
        <f t="shared" si="63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19">
        <v>5000</v>
      </c>
      <c r="E1003">
        <v>5200</v>
      </c>
      <c r="F1003" s="19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7">
        <f t="shared" si="61"/>
        <v>42720.720057870371</v>
      </c>
      <c r="M1003" t="b">
        <v>0</v>
      </c>
      <c r="N1003">
        <v>4</v>
      </c>
      <c r="O1003" s="5">
        <f>E1003/D1003</f>
        <v>1.04</v>
      </c>
      <c r="P1003" s="19">
        <f t="shared" si="62"/>
        <v>1300</v>
      </c>
      <c r="Q1003" t="b">
        <v>0</v>
      </c>
      <c r="R1003" s="14" t="s">
        <v>8332</v>
      </c>
      <c r="S1003" s="10" t="s">
        <v>8273</v>
      </c>
      <c r="T1003" t="s">
        <v>8275</v>
      </c>
      <c r="U1003" s="14">
        <f t="shared" si="63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19">
        <v>9999</v>
      </c>
      <c r="E1004">
        <v>2960</v>
      </c>
      <c r="F1004" s="19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7">
        <f t="shared" si="61"/>
        <v>42325.684189814812</v>
      </c>
      <c r="M1004" t="b">
        <v>0</v>
      </c>
      <c r="N1004">
        <v>22</v>
      </c>
      <c r="O1004" s="5">
        <f>E1004/D1004</f>
        <v>0.29602960296029601</v>
      </c>
      <c r="P1004" s="19">
        <f t="shared" si="62"/>
        <v>134.54545454545453</v>
      </c>
      <c r="Q1004" t="b">
        <v>0</v>
      </c>
      <c r="R1004" s="14" t="s">
        <v>8332</v>
      </c>
      <c r="S1004" s="10" t="s">
        <v>8273</v>
      </c>
      <c r="T1004" t="s">
        <v>8275</v>
      </c>
      <c r="U1004" s="14">
        <f t="shared" si="63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19">
        <v>20000</v>
      </c>
      <c r="E1005">
        <v>3211</v>
      </c>
      <c r="F1005" s="19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7">
        <f t="shared" si="61"/>
        <v>42780.709039351852</v>
      </c>
      <c r="M1005" t="b">
        <v>0</v>
      </c>
      <c r="N1005">
        <v>15</v>
      </c>
      <c r="O1005" s="5">
        <f>E1005/D1005</f>
        <v>0.16055</v>
      </c>
      <c r="P1005" s="19">
        <f t="shared" si="62"/>
        <v>214.06666666666666</v>
      </c>
      <c r="Q1005" t="b">
        <v>0</v>
      </c>
      <c r="R1005" s="14" t="s">
        <v>8332</v>
      </c>
      <c r="S1005" s="10" t="s">
        <v>8273</v>
      </c>
      <c r="T1005" t="s">
        <v>8275</v>
      </c>
      <c r="U1005" s="14">
        <f t="shared" si="63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19">
        <v>25000</v>
      </c>
      <c r="E1006">
        <v>20552</v>
      </c>
      <c r="F1006" s="19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7">
        <f t="shared" si="61"/>
        <v>42388.708645833336</v>
      </c>
      <c r="M1006" t="b">
        <v>0</v>
      </c>
      <c r="N1006">
        <v>95</v>
      </c>
      <c r="O1006" s="5">
        <f>E1006/D1006</f>
        <v>0.82208000000000003</v>
      </c>
      <c r="P1006" s="19">
        <f t="shared" si="62"/>
        <v>216.33684210526314</v>
      </c>
      <c r="Q1006" t="b">
        <v>0</v>
      </c>
      <c r="R1006" s="14" t="s">
        <v>8332</v>
      </c>
      <c r="S1006" s="10" t="s">
        <v>8273</v>
      </c>
      <c r="T1006" t="s">
        <v>8275</v>
      </c>
      <c r="U1006" s="14">
        <f t="shared" si="63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19">
        <v>200000</v>
      </c>
      <c r="E1007">
        <v>150102</v>
      </c>
      <c r="F1007" s="19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7">
        <f t="shared" si="61"/>
        <v>42276.624803240738</v>
      </c>
      <c r="M1007" t="b">
        <v>0</v>
      </c>
      <c r="N1007">
        <v>161</v>
      </c>
      <c r="O1007" s="5">
        <f>E1007/D1007</f>
        <v>0.75051000000000001</v>
      </c>
      <c r="P1007" s="19">
        <f t="shared" si="62"/>
        <v>932.31055900621118</v>
      </c>
      <c r="Q1007" t="b">
        <v>0</v>
      </c>
      <c r="R1007" s="14" t="s">
        <v>8332</v>
      </c>
      <c r="S1007" s="10" t="s">
        <v>8273</v>
      </c>
      <c r="T1007" t="s">
        <v>8275</v>
      </c>
      <c r="U1007" s="14">
        <f t="shared" si="63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19">
        <v>4000</v>
      </c>
      <c r="E1008">
        <v>234</v>
      </c>
      <c r="F1008" s="19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7">
        <f t="shared" si="61"/>
        <v>41977.040185185186</v>
      </c>
      <c r="M1008" t="b">
        <v>0</v>
      </c>
      <c r="N1008">
        <v>8</v>
      </c>
      <c r="O1008" s="5">
        <f>E1008/D1008</f>
        <v>5.8500000000000003E-2</v>
      </c>
      <c r="P1008" s="19">
        <f t="shared" si="62"/>
        <v>29.25</v>
      </c>
      <c r="Q1008" t="b">
        <v>0</v>
      </c>
      <c r="R1008" s="14" t="s">
        <v>8332</v>
      </c>
      <c r="S1008" s="10" t="s">
        <v>8273</v>
      </c>
      <c r="T1008" t="s">
        <v>8275</v>
      </c>
      <c r="U1008" s="14">
        <f t="shared" si="63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19">
        <v>30000</v>
      </c>
      <c r="E1009">
        <v>13296</v>
      </c>
      <c r="F1009" s="1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7">
        <f t="shared" si="61"/>
        <v>42676.583599537036</v>
      </c>
      <c r="M1009" t="b">
        <v>0</v>
      </c>
      <c r="N1009">
        <v>76</v>
      </c>
      <c r="O1009" s="5">
        <f>E1009/D1009</f>
        <v>0.44319999999999998</v>
      </c>
      <c r="P1009" s="19">
        <f t="shared" si="62"/>
        <v>174.94736842105263</v>
      </c>
      <c r="Q1009" t="b">
        <v>0</v>
      </c>
      <c r="R1009" s="14" t="s">
        <v>8332</v>
      </c>
      <c r="S1009" s="10" t="s">
        <v>8273</v>
      </c>
      <c r="T1009" t="s">
        <v>8275</v>
      </c>
      <c r="U1009" s="14">
        <f t="shared" si="63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19">
        <v>93500</v>
      </c>
      <c r="E1010">
        <v>250</v>
      </c>
      <c r="F1010" s="19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7">
        <f t="shared" si="61"/>
        <v>42702.809201388889</v>
      </c>
      <c r="M1010" t="b">
        <v>0</v>
      </c>
      <c r="N1010">
        <v>1</v>
      </c>
      <c r="O1010" s="5">
        <f>E1010/D1010</f>
        <v>2.6737967914438501E-3</v>
      </c>
      <c r="P1010" s="19">
        <f t="shared" si="62"/>
        <v>250</v>
      </c>
      <c r="Q1010" t="b">
        <v>0</v>
      </c>
      <c r="R1010" s="14" t="s">
        <v>8332</v>
      </c>
      <c r="S1010" s="10" t="s">
        <v>8273</v>
      </c>
      <c r="T1010" t="s">
        <v>8275</v>
      </c>
      <c r="U1010" s="14">
        <f t="shared" si="63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19">
        <v>50000</v>
      </c>
      <c r="E1011">
        <v>6565</v>
      </c>
      <c r="F1011" s="19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7">
        <f t="shared" si="61"/>
        <v>42510.604699074072</v>
      </c>
      <c r="M1011" t="b">
        <v>0</v>
      </c>
      <c r="N1011">
        <v>101</v>
      </c>
      <c r="O1011" s="5">
        <f>E1011/D1011</f>
        <v>0.1313</v>
      </c>
      <c r="P1011" s="19">
        <f t="shared" si="62"/>
        <v>65</v>
      </c>
      <c r="Q1011" t="b">
        <v>0</v>
      </c>
      <c r="R1011" s="14" t="s">
        <v>8332</v>
      </c>
      <c r="S1011" s="10" t="s">
        <v>8273</v>
      </c>
      <c r="T1011" t="s">
        <v>8275</v>
      </c>
      <c r="U1011" s="14">
        <f t="shared" si="63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19">
        <v>115250</v>
      </c>
      <c r="E1012">
        <v>220</v>
      </c>
      <c r="F1012" s="19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7">
        <f t="shared" si="61"/>
        <v>42561.829421296294</v>
      </c>
      <c r="M1012" t="b">
        <v>0</v>
      </c>
      <c r="N1012">
        <v>4</v>
      </c>
      <c r="O1012" s="5">
        <f>E1012/D1012</f>
        <v>1.9088937093275488E-3</v>
      </c>
      <c r="P1012" s="19">
        <f t="shared" si="62"/>
        <v>55</v>
      </c>
      <c r="Q1012" t="b">
        <v>0</v>
      </c>
      <c r="R1012" s="14" t="s">
        <v>8332</v>
      </c>
      <c r="S1012" s="10" t="s">
        <v>8273</v>
      </c>
      <c r="T1012" t="s">
        <v>8275</v>
      </c>
      <c r="U1012" s="14">
        <f t="shared" si="63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19">
        <v>20000</v>
      </c>
      <c r="E1013">
        <v>75</v>
      </c>
      <c r="F1013" s="19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7">
        <f t="shared" si="61"/>
        <v>41946.898090277777</v>
      </c>
      <c r="M1013" t="b">
        <v>0</v>
      </c>
      <c r="N1013">
        <v>1</v>
      </c>
      <c r="O1013" s="5">
        <f>E1013/D1013</f>
        <v>3.7499999999999999E-3</v>
      </c>
      <c r="P1013" s="19">
        <f t="shared" si="62"/>
        <v>75</v>
      </c>
      <c r="Q1013" t="b">
        <v>0</v>
      </c>
      <c r="R1013" s="14" t="s">
        <v>8332</v>
      </c>
      <c r="S1013" s="10" t="s">
        <v>8273</v>
      </c>
      <c r="T1013" t="s">
        <v>8275</v>
      </c>
      <c r="U1013" s="14">
        <f t="shared" si="63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19">
        <v>5000</v>
      </c>
      <c r="E1014">
        <v>1076751.05</v>
      </c>
      <c r="F1014" s="19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7">
        <f t="shared" si="61"/>
        <v>42714.440416666665</v>
      </c>
      <c r="M1014" t="b">
        <v>0</v>
      </c>
      <c r="N1014">
        <v>775</v>
      </c>
      <c r="O1014" s="5">
        <f>E1014/D1014</f>
        <v>215.35021</v>
      </c>
      <c r="P1014" s="19">
        <f t="shared" si="62"/>
        <v>1389.3561935483872</v>
      </c>
      <c r="Q1014" t="b">
        <v>0</v>
      </c>
      <c r="R1014" s="14" t="s">
        <v>8332</v>
      </c>
      <c r="S1014" s="10" t="s">
        <v>8273</v>
      </c>
      <c r="T1014" t="s">
        <v>8275</v>
      </c>
      <c r="U1014" s="14">
        <f t="shared" si="63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19">
        <v>25000</v>
      </c>
      <c r="E1015">
        <v>8632</v>
      </c>
      <c r="F1015" s="19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7">
        <f t="shared" si="61"/>
        <v>42339.833981481483</v>
      </c>
      <c r="M1015" t="b">
        <v>0</v>
      </c>
      <c r="N1015">
        <v>90</v>
      </c>
      <c r="O1015" s="5">
        <f>E1015/D1015</f>
        <v>0.34527999999999998</v>
      </c>
      <c r="P1015" s="19">
        <f t="shared" si="62"/>
        <v>95.911111111111111</v>
      </c>
      <c r="Q1015" t="b">
        <v>0</v>
      </c>
      <c r="R1015" s="14" t="s">
        <v>8332</v>
      </c>
      <c r="S1015" s="10" t="s">
        <v>8273</v>
      </c>
      <c r="T1015" t="s">
        <v>8275</v>
      </c>
      <c r="U1015" s="14">
        <f t="shared" si="63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19">
        <v>10000</v>
      </c>
      <c r="E1016">
        <v>3060</v>
      </c>
      <c r="F1016" s="19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7">
        <f t="shared" si="61"/>
        <v>41955.002488425926</v>
      </c>
      <c r="M1016" t="b">
        <v>0</v>
      </c>
      <c r="N1016">
        <v>16</v>
      </c>
      <c r="O1016" s="5">
        <f>E1016/D1016</f>
        <v>0.30599999999999999</v>
      </c>
      <c r="P1016" s="19">
        <f t="shared" si="62"/>
        <v>191.25</v>
      </c>
      <c r="Q1016" t="b">
        <v>0</v>
      </c>
      <c r="R1016" s="14" t="s">
        <v>8332</v>
      </c>
      <c r="S1016" s="10" t="s">
        <v>8273</v>
      </c>
      <c r="T1016" t="s">
        <v>8275</v>
      </c>
      <c r="U1016" s="14">
        <f t="shared" si="63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19">
        <v>9000</v>
      </c>
      <c r="E1017">
        <v>240</v>
      </c>
      <c r="F1017" s="19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7">
        <f t="shared" si="61"/>
        <v>42303.878414351857</v>
      </c>
      <c r="M1017" t="b">
        <v>0</v>
      </c>
      <c r="N1017">
        <v>6</v>
      </c>
      <c r="O1017" s="5">
        <f>E1017/D1017</f>
        <v>2.6666666666666668E-2</v>
      </c>
      <c r="P1017" s="19">
        <f t="shared" si="62"/>
        <v>40</v>
      </c>
      <c r="Q1017" t="b">
        <v>0</v>
      </c>
      <c r="R1017" s="14" t="s">
        <v>8332</v>
      </c>
      <c r="S1017" s="10" t="s">
        <v>8273</v>
      </c>
      <c r="T1017" t="s">
        <v>8275</v>
      </c>
      <c r="U1017" s="14">
        <f t="shared" si="63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19">
        <v>100000</v>
      </c>
      <c r="E1018">
        <v>2842</v>
      </c>
      <c r="F1018" s="19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7">
        <f t="shared" si="61"/>
        <v>42422.107129629629</v>
      </c>
      <c r="M1018" t="b">
        <v>0</v>
      </c>
      <c r="N1018">
        <v>38</v>
      </c>
      <c r="O1018" s="5">
        <f>E1018/D1018</f>
        <v>2.8420000000000001E-2</v>
      </c>
      <c r="P1018" s="19">
        <f t="shared" si="62"/>
        <v>74.78947368421052</v>
      </c>
      <c r="Q1018" t="b">
        <v>0</v>
      </c>
      <c r="R1018" s="14" t="s">
        <v>8332</v>
      </c>
      <c r="S1018" s="10" t="s">
        <v>8273</v>
      </c>
      <c r="T1018" t="s">
        <v>8275</v>
      </c>
      <c r="U1018" s="14">
        <f t="shared" si="63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19">
        <v>250000</v>
      </c>
      <c r="E1019">
        <v>57197</v>
      </c>
      <c r="F1019" s="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7">
        <f t="shared" si="61"/>
        <v>42289.675173611111</v>
      </c>
      <c r="M1019" t="b">
        <v>0</v>
      </c>
      <c r="N1019">
        <v>355</v>
      </c>
      <c r="O1019" s="5">
        <f>E1019/D1019</f>
        <v>0.22878799999999999</v>
      </c>
      <c r="P1019" s="19">
        <f t="shared" si="62"/>
        <v>161.11830985915492</v>
      </c>
      <c r="Q1019" t="b">
        <v>0</v>
      </c>
      <c r="R1019" s="14" t="s">
        <v>8332</v>
      </c>
      <c r="S1019" s="10" t="s">
        <v>8273</v>
      </c>
      <c r="T1019" t="s">
        <v>8275</v>
      </c>
      <c r="U1019" s="14">
        <f t="shared" si="63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19">
        <v>20000</v>
      </c>
      <c r="E1020">
        <v>621</v>
      </c>
      <c r="F1020" s="19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7">
        <f t="shared" si="61"/>
        <v>42535.492280092592</v>
      </c>
      <c r="M1020" t="b">
        <v>0</v>
      </c>
      <c r="N1020">
        <v>7</v>
      </c>
      <c r="O1020" s="5">
        <f>E1020/D1020</f>
        <v>3.1050000000000001E-2</v>
      </c>
      <c r="P1020" s="19">
        <f t="shared" si="62"/>
        <v>88.714285714285708</v>
      </c>
      <c r="Q1020" t="b">
        <v>0</v>
      </c>
      <c r="R1020" s="14" t="s">
        <v>8332</v>
      </c>
      <c r="S1020" s="10" t="s">
        <v>8273</v>
      </c>
      <c r="T1020" t="s">
        <v>8275</v>
      </c>
      <c r="U1020" s="14">
        <f t="shared" si="63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19">
        <v>45000</v>
      </c>
      <c r="E1021">
        <v>21300</v>
      </c>
      <c r="F1021" s="19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7">
        <f t="shared" si="61"/>
        <v>42009.973946759259</v>
      </c>
      <c r="M1021" t="b">
        <v>0</v>
      </c>
      <c r="N1021">
        <v>400</v>
      </c>
      <c r="O1021" s="5">
        <f>E1021/D1021</f>
        <v>0.47333333333333333</v>
      </c>
      <c r="P1021" s="19">
        <f t="shared" si="62"/>
        <v>53.25</v>
      </c>
      <c r="Q1021" t="b">
        <v>0</v>
      </c>
      <c r="R1021" s="14" t="s">
        <v>8332</v>
      </c>
      <c r="S1021" s="10" t="s">
        <v>8273</v>
      </c>
      <c r="T1021" t="s">
        <v>8275</v>
      </c>
      <c r="U1021" s="14">
        <f t="shared" si="63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19">
        <v>1550</v>
      </c>
      <c r="E1022">
        <v>3186</v>
      </c>
      <c r="F1022" s="19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7">
        <f t="shared" si="61"/>
        <v>42127.069548611107</v>
      </c>
      <c r="M1022" t="b">
        <v>0</v>
      </c>
      <c r="N1022">
        <v>30</v>
      </c>
      <c r="O1022" s="5">
        <f>E1022/D1022</f>
        <v>2.0554838709677421</v>
      </c>
      <c r="P1022" s="19">
        <f t="shared" si="62"/>
        <v>106.2</v>
      </c>
      <c r="Q1022" t="b">
        <v>1</v>
      </c>
      <c r="R1022" s="14" t="s">
        <v>8339</v>
      </c>
      <c r="S1022" s="10" t="s">
        <v>8279</v>
      </c>
      <c r="T1022" t="s">
        <v>8284</v>
      </c>
      <c r="U1022" s="14">
        <f t="shared" si="63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19">
        <v>3000</v>
      </c>
      <c r="E1023">
        <v>10554.11</v>
      </c>
      <c r="F1023" s="19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7">
        <f t="shared" si="61"/>
        <v>42271.251979166671</v>
      </c>
      <c r="M1023" t="b">
        <v>1</v>
      </c>
      <c r="N1023">
        <v>478</v>
      </c>
      <c r="O1023" s="5">
        <f>E1023/D1023</f>
        <v>3.5180366666666667</v>
      </c>
      <c r="P1023" s="19">
        <f t="shared" si="62"/>
        <v>22.079728033472804</v>
      </c>
      <c r="Q1023" t="b">
        <v>1</v>
      </c>
      <c r="R1023" s="14" t="s">
        <v>8339</v>
      </c>
      <c r="S1023" s="10" t="s">
        <v>8279</v>
      </c>
      <c r="T1023" t="s">
        <v>8284</v>
      </c>
      <c r="U1023" s="14">
        <f t="shared" si="63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19">
        <v>2000</v>
      </c>
      <c r="E1024">
        <v>2298</v>
      </c>
      <c r="F1024" s="19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7">
        <f t="shared" si="61"/>
        <v>42111.646724537044</v>
      </c>
      <c r="M1024" t="b">
        <v>1</v>
      </c>
      <c r="N1024">
        <v>74</v>
      </c>
      <c r="O1024" s="5">
        <f>E1024/D1024</f>
        <v>1.149</v>
      </c>
      <c r="P1024" s="19">
        <f t="shared" si="62"/>
        <v>31.054054054054053</v>
      </c>
      <c r="Q1024" t="b">
        <v>1</v>
      </c>
      <c r="R1024" s="14" t="s">
        <v>8339</v>
      </c>
      <c r="S1024" s="10" t="s">
        <v>8279</v>
      </c>
      <c r="T1024" t="s">
        <v>8284</v>
      </c>
      <c r="U1024" s="14">
        <f t="shared" si="63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19">
        <v>2000</v>
      </c>
      <c r="E1025">
        <v>4743</v>
      </c>
      <c r="F1025" s="19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7">
        <f t="shared" si="61"/>
        <v>42145.919687500005</v>
      </c>
      <c r="M1025" t="b">
        <v>0</v>
      </c>
      <c r="N1025">
        <v>131</v>
      </c>
      <c r="O1025" s="5">
        <f>E1025/D1025</f>
        <v>2.3715000000000002</v>
      </c>
      <c r="P1025" s="19">
        <f t="shared" si="62"/>
        <v>36.206106870229007</v>
      </c>
      <c r="Q1025" t="b">
        <v>1</v>
      </c>
      <c r="R1025" s="14" t="s">
        <v>8339</v>
      </c>
      <c r="S1025" s="10" t="s">
        <v>8279</v>
      </c>
      <c r="T1025" t="s">
        <v>8284</v>
      </c>
      <c r="U1025" s="14">
        <f t="shared" si="63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19">
        <v>20000</v>
      </c>
      <c r="E1026">
        <v>23727.55</v>
      </c>
      <c r="F1026" s="19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7">
        <f t="shared" si="61"/>
        <v>42370.580590277779</v>
      </c>
      <c r="M1026" t="b">
        <v>1</v>
      </c>
      <c r="N1026">
        <v>61</v>
      </c>
      <c r="O1026" s="5">
        <f>E1026/D1026</f>
        <v>1.1863774999999999</v>
      </c>
      <c r="P1026" s="19">
        <f t="shared" si="62"/>
        <v>388.9762295081967</v>
      </c>
      <c r="Q1026" t="b">
        <v>1</v>
      </c>
      <c r="R1026" s="14" t="s">
        <v>8339</v>
      </c>
      <c r="S1026" s="10" t="s">
        <v>8279</v>
      </c>
      <c r="T1026" t="s">
        <v>8284</v>
      </c>
      <c r="U1026" s="14">
        <f t="shared" si="63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19">
        <v>70000</v>
      </c>
      <c r="E1027">
        <v>76949.820000000007</v>
      </c>
      <c r="F1027" s="19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7">
        <f t="shared" ref="L1027:L1090" si="65">(((K1027/60)/60)/24)+DATE(1970,1,1)</f>
        <v>42049.833761574075</v>
      </c>
      <c r="M1027" t="b">
        <v>1</v>
      </c>
      <c r="N1027">
        <v>1071</v>
      </c>
      <c r="O1027" s="5">
        <f>E1027/D1027</f>
        <v>1.099283142857143</v>
      </c>
      <c r="P1027" s="19">
        <f t="shared" ref="P1027:P1090" si="66">IFERROR(E1027/N1027,0)</f>
        <v>71.848571428571432</v>
      </c>
      <c r="Q1027" t="b">
        <v>1</v>
      </c>
      <c r="R1027" s="14" t="s">
        <v>8339</v>
      </c>
      <c r="S1027" s="10" t="s">
        <v>8279</v>
      </c>
      <c r="T1027" t="s">
        <v>8284</v>
      </c>
      <c r="U1027" s="14">
        <f t="shared" ref="U1027:U1090" si="67">YEAR(L1027)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19">
        <v>7000</v>
      </c>
      <c r="E1028">
        <v>7000.58</v>
      </c>
      <c r="F1028" s="19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7">
        <f t="shared" si="65"/>
        <v>42426.407592592594</v>
      </c>
      <c r="M1028" t="b">
        <v>1</v>
      </c>
      <c r="N1028">
        <v>122</v>
      </c>
      <c r="O1028" s="5">
        <f>E1028/D1028</f>
        <v>1.0000828571428571</v>
      </c>
      <c r="P1028" s="19">
        <f t="shared" si="66"/>
        <v>57.381803278688523</v>
      </c>
      <c r="Q1028" t="b">
        <v>1</v>
      </c>
      <c r="R1028" s="14" t="s">
        <v>8339</v>
      </c>
      <c r="S1028" s="10" t="s">
        <v>8279</v>
      </c>
      <c r="T1028" t="s">
        <v>8284</v>
      </c>
      <c r="U1028" s="14">
        <f t="shared" si="67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19">
        <v>7501</v>
      </c>
      <c r="E1029">
        <v>7733</v>
      </c>
      <c r="F1029" s="1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7">
        <f t="shared" si="65"/>
        <v>41905.034108796295</v>
      </c>
      <c r="M1029" t="b">
        <v>1</v>
      </c>
      <c r="N1029">
        <v>111</v>
      </c>
      <c r="O1029" s="5">
        <f>E1029/D1029</f>
        <v>1.0309292094387414</v>
      </c>
      <c r="P1029" s="19">
        <f t="shared" si="66"/>
        <v>69.666666666666671</v>
      </c>
      <c r="Q1029" t="b">
        <v>1</v>
      </c>
      <c r="R1029" s="14" t="s">
        <v>8339</v>
      </c>
      <c r="S1029" s="10" t="s">
        <v>8279</v>
      </c>
      <c r="T1029" t="s">
        <v>8284</v>
      </c>
      <c r="U1029" s="14">
        <f t="shared" si="67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19">
        <v>10000</v>
      </c>
      <c r="E1030">
        <v>11727</v>
      </c>
      <c r="F1030" s="19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7">
        <f t="shared" si="65"/>
        <v>42755.627372685187</v>
      </c>
      <c r="M1030" t="b">
        <v>1</v>
      </c>
      <c r="N1030">
        <v>255</v>
      </c>
      <c r="O1030" s="5">
        <f>E1030/D1030</f>
        <v>1.1727000000000001</v>
      </c>
      <c r="P1030" s="19">
        <f t="shared" si="66"/>
        <v>45.988235294117644</v>
      </c>
      <c r="Q1030" t="b">
        <v>1</v>
      </c>
      <c r="R1030" s="14" t="s">
        <v>8339</v>
      </c>
      <c r="S1030" s="10" t="s">
        <v>8279</v>
      </c>
      <c r="T1030" t="s">
        <v>8284</v>
      </c>
      <c r="U1030" s="14">
        <f t="shared" si="67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19">
        <v>10000</v>
      </c>
      <c r="E1031">
        <v>11176</v>
      </c>
      <c r="F1031" s="19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7">
        <f t="shared" si="65"/>
        <v>42044.711886574078</v>
      </c>
      <c r="M1031" t="b">
        <v>0</v>
      </c>
      <c r="N1031">
        <v>141</v>
      </c>
      <c r="O1031" s="5">
        <f>E1031/D1031</f>
        <v>1.1175999999999999</v>
      </c>
      <c r="P1031" s="19">
        <f t="shared" si="66"/>
        <v>79.262411347517727</v>
      </c>
      <c r="Q1031" t="b">
        <v>1</v>
      </c>
      <c r="R1031" s="14" t="s">
        <v>8339</v>
      </c>
      <c r="S1031" s="10" t="s">
        <v>8279</v>
      </c>
      <c r="T1031" t="s">
        <v>8284</v>
      </c>
      <c r="U1031" s="14">
        <f t="shared" si="67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19">
        <v>2000</v>
      </c>
      <c r="E1032">
        <v>6842</v>
      </c>
      <c r="F1032" s="19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7">
        <f t="shared" si="65"/>
        <v>42611.483206018514</v>
      </c>
      <c r="M1032" t="b">
        <v>0</v>
      </c>
      <c r="N1032">
        <v>159</v>
      </c>
      <c r="O1032" s="5">
        <f>E1032/D1032</f>
        <v>3.4209999999999998</v>
      </c>
      <c r="P1032" s="19">
        <f t="shared" si="66"/>
        <v>43.031446540880502</v>
      </c>
      <c r="Q1032" t="b">
        <v>1</v>
      </c>
      <c r="R1032" s="14" t="s">
        <v>8339</v>
      </c>
      <c r="S1032" s="10" t="s">
        <v>8279</v>
      </c>
      <c r="T1032" t="s">
        <v>8284</v>
      </c>
      <c r="U1032" s="14">
        <f t="shared" si="67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19">
        <v>10000</v>
      </c>
      <c r="E1033">
        <v>10740</v>
      </c>
      <c r="F1033" s="19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7">
        <f t="shared" si="65"/>
        <v>42324.764004629629</v>
      </c>
      <c r="M1033" t="b">
        <v>0</v>
      </c>
      <c r="N1033">
        <v>99</v>
      </c>
      <c r="O1033" s="5">
        <f>E1033/D1033</f>
        <v>1.0740000000000001</v>
      </c>
      <c r="P1033" s="19">
        <f t="shared" si="66"/>
        <v>108.48484848484848</v>
      </c>
      <c r="Q1033" t="b">
        <v>1</v>
      </c>
      <c r="R1033" s="14" t="s">
        <v>8339</v>
      </c>
      <c r="S1033" s="10" t="s">
        <v>8279</v>
      </c>
      <c r="T1033" t="s">
        <v>8284</v>
      </c>
      <c r="U1033" s="14">
        <f t="shared" si="67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19">
        <v>5400</v>
      </c>
      <c r="E1034">
        <v>5858.84</v>
      </c>
      <c r="F1034" s="19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7">
        <f t="shared" si="65"/>
        <v>42514.666956018518</v>
      </c>
      <c r="M1034" t="b">
        <v>0</v>
      </c>
      <c r="N1034">
        <v>96</v>
      </c>
      <c r="O1034" s="5">
        <f>E1034/D1034</f>
        <v>1.0849703703703704</v>
      </c>
      <c r="P1034" s="19">
        <f t="shared" si="66"/>
        <v>61.029583333333335</v>
      </c>
      <c r="Q1034" t="b">
        <v>1</v>
      </c>
      <c r="R1034" s="14" t="s">
        <v>8339</v>
      </c>
      <c r="S1034" s="10" t="s">
        <v>8279</v>
      </c>
      <c r="T1034" t="s">
        <v>8284</v>
      </c>
      <c r="U1034" s="14">
        <f t="shared" si="67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19">
        <v>1328</v>
      </c>
      <c r="E1035">
        <v>1366</v>
      </c>
      <c r="F1035" s="19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7">
        <f t="shared" si="65"/>
        <v>42688.732407407413</v>
      </c>
      <c r="M1035" t="b">
        <v>0</v>
      </c>
      <c r="N1035">
        <v>27</v>
      </c>
      <c r="O1035" s="5">
        <f>E1035/D1035</f>
        <v>1.0286144578313252</v>
      </c>
      <c r="P1035" s="19">
        <f t="shared" si="66"/>
        <v>50.592592592592595</v>
      </c>
      <c r="Q1035" t="b">
        <v>1</v>
      </c>
      <c r="R1035" s="14" t="s">
        <v>8339</v>
      </c>
      <c r="S1035" s="10" t="s">
        <v>8279</v>
      </c>
      <c r="T1035" t="s">
        <v>8284</v>
      </c>
      <c r="U1035" s="14">
        <f t="shared" si="67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19">
        <v>5000</v>
      </c>
      <c r="E1036">
        <v>6500.09</v>
      </c>
      <c r="F1036" s="19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7">
        <f t="shared" si="65"/>
        <v>42555.166712962964</v>
      </c>
      <c r="M1036" t="b">
        <v>0</v>
      </c>
      <c r="N1036">
        <v>166</v>
      </c>
      <c r="O1036" s="5">
        <f>E1036/D1036</f>
        <v>1.3000180000000001</v>
      </c>
      <c r="P1036" s="19">
        <f t="shared" si="66"/>
        <v>39.157168674698795</v>
      </c>
      <c r="Q1036" t="b">
        <v>1</v>
      </c>
      <c r="R1036" s="14" t="s">
        <v>8339</v>
      </c>
      <c r="S1036" s="10" t="s">
        <v>8279</v>
      </c>
      <c r="T1036" t="s">
        <v>8284</v>
      </c>
      <c r="U1036" s="14">
        <f t="shared" si="67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19">
        <v>4600</v>
      </c>
      <c r="E1037">
        <v>4952</v>
      </c>
      <c r="F1037" s="19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7">
        <f t="shared" si="65"/>
        <v>42016.641435185185</v>
      </c>
      <c r="M1037" t="b">
        <v>0</v>
      </c>
      <c r="N1037">
        <v>76</v>
      </c>
      <c r="O1037" s="5">
        <f>E1037/D1037</f>
        <v>1.0765217391304347</v>
      </c>
      <c r="P1037" s="19">
        <f t="shared" si="66"/>
        <v>65.15789473684211</v>
      </c>
      <c r="Q1037" t="b">
        <v>1</v>
      </c>
      <c r="R1037" s="14" t="s">
        <v>8339</v>
      </c>
      <c r="S1037" s="10" t="s">
        <v>8279</v>
      </c>
      <c r="T1037" t="s">
        <v>8284</v>
      </c>
      <c r="U1037" s="14">
        <f t="shared" si="67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19">
        <v>4500</v>
      </c>
      <c r="E1038">
        <v>5056.22</v>
      </c>
      <c r="F1038" s="19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7">
        <f t="shared" si="65"/>
        <v>41249.448958333334</v>
      </c>
      <c r="M1038" t="b">
        <v>0</v>
      </c>
      <c r="N1038">
        <v>211</v>
      </c>
      <c r="O1038" s="5">
        <f>E1038/D1038</f>
        <v>1.1236044444444444</v>
      </c>
      <c r="P1038" s="19">
        <f t="shared" si="66"/>
        <v>23.963127962085309</v>
      </c>
      <c r="Q1038" t="b">
        <v>1</v>
      </c>
      <c r="R1038" s="14" t="s">
        <v>8339</v>
      </c>
      <c r="S1038" s="10" t="s">
        <v>8279</v>
      </c>
      <c r="T1038" t="s">
        <v>8284</v>
      </c>
      <c r="U1038" s="14">
        <f t="shared" si="67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19">
        <v>1000</v>
      </c>
      <c r="E1039">
        <v>1021</v>
      </c>
      <c r="F1039" s="1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7">
        <f t="shared" si="65"/>
        <v>42119.822476851856</v>
      </c>
      <c r="M1039" t="b">
        <v>0</v>
      </c>
      <c r="N1039">
        <v>21</v>
      </c>
      <c r="O1039" s="5">
        <f>E1039/D1039</f>
        <v>1.0209999999999999</v>
      </c>
      <c r="P1039" s="19">
        <f t="shared" si="66"/>
        <v>48.61904761904762</v>
      </c>
      <c r="Q1039" t="b">
        <v>1</v>
      </c>
      <c r="R1039" s="14" t="s">
        <v>8339</v>
      </c>
      <c r="S1039" s="10" t="s">
        <v>8279</v>
      </c>
      <c r="T1039" t="s">
        <v>8284</v>
      </c>
      <c r="U1039" s="14">
        <f t="shared" si="67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19">
        <v>1500</v>
      </c>
      <c r="E1040">
        <v>2180</v>
      </c>
      <c r="F1040" s="19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7">
        <f t="shared" si="65"/>
        <v>42418.231747685189</v>
      </c>
      <c r="M1040" t="b">
        <v>0</v>
      </c>
      <c r="N1040">
        <v>61</v>
      </c>
      <c r="O1040" s="5">
        <f>E1040/D1040</f>
        <v>1.4533333333333334</v>
      </c>
      <c r="P1040" s="19">
        <f t="shared" si="66"/>
        <v>35.73770491803279</v>
      </c>
      <c r="Q1040" t="b">
        <v>1</v>
      </c>
      <c r="R1040" s="14" t="s">
        <v>8339</v>
      </c>
      <c r="S1040" s="10" t="s">
        <v>8279</v>
      </c>
      <c r="T1040" t="s">
        <v>8284</v>
      </c>
      <c r="U1040" s="14">
        <f t="shared" si="67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19">
        <v>500</v>
      </c>
      <c r="E1041">
        <v>641</v>
      </c>
      <c r="F1041" s="19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7">
        <f t="shared" si="65"/>
        <v>42692.109328703707</v>
      </c>
      <c r="M1041" t="b">
        <v>0</v>
      </c>
      <c r="N1041">
        <v>30</v>
      </c>
      <c r="O1041" s="5">
        <f>E1041/D1041</f>
        <v>1.282</v>
      </c>
      <c r="P1041" s="19">
        <f t="shared" si="66"/>
        <v>21.366666666666667</v>
      </c>
      <c r="Q1041" t="b">
        <v>1</v>
      </c>
      <c r="R1041" s="14" t="s">
        <v>8339</v>
      </c>
      <c r="S1041" s="10" t="s">
        <v>8279</v>
      </c>
      <c r="T1041" t="s">
        <v>8284</v>
      </c>
      <c r="U1041" s="14">
        <f t="shared" si="67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19">
        <v>85000</v>
      </c>
      <c r="E1042">
        <v>250</v>
      </c>
      <c r="F1042" s="19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7">
        <f t="shared" si="65"/>
        <v>42579.708437499998</v>
      </c>
      <c r="M1042" t="b">
        <v>0</v>
      </c>
      <c r="N1042">
        <v>1</v>
      </c>
      <c r="O1042" s="5">
        <f>E1042/D1042</f>
        <v>2.9411764705882353E-3</v>
      </c>
      <c r="P1042" s="19">
        <f t="shared" si="66"/>
        <v>250</v>
      </c>
      <c r="Q1042" t="b">
        <v>0</v>
      </c>
      <c r="R1042" s="14" t="s">
        <v>8340</v>
      </c>
      <c r="S1042" s="10" t="s">
        <v>8285</v>
      </c>
      <c r="T1042" t="s">
        <v>8286</v>
      </c>
      <c r="U1042" s="14">
        <f t="shared" si="67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19">
        <v>50</v>
      </c>
      <c r="E1043">
        <v>0</v>
      </c>
      <c r="F1043" s="19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7">
        <f t="shared" si="65"/>
        <v>41831.060092592597</v>
      </c>
      <c r="M1043" t="b">
        <v>0</v>
      </c>
      <c r="N1043">
        <v>0</v>
      </c>
      <c r="O1043" s="5">
        <f>E1043/D1043</f>
        <v>0</v>
      </c>
      <c r="P1043" s="19">
        <f t="shared" si="66"/>
        <v>0</v>
      </c>
      <c r="Q1043" t="b">
        <v>0</v>
      </c>
      <c r="R1043" s="14" t="s">
        <v>8340</v>
      </c>
      <c r="S1043" s="10" t="s">
        <v>8285</v>
      </c>
      <c r="T1043" t="s">
        <v>8286</v>
      </c>
      <c r="U1043" s="14">
        <f t="shared" si="67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19">
        <v>650</v>
      </c>
      <c r="E1044">
        <v>10</v>
      </c>
      <c r="F1044" s="19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7">
        <f t="shared" si="65"/>
        <v>41851.696157407408</v>
      </c>
      <c r="M1044" t="b">
        <v>0</v>
      </c>
      <c r="N1044">
        <v>1</v>
      </c>
      <c r="O1044" s="5">
        <f>E1044/D1044</f>
        <v>1.5384615384615385E-2</v>
      </c>
      <c r="P1044" s="19">
        <f t="shared" si="66"/>
        <v>10</v>
      </c>
      <c r="Q1044" t="b">
        <v>0</v>
      </c>
      <c r="R1044" s="14" t="s">
        <v>8340</v>
      </c>
      <c r="S1044" s="10" t="s">
        <v>8285</v>
      </c>
      <c r="T1044" t="s">
        <v>8286</v>
      </c>
      <c r="U1044" s="14">
        <f t="shared" si="67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19">
        <v>100000</v>
      </c>
      <c r="E1045">
        <v>8537</v>
      </c>
      <c r="F1045" s="19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7">
        <f t="shared" si="65"/>
        <v>42114.252951388888</v>
      </c>
      <c r="M1045" t="b">
        <v>0</v>
      </c>
      <c r="N1045">
        <v>292</v>
      </c>
      <c r="O1045" s="5">
        <f>E1045/D1045</f>
        <v>8.5370000000000001E-2</v>
      </c>
      <c r="P1045" s="19">
        <f t="shared" si="66"/>
        <v>29.236301369863014</v>
      </c>
      <c r="Q1045" t="b">
        <v>0</v>
      </c>
      <c r="R1045" s="14" t="s">
        <v>8340</v>
      </c>
      <c r="S1045" s="10" t="s">
        <v>8285</v>
      </c>
      <c r="T1045" t="s">
        <v>8286</v>
      </c>
      <c r="U1045" s="14">
        <f t="shared" si="67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19">
        <v>7000</v>
      </c>
      <c r="E1046">
        <v>6</v>
      </c>
      <c r="F1046" s="19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7">
        <f t="shared" si="65"/>
        <v>42011.925937499997</v>
      </c>
      <c r="M1046" t="b">
        <v>0</v>
      </c>
      <c r="N1046">
        <v>2</v>
      </c>
      <c r="O1046" s="5">
        <f>E1046/D1046</f>
        <v>8.571428571428571E-4</v>
      </c>
      <c r="P1046" s="19">
        <f t="shared" si="66"/>
        <v>3</v>
      </c>
      <c r="Q1046" t="b">
        <v>0</v>
      </c>
      <c r="R1046" s="14" t="s">
        <v>8340</v>
      </c>
      <c r="S1046" s="10" t="s">
        <v>8285</v>
      </c>
      <c r="T1046" t="s">
        <v>8286</v>
      </c>
      <c r="U1046" s="14">
        <f t="shared" si="67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19">
        <v>10000</v>
      </c>
      <c r="E1047">
        <v>266</v>
      </c>
      <c r="F1047" s="19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7">
        <f t="shared" si="65"/>
        <v>41844.874421296299</v>
      </c>
      <c r="M1047" t="b">
        <v>0</v>
      </c>
      <c r="N1047">
        <v>8</v>
      </c>
      <c r="O1047" s="5">
        <f>E1047/D1047</f>
        <v>2.6599999999999999E-2</v>
      </c>
      <c r="P1047" s="19">
        <f t="shared" si="66"/>
        <v>33.25</v>
      </c>
      <c r="Q1047" t="b">
        <v>0</v>
      </c>
      <c r="R1047" s="14" t="s">
        <v>8340</v>
      </c>
      <c r="S1047" s="10" t="s">
        <v>8285</v>
      </c>
      <c r="T1047" t="s">
        <v>8286</v>
      </c>
      <c r="U1047" s="14">
        <f t="shared" si="67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19">
        <v>3000</v>
      </c>
      <c r="E1048">
        <v>0</v>
      </c>
      <c r="F1048" s="19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7">
        <f t="shared" si="65"/>
        <v>42319.851388888885</v>
      </c>
      <c r="M1048" t="b">
        <v>0</v>
      </c>
      <c r="N1048">
        <v>0</v>
      </c>
      <c r="O1048" s="5">
        <f>E1048/D1048</f>
        <v>0</v>
      </c>
      <c r="P1048" s="19">
        <f t="shared" si="66"/>
        <v>0</v>
      </c>
      <c r="Q1048" t="b">
        <v>0</v>
      </c>
      <c r="R1048" s="14" t="s">
        <v>8340</v>
      </c>
      <c r="S1048" s="10" t="s">
        <v>8285</v>
      </c>
      <c r="T1048" t="s">
        <v>8286</v>
      </c>
      <c r="U1048" s="14">
        <f t="shared" si="67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19">
        <v>2000</v>
      </c>
      <c r="E1049">
        <v>1</v>
      </c>
      <c r="F1049" s="1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7">
        <f t="shared" si="65"/>
        <v>41918.818460648145</v>
      </c>
      <c r="M1049" t="b">
        <v>0</v>
      </c>
      <c r="N1049">
        <v>1</v>
      </c>
      <c r="O1049" s="5">
        <f>E1049/D1049</f>
        <v>5.0000000000000001E-4</v>
      </c>
      <c r="P1049" s="19">
        <f t="shared" si="66"/>
        <v>1</v>
      </c>
      <c r="Q1049" t="b">
        <v>0</v>
      </c>
      <c r="R1049" s="14" t="s">
        <v>8340</v>
      </c>
      <c r="S1049" s="10" t="s">
        <v>8285</v>
      </c>
      <c r="T1049" t="s">
        <v>8286</v>
      </c>
      <c r="U1049" s="14">
        <f t="shared" si="67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19">
        <v>15000</v>
      </c>
      <c r="E1050">
        <v>212</v>
      </c>
      <c r="F1050" s="19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7">
        <f t="shared" si="65"/>
        <v>42598.053113425922</v>
      </c>
      <c r="M1050" t="b">
        <v>0</v>
      </c>
      <c r="N1050">
        <v>4</v>
      </c>
      <c r="O1050" s="5">
        <f>E1050/D1050</f>
        <v>1.4133333333333333E-2</v>
      </c>
      <c r="P1050" s="19">
        <f t="shared" si="66"/>
        <v>53</v>
      </c>
      <c r="Q1050" t="b">
        <v>0</v>
      </c>
      <c r="R1050" s="14" t="s">
        <v>8340</v>
      </c>
      <c r="S1050" s="10" t="s">
        <v>8285</v>
      </c>
      <c r="T1050" t="s">
        <v>8286</v>
      </c>
      <c r="U1050" s="14">
        <f t="shared" si="67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19">
        <v>12000</v>
      </c>
      <c r="E1051">
        <v>0</v>
      </c>
      <c r="F1051" s="19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7">
        <f t="shared" si="65"/>
        <v>42382.431076388893</v>
      </c>
      <c r="M1051" t="b">
        <v>0</v>
      </c>
      <c r="N1051">
        <v>0</v>
      </c>
      <c r="O1051" s="5">
        <f>E1051/D1051</f>
        <v>0</v>
      </c>
      <c r="P1051" s="19">
        <f t="shared" si="66"/>
        <v>0</v>
      </c>
      <c r="Q1051" t="b">
        <v>0</v>
      </c>
      <c r="R1051" s="14" t="s">
        <v>8340</v>
      </c>
      <c r="S1051" s="10" t="s">
        <v>8285</v>
      </c>
      <c r="T1051" t="s">
        <v>8286</v>
      </c>
      <c r="U1051" s="14">
        <f t="shared" si="67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19">
        <v>2500</v>
      </c>
      <c r="E1052">
        <v>0</v>
      </c>
      <c r="F1052" s="19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7">
        <f t="shared" si="65"/>
        <v>42231.7971875</v>
      </c>
      <c r="M1052" t="b">
        <v>0</v>
      </c>
      <c r="N1052">
        <v>0</v>
      </c>
      <c r="O1052" s="5">
        <f>E1052/D1052</f>
        <v>0</v>
      </c>
      <c r="P1052" s="19">
        <f t="shared" si="66"/>
        <v>0</v>
      </c>
      <c r="Q1052" t="b">
        <v>0</v>
      </c>
      <c r="R1052" s="14" t="s">
        <v>8340</v>
      </c>
      <c r="S1052" s="10" t="s">
        <v>8285</v>
      </c>
      <c r="T1052" t="s">
        <v>8286</v>
      </c>
      <c r="U1052" s="14">
        <f t="shared" si="67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19">
        <v>500</v>
      </c>
      <c r="E1053">
        <v>0</v>
      </c>
      <c r="F1053" s="19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7">
        <f t="shared" si="65"/>
        <v>41850.014178240745</v>
      </c>
      <c r="M1053" t="b">
        <v>0</v>
      </c>
      <c r="N1053">
        <v>0</v>
      </c>
      <c r="O1053" s="5">
        <f>E1053/D1053</f>
        <v>0</v>
      </c>
      <c r="P1053" s="19">
        <f t="shared" si="66"/>
        <v>0</v>
      </c>
      <c r="Q1053" t="b">
        <v>0</v>
      </c>
      <c r="R1053" s="14" t="s">
        <v>8340</v>
      </c>
      <c r="S1053" s="10" t="s">
        <v>8285</v>
      </c>
      <c r="T1053" t="s">
        <v>8286</v>
      </c>
      <c r="U1053" s="14">
        <f t="shared" si="67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19">
        <v>4336</v>
      </c>
      <c r="E1054">
        <v>0</v>
      </c>
      <c r="F1054" s="19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7">
        <f t="shared" si="65"/>
        <v>42483.797395833331</v>
      </c>
      <c r="M1054" t="b">
        <v>0</v>
      </c>
      <c r="N1054">
        <v>0</v>
      </c>
      <c r="O1054" s="5">
        <f>E1054/D1054</f>
        <v>0</v>
      </c>
      <c r="P1054" s="19">
        <f t="shared" si="66"/>
        <v>0</v>
      </c>
      <c r="Q1054" t="b">
        <v>0</v>
      </c>
      <c r="R1054" s="14" t="s">
        <v>8340</v>
      </c>
      <c r="S1054" s="10" t="s">
        <v>8285</v>
      </c>
      <c r="T1054" t="s">
        <v>8286</v>
      </c>
      <c r="U1054" s="14">
        <f t="shared" si="67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19">
        <v>1500</v>
      </c>
      <c r="E1055">
        <v>15</v>
      </c>
      <c r="F1055" s="19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7">
        <f t="shared" si="65"/>
        <v>42775.172824074078</v>
      </c>
      <c r="M1055" t="b">
        <v>0</v>
      </c>
      <c r="N1055">
        <v>1</v>
      </c>
      <c r="O1055" s="5">
        <f>E1055/D1055</f>
        <v>0.01</v>
      </c>
      <c r="P1055" s="19">
        <f t="shared" si="66"/>
        <v>15</v>
      </c>
      <c r="Q1055" t="b">
        <v>0</v>
      </c>
      <c r="R1055" s="14" t="s">
        <v>8340</v>
      </c>
      <c r="S1055" s="10" t="s">
        <v>8285</v>
      </c>
      <c r="T1055" t="s">
        <v>8286</v>
      </c>
      <c r="U1055" s="14">
        <f t="shared" si="67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19">
        <v>2500</v>
      </c>
      <c r="E1056">
        <v>0</v>
      </c>
      <c r="F1056" s="19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7">
        <f t="shared" si="65"/>
        <v>41831.851840277777</v>
      </c>
      <c r="M1056" t="b">
        <v>0</v>
      </c>
      <c r="N1056">
        <v>0</v>
      </c>
      <c r="O1056" s="5">
        <f>E1056/D1056</f>
        <v>0</v>
      </c>
      <c r="P1056" s="19">
        <f t="shared" si="66"/>
        <v>0</v>
      </c>
      <c r="Q1056" t="b">
        <v>0</v>
      </c>
      <c r="R1056" s="14" t="s">
        <v>8340</v>
      </c>
      <c r="S1056" s="10" t="s">
        <v>8285</v>
      </c>
      <c r="T1056" t="s">
        <v>8286</v>
      </c>
      <c r="U1056" s="14">
        <f t="shared" si="67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19">
        <v>3500</v>
      </c>
      <c r="E1057">
        <v>0</v>
      </c>
      <c r="F1057" s="19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7">
        <f t="shared" si="65"/>
        <v>42406.992418981477</v>
      </c>
      <c r="M1057" t="b">
        <v>0</v>
      </c>
      <c r="N1057">
        <v>0</v>
      </c>
      <c r="O1057" s="5">
        <f>E1057/D1057</f>
        <v>0</v>
      </c>
      <c r="P1057" s="19">
        <f t="shared" si="66"/>
        <v>0</v>
      </c>
      <c r="Q1057" t="b">
        <v>0</v>
      </c>
      <c r="R1057" s="14" t="s">
        <v>8340</v>
      </c>
      <c r="S1057" s="10" t="s">
        <v>8285</v>
      </c>
      <c r="T1057" t="s">
        <v>8286</v>
      </c>
      <c r="U1057" s="14">
        <f t="shared" si="67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19">
        <v>10000</v>
      </c>
      <c r="E1058">
        <v>0</v>
      </c>
      <c r="F1058" s="19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7">
        <f t="shared" si="65"/>
        <v>42058.719641203701</v>
      </c>
      <c r="M1058" t="b">
        <v>0</v>
      </c>
      <c r="N1058">
        <v>0</v>
      </c>
      <c r="O1058" s="5">
        <f>E1058/D1058</f>
        <v>0</v>
      </c>
      <c r="P1058" s="19">
        <f t="shared" si="66"/>
        <v>0</v>
      </c>
      <c r="Q1058" t="b">
        <v>0</v>
      </c>
      <c r="R1058" s="14" t="s">
        <v>8340</v>
      </c>
      <c r="S1058" s="10" t="s">
        <v>8285</v>
      </c>
      <c r="T1058" t="s">
        <v>8286</v>
      </c>
      <c r="U1058" s="14">
        <f t="shared" si="67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19">
        <v>10000</v>
      </c>
      <c r="E1059">
        <v>0</v>
      </c>
      <c r="F1059" s="1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7">
        <f t="shared" si="65"/>
        <v>42678.871331018512</v>
      </c>
      <c r="M1059" t="b">
        <v>0</v>
      </c>
      <c r="N1059">
        <v>0</v>
      </c>
      <c r="O1059" s="5">
        <f>E1059/D1059</f>
        <v>0</v>
      </c>
      <c r="P1059" s="19">
        <f t="shared" si="66"/>
        <v>0</v>
      </c>
      <c r="Q1059" t="b">
        <v>0</v>
      </c>
      <c r="R1059" s="14" t="s">
        <v>8340</v>
      </c>
      <c r="S1059" s="10" t="s">
        <v>8285</v>
      </c>
      <c r="T1059" t="s">
        <v>8286</v>
      </c>
      <c r="U1059" s="14">
        <f t="shared" si="67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19">
        <v>40000</v>
      </c>
      <c r="E1060">
        <v>0</v>
      </c>
      <c r="F1060" s="19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7">
        <f t="shared" si="65"/>
        <v>42047.900960648149</v>
      </c>
      <c r="M1060" t="b">
        <v>0</v>
      </c>
      <c r="N1060">
        <v>0</v>
      </c>
      <c r="O1060" s="5">
        <f>E1060/D1060</f>
        <v>0</v>
      </c>
      <c r="P1060" s="19">
        <f t="shared" si="66"/>
        <v>0</v>
      </c>
      <c r="Q1060" t="b">
        <v>0</v>
      </c>
      <c r="R1060" s="14" t="s">
        <v>8340</v>
      </c>
      <c r="S1060" s="10" t="s">
        <v>8285</v>
      </c>
      <c r="T1060" t="s">
        <v>8286</v>
      </c>
      <c r="U1060" s="14">
        <f t="shared" si="67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19">
        <v>1100</v>
      </c>
      <c r="E1061">
        <v>0</v>
      </c>
      <c r="F1061" s="19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7">
        <f t="shared" si="65"/>
        <v>42046.79</v>
      </c>
      <c r="M1061" t="b">
        <v>0</v>
      </c>
      <c r="N1061">
        <v>0</v>
      </c>
      <c r="O1061" s="5">
        <f>E1061/D1061</f>
        <v>0</v>
      </c>
      <c r="P1061" s="19">
        <f t="shared" si="66"/>
        <v>0</v>
      </c>
      <c r="Q1061" t="b">
        <v>0</v>
      </c>
      <c r="R1061" s="14" t="s">
        <v>8340</v>
      </c>
      <c r="S1061" s="10" t="s">
        <v>8285</v>
      </c>
      <c r="T1061" t="s">
        <v>8286</v>
      </c>
      <c r="U1061" s="14">
        <f t="shared" si="67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19">
        <v>5000</v>
      </c>
      <c r="E1062">
        <v>50</v>
      </c>
      <c r="F1062" s="19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7">
        <f t="shared" si="65"/>
        <v>42079.913113425922</v>
      </c>
      <c r="M1062" t="b">
        <v>0</v>
      </c>
      <c r="N1062">
        <v>1</v>
      </c>
      <c r="O1062" s="5">
        <f>E1062/D1062</f>
        <v>0.01</v>
      </c>
      <c r="P1062" s="19">
        <f t="shared" si="66"/>
        <v>50</v>
      </c>
      <c r="Q1062" t="b">
        <v>0</v>
      </c>
      <c r="R1062" s="14" t="s">
        <v>8340</v>
      </c>
      <c r="S1062" s="10" t="s">
        <v>8285</v>
      </c>
      <c r="T1062" t="s">
        <v>8286</v>
      </c>
      <c r="U1062" s="14">
        <f t="shared" si="67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19">
        <v>4000</v>
      </c>
      <c r="E1063">
        <v>0</v>
      </c>
      <c r="F1063" s="19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7">
        <f t="shared" si="65"/>
        <v>42432.276712962965</v>
      </c>
      <c r="M1063" t="b">
        <v>0</v>
      </c>
      <c r="N1063">
        <v>0</v>
      </c>
      <c r="O1063" s="5">
        <f>E1063/D1063</f>
        <v>0</v>
      </c>
      <c r="P1063" s="19">
        <f t="shared" si="66"/>
        <v>0</v>
      </c>
      <c r="Q1063" t="b">
        <v>0</v>
      </c>
      <c r="R1063" s="14" t="s">
        <v>8340</v>
      </c>
      <c r="S1063" s="10" t="s">
        <v>8285</v>
      </c>
      <c r="T1063" t="s">
        <v>8286</v>
      </c>
      <c r="U1063" s="14">
        <f t="shared" si="67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19">
        <v>199</v>
      </c>
      <c r="E1064">
        <v>190</v>
      </c>
      <c r="F1064" s="19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7">
        <f t="shared" si="65"/>
        <v>42556.807187500002</v>
      </c>
      <c r="M1064" t="b">
        <v>0</v>
      </c>
      <c r="N1064">
        <v>4</v>
      </c>
      <c r="O1064" s="5">
        <f>E1064/D1064</f>
        <v>0.95477386934673369</v>
      </c>
      <c r="P1064" s="19">
        <f t="shared" si="66"/>
        <v>47.5</v>
      </c>
      <c r="Q1064" t="b">
        <v>0</v>
      </c>
      <c r="R1064" s="14" t="s">
        <v>8340</v>
      </c>
      <c r="S1064" s="10" t="s">
        <v>8285</v>
      </c>
      <c r="T1064" t="s">
        <v>8286</v>
      </c>
      <c r="U1064" s="14">
        <f t="shared" si="67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19">
        <v>1000</v>
      </c>
      <c r="E1065">
        <v>0</v>
      </c>
      <c r="F1065" s="19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7">
        <f t="shared" si="65"/>
        <v>42583.030810185184</v>
      </c>
      <c r="M1065" t="b">
        <v>0</v>
      </c>
      <c r="N1065">
        <v>0</v>
      </c>
      <c r="O1065" s="5">
        <f>E1065/D1065</f>
        <v>0</v>
      </c>
      <c r="P1065" s="19">
        <f t="shared" si="66"/>
        <v>0</v>
      </c>
      <c r="Q1065" t="b">
        <v>0</v>
      </c>
      <c r="R1065" s="14" t="s">
        <v>8340</v>
      </c>
      <c r="S1065" s="10" t="s">
        <v>8285</v>
      </c>
      <c r="T1065" t="s">
        <v>8286</v>
      </c>
      <c r="U1065" s="14">
        <f t="shared" si="67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19">
        <v>90000</v>
      </c>
      <c r="E1066">
        <v>8077</v>
      </c>
      <c r="F1066" s="19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7">
        <f t="shared" si="65"/>
        <v>41417.228043981479</v>
      </c>
      <c r="M1066" t="b">
        <v>0</v>
      </c>
      <c r="N1066">
        <v>123</v>
      </c>
      <c r="O1066" s="5">
        <f>E1066/D1066</f>
        <v>8.9744444444444446E-2</v>
      </c>
      <c r="P1066" s="19">
        <f t="shared" si="66"/>
        <v>65.666666666666671</v>
      </c>
      <c r="Q1066" t="b">
        <v>0</v>
      </c>
      <c r="R1066" s="14" t="s">
        <v>8341</v>
      </c>
      <c r="S1066" s="10" t="s">
        <v>8287</v>
      </c>
      <c r="T1066" t="s">
        <v>8288</v>
      </c>
      <c r="U1066" s="14">
        <f t="shared" si="67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19">
        <v>3000</v>
      </c>
      <c r="E1067">
        <v>81</v>
      </c>
      <c r="F1067" s="19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7">
        <f t="shared" si="65"/>
        <v>41661.381041666667</v>
      </c>
      <c r="M1067" t="b">
        <v>0</v>
      </c>
      <c r="N1067">
        <v>5</v>
      </c>
      <c r="O1067" s="5">
        <f>E1067/D1067</f>
        <v>2.7E-2</v>
      </c>
      <c r="P1067" s="19">
        <f t="shared" si="66"/>
        <v>16.2</v>
      </c>
      <c r="Q1067" t="b">
        <v>0</v>
      </c>
      <c r="R1067" s="14" t="s">
        <v>8341</v>
      </c>
      <c r="S1067" s="10" t="s">
        <v>8287</v>
      </c>
      <c r="T1067" t="s">
        <v>8288</v>
      </c>
      <c r="U1067" s="14">
        <f t="shared" si="67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19">
        <v>150000</v>
      </c>
      <c r="E1068">
        <v>5051</v>
      </c>
      <c r="F1068" s="19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7">
        <f t="shared" si="65"/>
        <v>41445.962754629632</v>
      </c>
      <c r="M1068" t="b">
        <v>0</v>
      </c>
      <c r="N1068">
        <v>148</v>
      </c>
      <c r="O1068" s="5">
        <f>E1068/D1068</f>
        <v>3.3673333333333333E-2</v>
      </c>
      <c r="P1068" s="19">
        <f t="shared" si="66"/>
        <v>34.128378378378379</v>
      </c>
      <c r="Q1068" t="b">
        <v>0</v>
      </c>
      <c r="R1068" s="14" t="s">
        <v>8341</v>
      </c>
      <c r="S1068" s="10" t="s">
        <v>8287</v>
      </c>
      <c r="T1068" t="s">
        <v>8288</v>
      </c>
      <c r="U1068" s="14">
        <f t="shared" si="67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19">
        <v>500</v>
      </c>
      <c r="E1069">
        <v>130</v>
      </c>
      <c r="F1069" s="1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7">
        <f t="shared" si="65"/>
        <v>41599.855682870373</v>
      </c>
      <c r="M1069" t="b">
        <v>0</v>
      </c>
      <c r="N1069">
        <v>10</v>
      </c>
      <c r="O1069" s="5">
        <f>E1069/D1069</f>
        <v>0.26</v>
      </c>
      <c r="P1069" s="19">
        <f t="shared" si="66"/>
        <v>13</v>
      </c>
      <c r="Q1069" t="b">
        <v>0</v>
      </c>
      <c r="R1069" s="14" t="s">
        <v>8341</v>
      </c>
      <c r="S1069" s="10" t="s">
        <v>8287</v>
      </c>
      <c r="T1069" t="s">
        <v>8288</v>
      </c>
      <c r="U1069" s="14">
        <f t="shared" si="67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19">
        <v>30000</v>
      </c>
      <c r="E1070">
        <v>45</v>
      </c>
      <c r="F1070" s="19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7">
        <f t="shared" si="65"/>
        <v>42440.371111111104</v>
      </c>
      <c r="M1070" t="b">
        <v>0</v>
      </c>
      <c r="N1070">
        <v>4</v>
      </c>
      <c r="O1070" s="5">
        <f>E1070/D1070</f>
        <v>1.5E-3</v>
      </c>
      <c r="P1070" s="19">
        <f t="shared" si="66"/>
        <v>11.25</v>
      </c>
      <c r="Q1070" t="b">
        <v>0</v>
      </c>
      <c r="R1070" s="14" t="s">
        <v>8341</v>
      </c>
      <c r="S1070" s="10" t="s">
        <v>8287</v>
      </c>
      <c r="T1070" t="s">
        <v>8288</v>
      </c>
      <c r="U1070" s="14">
        <f t="shared" si="67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19">
        <v>2200</v>
      </c>
      <c r="E1071">
        <v>850</v>
      </c>
      <c r="F1071" s="19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7">
        <f t="shared" si="65"/>
        <v>41572.229849537034</v>
      </c>
      <c r="M1071" t="b">
        <v>0</v>
      </c>
      <c r="N1071">
        <v>21</v>
      </c>
      <c r="O1071" s="5">
        <f>E1071/D1071</f>
        <v>0.38636363636363635</v>
      </c>
      <c r="P1071" s="19">
        <f t="shared" si="66"/>
        <v>40.476190476190474</v>
      </c>
      <c r="Q1071" t="b">
        <v>0</v>
      </c>
      <c r="R1071" s="14" t="s">
        <v>8341</v>
      </c>
      <c r="S1071" s="10" t="s">
        <v>8287</v>
      </c>
      <c r="T1071" t="s">
        <v>8288</v>
      </c>
      <c r="U1071" s="14">
        <f t="shared" si="67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19">
        <v>10000</v>
      </c>
      <c r="E1072">
        <v>70</v>
      </c>
      <c r="F1072" s="19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7">
        <f t="shared" si="65"/>
        <v>41163.011828703704</v>
      </c>
      <c r="M1072" t="b">
        <v>0</v>
      </c>
      <c r="N1072">
        <v>2</v>
      </c>
      <c r="O1072" s="5">
        <f>E1072/D1072</f>
        <v>7.0000000000000001E-3</v>
      </c>
      <c r="P1072" s="19">
        <f t="shared" si="66"/>
        <v>35</v>
      </c>
      <c r="Q1072" t="b">
        <v>0</v>
      </c>
      <c r="R1072" s="14" t="s">
        <v>8341</v>
      </c>
      <c r="S1072" s="10" t="s">
        <v>8287</v>
      </c>
      <c r="T1072" t="s">
        <v>8288</v>
      </c>
      <c r="U1072" s="14">
        <f t="shared" si="67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19">
        <v>100</v>
      </c>
      <c r="E1073">
        <v>0</v>
      </c>
      <c r="F1073" s="19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7">
        <f t="shared" si="65"/>
        <v>42295.753391203703</v>
      </c>
      <c r="M1073" t="b">
        <v>0</v>
      </c>
      <c r="N1073">
        <v>0</v>
      </c>
      <c r="O1073" s="5">
        <f>E1073/D1073</f>
        <v>0</v>
      </c>
      <c r="P1073" s="19">
        <f t="shared" si="66"/>
        <v>0</v>
      </c>
      <c r="Q1073" t="b">
        <v>0</v>
      </c>
      <c r="R1073" s="14" t="s">
        <v>8341</v>
      </c>
      <c r="S1073" s="10" t="s">
        <v>8287</v>
      </c>
      <c r="T1073" t="s">
        <v>8288</v>
      </c>
      <c r="U1073" s="14">
        <f t="shared" si="67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19">
        <v>75000</v>
      </c>
      <c r="E1074">
        <v>51</v>
      </c>
      <c r="F1074" s="19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7">
        <f t="shared" si="65"/>
        <v>41645.832141203704</v>
      </c>
      <c r="M1074" t="b">
        <v>0</v>
      </c>
      <c r="N1074">
        <v>4</v>
      </c>
      <c r="O1074" s="5">
        <f>E1074/D1074</f>
        <v>6.8000000000000005E-4</v>
      </c>
      <c r="P1074" s="19">
        <f t="shared" si="66"/>
        <v>12.75</v>
      </c>
      <c r="Q1074" t="b">
        <v>0</v>
      </c>
      <c r="R1074" s="14" t="s">
        <v>8341</v>
      </c>
      <c r="S1074" s="10" t="s">
        <v>8287</v>
      </c>
      <c r="T1074" t="s">
        <v>8288</v>
      </c>
      <c r="U1074" s="14">
        <f t="shared" si="67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19">
        <v>750</v>
      </c>
      <c r="E1075">
        <v>10</v>
      </c>
      <c r="F1075" s="19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7">
        <f t="shared" si="65"/>
        <v>40802.964594907404</v>
      </c>
      <c r="M1075" t="b">
        <v>0</v>
      </c>
      <c r="N1075">
        <v>1</v>
      </c>
      <c r="O1075" s="5">
        <f>E1075/D1075</f>
        <v>1.3333333333333334E-2</v>
      </c>
      <c r="P1075" s="19">
        <f t="shared" si="66"/>
        <v>10</v>
      </c>
      <c r="Q1075" t="b">
        <v>0</v>
      </c>
      <c r="R1075" s="14" t="s">
        <v>8341</v>
      </c>
      <c r="S1075" s="10" t="s">
        <v>8287</v>
      </c>
      <c r="T1075" t="s">
        <v>8288</v>
      </c>
      <c r="U1075" s="14">
        <f t="shared" si="67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19">
        <v>54000</v>
      </c>
      <c r="E1076">
        <v>3407</v>
      </c>
      <c r="F1076" s="19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7">
        <f t="shared" si="65"/>
        <v>41613.172974537039</v>
      </c>
      <c r="M1076" t="b">
        <v>0</v>
      </c>
      <c r="N1076">
        <v>30</v>
      </c>
      <c r="O1076" s="5">
        <f>E1076/D1076</f>
        <v>6.3092592592592589E-2</v>
      </c>
      <c r="P1076" s="19">
        <f t="shared" si="66"/>
        <v>113.56666666666666</v>
      </c>
      <c r="Q1076" t="b">
        <v>0</v>
      </c>
      <c r="R1076" s="14" t="s">
        <v>8341</v>
      </c>
      <c r="S1076" s="10" t="s">
        <v>8287</v>
      </c>
      <c r="T1076" t="s">
        <v>8288</v>
      </c>
      <c r="U1076" s="14">
        <f t="shared" si="67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19">
        <v>1000</v>
      </c>
      <c r="E1077">
        <v>45</v>
      </c>
      <c r="F1077" s="19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7">
        <f t="shared" si="65"/>
        <v>41005.904120370367</v>
      </c>
      <c r="M1077" t="b">
        <v>0</v>
      </c>
      <c r="N1077">
        <v>3</v>
      </c>
      <c r="O1077" s="5">
        <f>E1077/D1077</f>
        <v>4.4999999999999998E-2</v>
      </c>
      <c r="P1077" s="19">
        <f t="shared" si="66"/>
        <v>15</v>
      </c>
      <c r="Q1077" t="b">
        <v>0</v>
      </c>
      <c r="R1077" s="14" t="s">
        <v>8341</v>
      </c>
      <c r="S1077" s="10" t="s">
        <v>8287</v>
      </c>
      <c r="T1077" t="s">
        <v>8288</v>
      </c>
      <c r="U1077" s="14">
        <f t="shared" si="67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19">
        <v>75000</v>
      </c>
      <c r="E1078">
        <v>47074</v>
      </c>
      <c r="F1078" s="19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7">
        <f t="shared" si="65"/>
        <v>41838.377893518518</v>
      </c>
      <c r="M1078" t="b">
        <v>0</v>
      </c>
      <c r="N1078">
        <v>975</v>
      </c>
      <c r="O1078" s="5">
        <f>E1078/D1078</f>
        <v>0.62765333333333329</v>
      </c>
      <c r="P1078" s="19">
        <f t="shared" si="66"/>
        <v>48.281025641025643</v>
      </c>
      <c r="Q1078" t="b">
        <v>0</v>
      </c>
      <c r="R1078" s="14" t="s">
        <v>8341</v>
      </c>
      <c r="S1078" s="10" t="s">
        <v>8287</v>
      </c>
      <c r="T1078" t="s">
        <v>8288</v>
      </c>
      <c r="U1078" s="14">
        <f t="shared" si="67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19">
        <v>25000</v>
      </c>
      <c r="E1079">
        <v>7344</v>
      </c>
      <c r="F1079" s="1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7">
        <f t="shared" si="65"/>
        <v>42353.16679398148</v>
      </c>
      <c r="M1079" t="b">
        <v>0</v>
      </c>
      <c r="N1079">
        <v>167</v>
      </c>
      <c r="O1079" s="5">
        <f>E1079/D1079</f>
        <v>0.29376000000000002</v>
      </c>
      <c r="P1079" s="19">
        <f t="shared" si="66"/>
        <v>43.976047904191617</v>
      </c>
      <c r="Q1079" t="b">
        <v>0</v>
      </c>
      <c r="R1079" s="14" t="s">
        <v>8341</v>
      </c>
      <c r="S1079" s="10" t="s">
        <v>8287</v>
      </c>
      <c r="T1079" t="s">
        <v>8288</v>
      </c>
      <c r="U1079" s="14">
        <f t="shared" si="67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19">
        <v>600</v>
      </c>
      <c r="E1080">
        <v>45</v>
      </c>
      <c r="F1080" s="19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7">
        <f t="shared" si="65"/>
        <v>40701.195844907408</v>
      </c>
      <c r="M1080" t="b">
        <v>0</v>
      </c>
      <c r="N1080">
        <v>5</v>
      </c>
      <c r="O1080" s="5">
        <f>E1080/D1080</f>
        <v>7.4999999999999997E-2</v>
      </c>
      <c r="P1080" s="19">
        <f t="shared" si="66"/>
        <v>9</v>
      </c>
      <c r="Q1080" t="b">
        <v>0</v>
      </c>
      <c r="R1080" s="14" t="s">
        <v>8341</v>
      </c>
      <c r="S1080" s="10" t="s">
        <v>8287</v>
      </c>
      <c r="T1080" t="s">
        <v>8288</v>
      </c>
      <c r="U1080" s="14">
        <f t="shared" si="67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19">
        <v>26000</v>
      </c>
      <c r="E1081">
        <v>678</v>
      </c>
      <c r="F1081" s="19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7">
        <f t="shared" si="65"/>
        <v>42479.566388888896</v>
      </c>
      <c r="M1081" t="b">
        <v>0</v>
      </c>
      <c r="N1081">
        <v>18</v>
      </c>
      <c r="O1081" s="5">
        <f>E1081/D1081</f>
        <v>2.6076923076923077E-2</v>
      </c>
      <c r="P1081" s="19">
        <f t="shared" si="66"/>
        <v>37.666666666666664</v>
      </c>
      <c r="Q1081" t="b">
        <v>0</v>
      </c>
      <c r="R1081" s="14" t="s">
        <v>8341</v>
      </c>
      <c r="S1081" s="10" t="s">
        <v>8287</v>
      </c>
      <c r="T1081" t="s">
        <v>8288</v>
      </c>
      <c r="U1081" s="14">
        <f t="shared" si="67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19">
        <v>20000</v>
      </c>
      <c r="E1082">
        <v>1821</v>
      </c>
      <c r="F1082" s="19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7">
        <f t="shared" si="65"/>
        <v>41740.138113425928</v>
      </c>
      <c r="M1082" t="b">
        <v>0</v>
      </c>
      <c r="N1082">
        <v>98</v>
      </c>
      <c r="O1082" s="5">
        <f>E1082/D1082</f>
        <v>9.1050000000000006E-2</v>
      </c>
      <c r="P1082" s="19">
        <f t="shared" si="66"/>
        <v>18.581632653061224</v>
      </c>
      <c r="Q1082" t="b">
        <v>0</v>
      </c>
      <c r="R1082" s="14" t="s">
        <v>8341</v>
      </c>
      <c r="S1082" s="10" t="s">
        <v>8287</v>
      </c>
      <c r="T1082" t="s">
        <v>8288</v>
      </c>
      <c r="U1082" s="14">
        <f t="shared" si="67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19">
        <v>68000</v>
      </c>
      <c r="E1083">
        <v>12</v>
      </c>
      <c r="F1083" s="19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7">
        <f t="shared" si="65"/>
        <v>42002.926990740743</v>
      </c>
      <c r="M1083" t="b">
        <v>0</v>
      </c>
      <c r="N1083">
        <v>4</v>
      </c>
      <c r="O1083" s="5">
        <f>E1083/D1083</f>
        <v>1.7647058823529413E-4</v>
      </c>
      <c r="P1083" s="19">
        <f t="shared" si="66"/>
        <v>3</v>
      </c>
      <c r="Q1083" t="b">
        <v>0</v>
      </c>
      <c r="R1083" s="14" t="s">
        <v>8341</v>
      </c>
      <c r="S1083" s="10" t="s">
        <v>8287</v>
      </c>
      <c r="T1083" t="s">
        <v>8288</v>
      </c>
      <c r="U1083" s="14">
        <f t="shared" si="67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19">
        <v>10000</v>
      </c>
      <c r="E1084">
        <v>56</v>
      </c>
      <c r="F1084" s="19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7">
        <f t="shared" si="65"/>
        <v>41101.906111111115</v>
      </c>
      <c r="M1084" t="b">
        <v>0</v>
      </c>
      <c r="N1084">
        <v>3</v>
      </c>
      <c r="O1084" s="5">
        <f>E1084/D1084</f>
        <v>5.5999999999999999E-3</v>
      </c>
      <c r="P1084" s="19">
        <f t="shared" si="66"/>
        <v>18.666666666666668</v>
      </c>
      <c r="Q1084" t="b">
        <v>0</v>
      </c>
      <c r="R1084" s="14" t="s">
        <v>8341</v>
      </c>
      <c r="S1084" s="10" t="s">
        <v>8287</v>
      </c>
      <c r="T1084" t="s">
        <v>8288</v>
      </c>
      <c r="U1084" s="14">
        <f t="shared" si="67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19">
        <v>50000</v>
      </c>
      <c r="E1085">
        <v>410</v>
      </c>
      <c r="F1085" s="19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7">
        <f t="shared" si="65"/>
        <v>41793.659525462965</v>
      </c>
      <c r="M1085" t="b">
        <v>0</v>
      </c>
      <c r="N1085">
        <v>1</v>
      </c>
      <c r="O1085" s="5">
        <f>E1085/D1085</f>
        <v>8.2000000000000007E-3</v>
      </c>
      <c r="P1085" s="19">
        <f t="shared" si="66"/>
        <v>410</v>
      </c>
      <c r="Q1085" t="b">
        <v>0</v>
      </c>
      <c r="R1085" s="14" t="s">
        <v>8341</v>
      </c>
      <c r="S1085" s="10" t="s">
        <v>8287</v>
      </c>
      <c r="T1085" t="s">
        <v>8288</v>
      </c>
      <c r="U1085" s="14">
        <f t="shared" si="67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19">
        <v>550</v>
      </c>
      <c r="E1086">
        <v>0</v>
      </c>
      <c r="F1086" s="19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7">
        <f t="shared" si="65"/>
        <v>41829.912083333329</v>
      </c>
      <c r="M1086" t="b">
        <v>0</v>
      </c>
      <c r="N1086">
        <v>0</v>
      </c>
      <c r="O1086" s="5">
        <f>E1086/D1086</f>
        <v>0</v>
      </c>
      <c r="P1086" s="19">
        <f t="shared" si="66"/>
        <v>0</v>
      </c>
      <c r="Q1086" t="b">
        <v>0</v>
      </c>
      <c r="R1086" s="14" t="s">
        <v>8341</v>
      </c>
      <c r="S1086" s="10" t="s">
        <v>8287</v>
      </c>
      <c r="T1086" t="s">
        <v>8288</v>
      </c>
      <c r="U1086" s="14">
        <f t="shared" si="67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19">
        <v>30000</v>
      </c>
      <c r="E1087">
        <v>1026</v>
      </c>
      <c r="F1087" s="19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7">
        <f t="shared" si="65"/>
        <v>42413.671006944445</v>
      </c>
      <c r="M1087" t="b">
        <v>0</v>
      </c>
      <c r="N1087">
        <v>9</v>
      </c>
      <c r="O1087" s="5">
        <f>E1087/D1087</f>
        <v>3.4200000000000001E-2</v>
      </c>
      <c r="P1087" s="19">
        <f t="shared" si="66"/>
        <v>114</v>
      </c>
      <c r="Q1087" t="b">
        <v>0</v>
      </c>
      <c r="R1087" s="14" t="s">
        <v>8341</v>
      </c>
      <c r="S1087" s="10" t="s">
        <v>8287</v>
      </c>
      <c r="T1087" t="s">
        <v>8288</v>
      </c>
      <c r="U1087" s="14">
        <f t="shared" si="67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19">
        <v>18000</v>
      </c>
      <c r="E1088">
        <v>15</v>
      </c>
      <c r="F1088" s="19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7">
        <f t="shared" si="65"/>
        <v>41845.866793981484</v>
      </c>
      <c r="M1088" t="b">
        <v>0</v>
      </c>
      <c r="N1088">
        <v>2</v>
      </c>
      <c r="O1088" s="5">
        <f>E1088/D1088</f>
        <v>8.3333333333333339E-4</v>
      </c>
      <c r="P1088" s="19">
        <f t="shared" si="66"/>
        <v>7.5</v>
      </c>
      <c r="Q1088" t="b">
        <v>0</v>
      </c>
      <c r="R1088" s="14" t="s">
        <v>8341</v>
      </c>
      <c r="S1088" s="10" t="s">
        <v>8287</v>
      </c>
      <c r="T1088" t="s">
        <v>8288</v>
      </c>
      <c r="U1088" s="14">
        <f t="shared" si="67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19">
        <v>1100</v>
      </c>
      <c r="E1089">
        <v>0</v>
      </c>
      <c r="F1089" s="1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7">
        <f t="shared" si="65"/>
        <v>41775.713969907411</v>
      </c>
      <c r="M1089" t="b">
        <v>0</v>
      </c>
      <c r="N1089">
        <v>0</v>
      </c>
      <c r="O1089" s="5">
        <f>E1089/D1089</f>
        <v>0</v>
      </c>
      <c r="P1089" s="19">
        <f t="shared" si="66"/>
        <v>0</v>
      </c>
      <c r="Q1089" t="b">
        <v>0</v>
      </c>
      <c r="R1089" s="14" t="s">
        <v>8341</v>
      </c>
      <c r="S1089" s="10" t="s">
        <v>8287</v>
      </c>
      <c r="T1089" t="s">
        <v>8288</v>
      </c>
      <c r="U1089" s="14">
        <f t="shared" si="67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19">
        <v>45000</v>
      </c>
      <c r="E1090">
        <v>6382.34</v>
      </c>
      <c r="F1090" s="19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7">
        <f t="shared" si="65"/>
        <v>41723.799386574072</v>
      </c>
      <c r="M1090" t="b">
        <v>0</v>
      </c>
      <c r="N1090">
        <v>147</v>
      </c>
      <c r="O1090" s="5">
        <f>E1090/D1090</f>
        <v>0.14182977777777778</v>
      </c>
      <c r="P1090" s="19">
        <f t="shared" si="66"/>
        <v>43.41727891156463</v>
      </c>
      <c r="Q1090" t="b">
        <v>0</v>
      </c>
      <c r="R1090" s="14" t="s">
        <v>8341</v>
      </c>
      <c r="S1090" s="10" t="s">
        <v>8287</v>
      </c>
      <c r="T1090" t="s">
        <v>8288</v>
      </c>
      <c r="U1090" s="14">
        <f t="shared" si="67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19">
        <v>15000</v>
      </c>
      <c r="E1091">
        <v>1174</v>
      </c>
      <c r="F1091" s="19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7">
        <f t="shared" ref="L1091:L1154" si="69">(((K1091/60)/60)/24)+DATE(1970,1,1)</f>
        <v>42151.189525462964</v>
      </c>
      <c r="M1091" t="b">
        <v>0</v>
      </c>
      <c r="N1091">
        <v>49</v>
      </c>
      <c r="O1091" s="5">
        <f>E1091/D1091</f>
        <v>7.8266666666666665E-2</v>
      </c>
      <c r="P1091" s="19">
        <f t="shared" ref="P1091:P1154" si="70">IFERROR(E1091/N1091,0)</f>
        <v>23.959183673469386</v>
      </c>
      <c r="Q1091" t="b">
        <v>0</v>
      </c>
      <c r="R1091" s="14" t="s">
        <v>8341</v>
      </c>
      <c r="S1091" s="10" t="s">
        <v>8287</v>
      </c>
      <c r="T1091" t="s">
        <v>8288</v>
      </c>
      <c r="U1091" s="14">
        <f t="shared" ref="U1091:U1154" si="71">YEAR(L1091)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19">
        <v>12999</v>
      </c>
      <c r="E1092">
        <v>5</v>
      </c>
      <c r="F1092" s="19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7">
        <f t="shared" si="69"/>
        <v>42123.185798611114</v>
      </c>
      <c r="M1092" t="b">
        <v>0</v>
      </c>
      <c r="N1092">
        <v>1</v>
      </c>
      <c r="O1092" s="5">
        <f>E1092/D1092</f>
        <v>3.8464497269020693E-4</v>
      </c>
      <c r="P1092" s="19">
        <f t="shared" si="70"/>
        <v>5</v>
      </c>
      <c r="Q1092" t="b">
        <v>0</v>
      </c>
      <c r="R1092" s="14" t="s">
        <v>8341</v>
      </c>
      <c r="S1092" s="10" t="s">
        <v>8287</v>
      </c>
      <c r="T1092" t="s">
        <v>8288</v>
      </c>
      <c r="U1092" s="14">
        <f t="shared" si="71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19">
        <v>200</v>
      </c>
      <c r="E1093">
        <v>25</v>
      </c>
      <c r="F1093" s="19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7">
        <f t="shared" si="69"/>
        <v>42440.820277777777</v>
      </c>
      <c r="M1093" t="b">
        <v>0</v>
      </c>
      <c r="N1093">
        <v>2</v>
      </c>
      <c r="O1093" s="5">
        <f>E1093/D1093</f>
        <v>0.125</v>
      </c>
      <c r="P1093" s="19">
        <f t="shared" si="70"/>
        <v>12.5</v>
      </c>
      <c r="Q1093" t="b">
        <v>0</v>
      </c>
      <c r="R1093" s="14" t="s">
        <v>8341</v>
      </c>
      <c r="S1093" s="10" t="s">
        <v>8287</v>
      </c>
      <c r="T1093" t="s">
        <v>8288</v>
      </c>
      <c r="U1093" s="14">
        <f t="shared" si="71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19">
        <v>2000</v>
      </c>
      <c r="E1094">
        <v>21</v>
      </c>
      <c r="F1094" s="19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7">
        <f t="shared" si="69"/>
        <v>41250.025902777779</v>
      </c>
      <c r="M1094" t="b">
        <v>0</v>
      </c>
      <c r="N1094">
        <v>7</v>
      </c>
      <c r="O1094" s="5">
        <f>E1094/D1094</f>
        <v>1.0500000000000001E-2</v>
      </c>
      <c r="P1094" s="19">
        <f t="shared" si="70"/>
        <v>3</v>
      </c>
      <c r="Q1094" t="b">
        <v>0</v>
      </c>
      <c r="R1094" s="14" t="s">
        <v>8341</v>
      </c>
      <c r="S1094" s="10" t="s">
        <v>8287</v>
      </c>
      <c r="T1094" t="s">
        <v>8288</v>
      </c>
      <c r="U1094" s="14">
        <f t="shared" si="71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19">
        <v>300</v>
      </c>
      <c r="E1095">
        <v>42.25</v>
      </c>
      <c r="F1095" s="19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7">
        <f t="shared" si="69"/>
        <v>42396.973807870367</v>
      </c>
      <c r="M1095" t="b">
        <v>0</v>
      </c>
      <c r="N1095">
        <v>4</v>
      </c>
      <c r="O1095" s="5">
        <f>E1095/D1095</f>
        <v>0.14083333333333334</v>
      </c>
      <c r="P1095" s="19">
        <f t="shared" si="70"/>
        <v>10.5625</v>
      </c>
      <c r="Q1095" t="b">
        <v>0</v>
      </c>
      <c r="R1095" s="14" t="s">
        <v>8341</v>
      </c>
      <c r="S1095" s="10" t="s">
        <v>8287</v>
      </c>
      <c r="T1095" t="s">
        <v>8288</v>
      </c>
      <c r="U1095" s="14">
        <f t="shared" si="71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19">
        <v>18000</v>
      </c>
      <c r="E1096">
        <v>3294.01</v>
      </c>
      <c r="F1096" s="19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7">
        <f t="shared" si="69"/>
        <v>40795.713344907403</v>
      </c>
      <c r="M1096" t="b">
        <v>0</v>
      </c>
      <c r="N1096">
        <v>27</v>
      </c>
      <c r="O1096" s="5">
        <f>E1096/D1096</f>
        <v>0.18300055555555556</v>
      </c>
      <c r="P1096" s="19">
        <f t="shared" si="70"/>
        <v>122.00037037037038</v>
      </c>
      <c r="Q1096" t="b">
        <v>0</v>
      </c>
      <c r="R1096" s="14" t="s">
        <v>8341</v>
      </c>
      <c r="S1096" s="10" t="s">
        <v>8287</v>
      </c>
      <c r="T1096" t="s">
        <v>8288</v>
      </c>
      <c r="U1096" s="14">
        <f t="shared" si="71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19">
        <v>500000</v>
      </c>
      <c r="E1097">
        <v>25174</v>
      </c>
      <c r="F1097" s="19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7">
        <f t="shared" si="69"/>
        <v>41486.537268518521</v>
      </c>
      <c r="M1097" t="b">
        <v>0</v>
      </c>
      <c r="N1097">
        <v>94</v>
      </c>
      <c r="O1097" s="5">
        <f>E1097/D1097</f>
        <v>5.0347999999999997E-2</v>
      </c>
      <c r="P1097" s="19">
        <f t="shared" si="70"/>
        <v>267.80851063829789</v>
      </c>
      <c r="Q1097" t="b">
        <v>0</v>
      </c>
      <c r="R1097" s="14" t="s">
        <v>8341</v>
      </c>
      <c r="S1097" s="10" t="s">
        <v>8287</v>
      </c>
      <c r="T1097" t="s">
        <v>8288</v>
      </c>
      <c r="U1097" s="14">
        <f t="shared" si="71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19">
        <v>12000</v>
      </c>
      <c r="E1098">
        <v>2152</v>
      </c>
      <c r="F1098" s="19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7">
        <f t="shared" si="69"/>
        <v>41885.51798611111</v>
      </c>
      <c r="M1098" t="b">
        <v>0</v>
      </c>
      <c r="N1098">
        <v>29</v>
      </c>
      <c r="O1098" s="5">
        <f>E1098/D1098</f>
        <v>0.17933333333333334</v>
      </c>
      <c r="P1098" s="19">
        <f t="shared" si="70"/>
        <v>74.206896551724142</v>
      </c>
      <c r="Q1098" t="b">
        <v>0</v>
      </c>
      <c r="R1098" s="14" t="s">
        <v>8341</v>
      </c>
      <c r="S1098" s="10" t="s">
        <v>8287</v>
      </c>
      <c r="T1098" t="s">
        <v>8288</v>
      </c>
      <c r="U1098" s="14">
        <f t="shared" si="71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19">
        <v>100000</v>
      </c>
      <c r="E1099">
        <v>47</v>
      </c>
      <c r="F1099" s="1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7">
        <f t="shared" si="69"/>
        <v>41660.792557870373</v>
      </c>
      <c r="M1099" t="b">
        <v>0</v>
      </c>
      <c r="N1099">
        <v>7</v>
      </c>
      <c r="O1099" s="5">
        <f>E1099/D1099</f>
        <v>4.6999999999999999E-4</v>
      </c>
      <c r="P1099" s="19">
        <f t="shared" si="70"/>
        <v>6.7142857142857144</v>
      </c>
      <c r="Q1099" t="b">
        <v>0</v>
      </c>
      <c r="R1099" s="14" t="s">
        <v>8341</v>
      </c>
      <c r="S1099" s="10" t="s">
        <v>8287</v>
      </c>
      <c r="T1099" t="s">
        <v>8288</v>
      </c>
      <c r="U1099" s="14">
        <f t="shared" si="71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19">
        <v>25000</v>
      </c>
      <c r="E1100">
        <v>1803</v>
      </c>
      <c r="F1100" s="19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7">
        <f t="shared" si="69"/>
        <v>41712.762673611112</v>
      </c>
      <c r="M1100" t="b">
        <v>0</v>
      </c>
      <c r="N1100">
        <v>22</v>
      </c>
      <c r="O1100" s="5">
        <f>E1100/D1100</f>
        <v>7.2120000000000004E-2</v>
      </c>
      <c r="P1100" s="19">
        <f t="shared" si="70"/>
        <v>81.954545454545453</v>
      </c>
      <c r="Q1100" t="b">
        <v>0</v>
      </c>
      <c r="R1100" s="14" t="s">
        <v>8341</v>
      </c>
      <c r="S1100" s="10" t="s">
        <v>8287</v>
      </c>
      <c r="T1100" t="s">
        <v>8288</v>
      </c>
      <c r="U1100" s="14">
        <f t="shared" si="71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19">
        <v>5000</v>
      </c>
      <c r="E1101">
        <v>25</v>
      </c>
      <c r="F1101" s="19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7">
        <f t="shared" si="69"/>
        <v>42107.836435185185</v>
      </c>
      <c r="M1101" t="b">
        <v>0</v>
      </c>
      <c r="N1101">
        <v>1</v>
      </c>
      <c r="O1101" s="5">
        <f>E1101/D1101</f>
        <v>5.0000000000000001E-3</v>
      </c>
      <c r="P1101" s="19">
        <f t="shared" si="70"/>
        <v>25</v>
      </c>
      <c r="Q1101" t="b">
        <v>0</v>
      </c>
      <c r="R1101" s="14" t="s">
        <v>8341</v>
      </c>
      <c r="S1101" s="10" t="s">
        <v>8287</v>
      </c>
      <c r="T1101" t="s">
        <v>8288</v>
      </c>
      <c r="U1101" s="14">
        <f t="shared" si="71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19">
        <v>4000</v>
      </c>
      <c r="E1102">
        <v>100</v>
      </c>
      <c r="F1102" s="19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7">
        <f t="shared" si="69"/>
        <v>42384.110775462963</v>
      </c>
      <c r="M1102" t="b">
        <v>0</v>
      </c>
      <c r="N1102">
        <v>10</v>
      </c>
      <c r="O1102" s="5">
        <f>E1102/D1102</f>
        <v>2.5000000000000001E-2</v>
      </c>
      <c r="P1102" s="19">
        <f t="shared" si="70"/>
        <v>10</v>
      </c>
      <c r="Q1102" t="b">
        <v>0</v>
      </c>
      <c r="R1102" s="14" t="s">
        <v>8341</v>
      </c>
      <c r="S1102" s="10" t="s">
        <v>8287</v>
      </c>
      <c r="T1102" t="s">
        <v>8288</v>
      </c>
      <c r="U1102" s="14">
        <f t="shared" si="71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19">
        <v>100000</v>
      </c>
      <c r="E1103">
        <v>41</v>
      </c>
      <c r="F1103" s="19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7">
        <f t="shared" si="69"/>
        <v>42538.77243055556</v>
      </c>
      <c r="M1103" t="b">
        <v>0</v>
      </c>
      <c r="N1103">
        <v>6</v>
      </c>
      <c r="O1103" s="5">
        <f>E1103/D1103</f>
        <v>4.0999999999999999E-4</v>
      </c>
      <c r="P1103" s="19">
        <f t="shared" si="70"/>
        <v>6.833333333333333</v>
      </c>
      <c r="Q1103" t="b">
        <v>0</v>
      </c>
      <c r="R1103" s="14" t="s">
        <v>8341</v>
      </c>
      <c r="S1103" s="10" t="s">
        <v>8287</v>
      </c>
      <c r="T1103" t="s">
        <v>8288</v>
      </c>
      <c r="U1103" s="14">
        <f t="shared" si="71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19">
        <v>8000</v>
      </c>
      <c r="E1104">
        <v>425</v>
      </c>
      <c r="F1104" s="19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7">
        <f t="shared" si="69"/>
        <v>41577.045428240745</v>
      </c>
      <c r="M1104" t="b">
        <v>0</v>
      </c>
      <c r="N1104">
        <v>24</v>
      </c>
      <c r="O1104" s="5">
        <f>E1104/D1104</f>
        <v>5.3124999999999999E-2</v>
      </c>
      <c r="P1104" s="19">
        <f t="shared" si="70"/>
        <v>17.708333333333332</v>
      </c>
      <c r="Q1104" t="b">
        <v>0</v>
      </c>
      <c r="R1104" s="14" t="s">
        <v>8341</v>
      </c>
      <c r="S1104" s="10" t="s">
        <v>8287</v>
      </c>
      <c r="T1104" t="s">
        <v>8288</v>
      </c>
      <c r="U1104" s="14">
        <f t="shared" si="71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19">
        <v>15000</v>
      </c>
      <c r="E1105">
        <v>243</v>
      </c>
      <c r="F1105" s="19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7">
        <f t="shared" si="69"/>
        <v>42479.22210648148</v>
      </c>
      <c r="M1105" t="b">
        <v>0</v>
      </c>
      <c r="N1105">
        <v>15</v>
      </c>
      <c r="O1105" s="5">
        <f>E1105/D1105</f>
        <v>1.6199999999999999E-2</v>
      </c>
      <c r="P1105" s="19">
        <f t="shared" si="70"/>
        <v>16.2</v>
      </c>
      <c r="Q1105" t="b">
        <v>0</v>
      </c>
      <c r="R1105" s="14" t="s">
        <v>8341</v>
      </c>
      <c r="S1105" s="10" t="s">
        <v>8287</v>
      </c>
      <c r="T1105" t="s">
        <v>8288</v>
      </c>
      <c r="U1105" s="14">
        <f t="shared" si="71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19">
        <v>60000</v>
      </c>
      <c r="E1106">
        <v>2971</v>
      </c>
      <c r="F1106" s="19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7">
        <f t="shared" si="69"/>
        <v>41771.40996527778</v>
      </c>
      <c r="M1106" t="b">
        <v>0</v>
      </c>
      <c r="N1106">
        <v>37</v>
      </c>
      <c r="O1106" s="5">
        <f>E1106/D1106</f>
        <v>4.9516666666666667E-2</v>
      </c>
      <c r="P1106" s="19">
        <f t="shared" si="70"/>
        <v>80.297297297297291</v>
      </c>
      <c r="Q1106" t="b">
        <v>0</v>
      </c>
      <c r="R1106" s="14" t="s">
        <v>8341</v>
      </c>
      <c r="S1106" s="10" t="s">
        <v>8287</v>
      </c>
      <c r="T1106" t="s">
        <v>8288</v>
      </c>
      <c r="U1106" s="14">
        <f t="shared" si="71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19">
        <v>900000</v>
      </c>
      <c r="E1107">
        <v>1431</v>
      </c>
      <c r="F1107" s="19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7">
        <f t="shared" si="69"/>
        <v>41692.135729166665</v>
      </c>
      <c r="M1107" t="b">
        <v>0</v>
      </c>
      <c r="N1107">
        <v>20</v>
      </c>
      <c r="O1107" s="5">
        <f>E1107/D1107</f>
        <v>1.5900000000000001E-3</v>
      </c>
      <c r="P1107" s="19">
        <f t="shared" si="70"/>
        <v>71.55</v>
      </c>
      <c r="Q1107" t="b">
        <v>0</v>
      </c>
      <c r="R1107" s="14" t="s">
        <v>8341</v>
      </c>
      <c r="S1107" s="10" t="s">
        <v>8287</v>
      </c>
      <c r="T1107" t="s">
        <v>8288</v>
      </c>
      <c r="U1107" s="14">
        <f t="shared" si="71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19">
        <v>400</v>
      </c>
      <c r="E1108">
        <v>165</v>
      </c>
      <c r="F1108" s="19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7">
        <f t="shared" si="69"/>
        <v>40973.740451388891</v>
      </c>
      <c r="M1108" t="b">
        <v>0</v>
      </c>
      <c r="N1108">
        <v>7</v>
      </c>
      <c r="O1108" s="5">
        <f>E1108/D1108</f>
        <v>0.41249999999999998</v>
      </c>
      <c r="P1108" s="19">
        <f t="shared" si="70"/>
        <v>23.571428571428573</v>
      </c>
      <c r="Q1108" t="b">
        <v>0</v>
      </c>
      <c r="R1108" s="14" t="s">
        <v>8341</v>
      </c>
      <c r="S1108" s="10" t="s">
        <v>8287</v>
      </c>
      <c r="T1108" t="s">
        <v>8288</v>
      </c>
      <c r="U1108" s="14">
        <f t="shared" si="71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19">
        <v>10000</v>
      </c>
      <c r="E1109">
        <v>0</v>
      </c>
      <c r="F1109" s="1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7">
        <f t="shared" si="69"/>
        <v>41813.861388888887</v>
      </c>
      <c r="M1109" t="b">
        <v>0</v>
      </c>
      <c r="N1109">
        <v>0</v>
      </c>
      <c r="O1109" s="5">
        <f>E1109/D1109</f>
        <v>0</v>
      </c>
      <c r="P1109" s="19">
        <f t="shared" si="70"/>
        <v>0</v>
      </c>
      <c r="Q1109" t="b">
        <v>0</v>
      </c>
      <c r="R1109" s="14" t="s">
        <v>8341</v>
      </c>
      <c r="S1109" s="10" t="s">
        <v>8287</v>
      </c>
      <c r="T1109" t="s">
        <v>8288</v>
      </c>
      <c r="U1109" s="14">
        <f t="shared" si="71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19">
        <v>25000</v>
      </c>
      <c r="E1110">
        <v>732.5</v>
      </c>
      <c r="F1110" s="19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7">
        <f t="shared" si="69"/>
        <v>40952.636979166666</v>
      </c>
      <c r="M1110" t="b">
        <v>0</v>
      </c>
      <c r="N1110">
        <v>21</v>
      </c>
      <c r="O1110" s="5">
        <f>E1110/D1110</f>
        <v>2.93E-2</v>
      </c>
      <c r="P1110" s="19">
        <f t="shared" si="70"/>
        <v>34.88095238095238</v>
      </c>
      <c r="Q1110" t="b">
        <v>0</v>
      </c>
      <c r="R1110" s="14" t="s">
        <v>8341</v>
      </c>
      <c r="S1110" s="10" t="s">
        <v>8287</v>
      </c>
      <c r="T1110" t="s">
        <v>8288</v>
      </c>
      <c r="U1110" s="14">
        <f t="shared" si="71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19">
        <v>10000</v>
      </c>
      <c r="E1111">
        <v>45</v>
      </c>
      <c r="F1111" s="19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7">
        <f t="shared" si="69"/>
        <v>42662.752199074079</v>
      </c>
      <c r="M1111" t="b">
        <v>0</v>
      </c>
      <c r="N1111">
        <v>3</v>
      </c>
      <c r="O1111" s="5">
        <f>E1111/D1111</f>
        <v>4.4999999999999997E-3</v>
      </c>
      <c r="P1111" s="19">
        <f t="shared" si="70"/>
        <v>15</v>
      </c>
      <c r="Q1111" t="b">
        <v>0</v>
      </c>
      <c r="R1111" s="14" t="s">
        <v>8341</v>
      </c>
      <c r="S1111" s="10" t="s">
        <v>8287</v>
      </c>
      <c r="T1111" t="s">
        <v>8288</v>
      </c>
      <c r="U1111" s="14">
        <f t="shared" si="71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19">
        <v>50000</v>
      </c>
      <c r="E1112">
        <v>255</v>
      </c>
      <c r="F1112" s="19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7">
        <f t="shared" si="69"/>
        <v>41220.933124999996</v>
      </c>
      <c r="M1112" t="b">
        <v>0</v>
      </c>
      <c r="N1112">
        <v>11</v>
      </c>
      <c r="O1112" s="5">
        <f>E1112/D1112</f>
        <v>5.1000000000000004E-3</v>
      </c>
      <c r="P1112" s="19">
        <f t="shared" si="70"/>
        <v>23.181818181818183</v>
      </c>
      <c r="Q1112" t="b">
        <v>0</v>
      </c>
      <c r="R1112" s="14" t="s">
        <v>8341</v>
      </c>
      <c r="S1112" s="10" t="s">
        <v>8287</v>
      </c>
      <c r="T1112" t="s">
        <v>8288</v>
      </c>
      <c r="U1112" s="14">
        <f t="shared" si="71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19">
        <v>2500</v>
      </c>
      <c r="E1113">
        <v>1</v>
      </c>
      <c r="F1113" s="19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7">
        <f t="shared" si="69"/>
        <v>42347.203587962969</v>
      </c>
      <c r="M1113" t="b">
        <v>0</v>
      </c>
      <c r="N1113">
        <v>1</v>
      </c>
      <c r="O1113" s="5">
        <f>E1113/D1113</f>
        <v>4.0000000000000002E-4</v>
      </c>
      <c r="P1113" s="19">
        <f t="shared" si="70"/>
        <v>1</v>
      </c>
      <c r="Q1113" t="b">
        <v>0</v>
      </c>
      <c r="R1113" s="14" t="s">
        <v>8341</v>
      </c>
      <c r="S1113" s="10" t="s">
        <v>8287</v>
      </c>
      <c r="T1113" t="s">
        <v>8288</v>
      </c>
      <c r="U1113" s="14">
        <f t="shared" si="71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19">
        <v>88000</v>
      </c>
      <c r="E1114">
        <v>31272.92</v>
      </c>
      <c r="F1114" s="19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7">
        <f t="shared" si="69"/>
        <v>41963.759386574078</v>
      </c>
      <c r="M1114" t="b">
        <v>0</v>
      </c>
      <c r="N1114">
        <v>312</v>
      </c>
      <c r="O1114" s="5">
        <f>E1114/D1114</f>
        <v>0.35537409090909089</v>
      </c>
      <c r="P1114" s="19">
        <f t="shared" si="70"/>
        <v>100.23371794871794</v>
      </c>
      <c r="Q1114" t="b">
        <v>0</v>
      </c>
      <c r="R1114" s="14" t="s">
        <v>8341</v>
      </c>
      <c r="S1114" s="10" t="s">
        <v>8287</v>
      </c>
      <c r="T1114" t="s">
        <v>8288</v>
      </c>
      <c r="U1114" s="14">
        <f t="shared" si="71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19">
        <v>1000</v>
      </c>
      <c r="E1115">
        <v>5</v>
      </c>
      <c r="F1115" s="19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7">
        <f t="shared" si="69"/>
        <v>41835.977083333331</v>
      </c>
      <c r="M1115" t="b">
        <v>0</v>
      </c>
      <c r="N1115">
        <v>1</v>
      </c>
      <c r="O1115" s="5">
        <f>E1115/D1115</f>
        <v>5.0000000000000001E-3</v>
      </c>
      <c r="P1115" s="19">
        <f t="shared" si="70"/>
        <v>5</v>
      </c>
      <c r="Q1115" t="b">
        <v>0</v>
      </c>
      <c r="R1115" s="14" t="s">
        <v>8341</v>
      </c>
      <c r="S1115" s="10" t="s">
        <v>8287</v>
      </c>
      <c r="T1115" t="s">
        <v>8288</v>
      </c>
      <c r="U1115" s="14">
        <f t="shared" si="71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19">
        <v>6000</v>
      </c>
      <c r="E1116">
        <v>10</v>
      </c>
      <c r="F1116" s="19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7">
        <f t="shared" si="69"/>
        <v>41526.345914351856</v>
      </c>
      <c r="M1116" t="b">
        <v>0</v>
      </c>
      <c r="N1116">
        <v>3</v>
      </c>
      <c r="O1116" s="5">
        <f>E1116/D1116</f>
        <v>1.6666666666666668E-3</v>
      </c>
      <c r="P1116" s="19">
        <f t="shared" si="70"/>
        <v>3.3333333333333335</v>
      </c>
      <c r="Q1116" t="b">
        <v>0</v>
      </c>
      <c r="R1116" s="14" t="s">
        <v>8341</v>
      </c>
      <c r="S1116" s="10" t="s">
        <v>8287</v>
      </c>
      <c r="T1116" t="s">
        <v>8288</v>
      </c>
      <c r="U1116" s="14">
        <f t="shared" si="71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19">
        <v>40000</v>
      </c>
      <c r="E1117">
        <v>53</v>
      </c>
      <c r="F1117" s="19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7">
        <f t="shared" si="69"/>
        <v>42429.695543981477</v>
      </c>
      <c r="M1117" t="b">
        <v>0</v>
      </c>
      <c r="N1117">
        <v>4</v>
      </c>
      <c r="O1117" s="5">
        <f>E1117/D1117</f>
        <v>1.325E-3</v>
      </c>
      <c r="P1117" s="19">
        <f t="shared" si="70"/>
        <v>13.25</v>
      </c>
      <c r="Q1117" t="b">
        <v>0</v>
      </c>
      <c r="R1117" s="14" t="s">
        <v>8341</v>
      </c>
      <c r="S1117" s="10" t="s">
        <v>8287</v>
      </c>
      <c r="T1117" t="s">
        <v>8288</v>
      </c>
      <c r="U1117" s="14">
        <f t="shared" si="71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19">
        <v>500000</v>
      </c>
      <c r="E1118">
        <v>178.52</v>
      </c>
      <c r="F1118" s="19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7">
        <f t="shared" si="69"/>
        <v>41009.847314814811</v>
      </c>
      <c r="M1118" t="b">
        <v>0</v>
      </c>
      <c r="N1118">
        <v>10</v>
      </c>
      <c r="O1118" s="5">
        <f>E1118/D1118</f>
        <v>3.5704000000000004E-4</v>
      </c>
      <c r="P1118" s="19">
        <f t="shared" si="70"/>
        <v>17.852</v>
      </c>
      <c r="Q1118" t="b">
        <v>0</v>
      </c>
      <c r="R1118" s="14" t="s">
        <v>8341</v>
      </c>
      <c r="S1118" s="10" t="s">
        <v>8287</v>
      </c>
      <c r="T1118" t="s">
        <v>8288</v>
      </c>
      <c r="U1118" s="14">
        <f t="shared" si="71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19">
        <v>1000</v>
      </c>
      <c r="E1119">
        <v>83</v>
      </c>
      <c r="F1119" s="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7">
        <f t="shared" si="69"/>
        <v>42333.598530092597</v>
      </c>
      <c r="M1119" t="b">
        <v>0</v>
      </c>
      <c r="N1119">
        <v>8</v>
      </c>
      <c r="O1119" s="5">
        <f>E1119/D1119</f>
        <v>8.3000000000000004E-2</v>
      </c>
      <c r="P1119" s="19">
        <f t="shared" si="70"/>
        <v>10.375</v>
      </c>
      <c r="Q1119" t="b">
        <v>0</v>
      </c>
      <c r="R1119" s="14" t="s">
        <v>8341</v>
      </c>
      <c r="S1119" s="10" t="s">
        <v>8287</v>
      </c>
      <c r="T1119" t="s">
        <v>8288</v>
      </c>
      <c r="U1119" s="14">
        <f t="shared" si="71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19">
        <v>4500</v>
      </c>
      <c r="E1120">
        <v>109</v>
      </c>
      <c r="F1120" s="19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7">
        <f t="shared" si="69"/>
        <v>41704.16642361111</v>
      </c>
      <c r="M1120" t="b">
        <v>0</v>
      </c>
      <c r="N1120">
        <v>3</v>
      </c>
      <c r="O1120" s="5">
        <f>E1120/D1120</f>
        <v>2.4222222222222221E-2</v>
      </c>
      <c r="P1120" s="19">
        <f t="shared" si="70"/>
        <v>36.333333333333336</v>
      </c>
      <c r="Q1120" t="b">
        <v>0</v>
      </c>
      <c r="R1120" s="14" t="s">
        <v>8341</v>
      </c>
      <c r="S1120" s="10" t="s">
        <v>8287</v>
      </c>
      <c r="T1120" t="s">
        <v>8288</v>
      </c>
      <c r="U1120" s="14">
        <f t="shared" si="71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19">
        <v>2100</v>
      </c>
      <c r="E1121">
        <v>5</v>
      </c>
      <c r="F1121" s="19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7">
        <f t="shared" si="69"/>
        <v>41722.792407407411</v>
      </c>
      <c r="M1121" t="b">
        <v>0</v>
      </c>
      <c r="N1121">
        <v>1</v>
      </c>
      <c r="O1121" s="5">
        <f>E1121/D1121</f>
        <v>2.3809523809523812E-3</v>
      </c>
      <c r="P1121" s="19">
        <f t="shared" si="70"/>
        <v>5</v>
      </c>
      <c r="Q1121" t="b">
        <v>0</v>
      </c>
      <c r="R1121" s="14" t="s">
        <v>8341</v>
      </c>
      <c r="S1121" s="10" t="s">
        <v>8287</v>
      </c>
      <c r="T1121" t="s">
        <v>8288</v>
      </c>
      <c r="U1121" s="14">
        <f t="shared" si="71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19">
        <v>25000</v>
      </c>
      <c r="E1122">
        <v>0</v>
      </c>
      <c r="F1122" s="19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7">
        <f t="shared" si="69"/>
        <v>40799.872685185182</v>
      </c>
      <c r="M1122" t="b">
        <v>0</v>
      </c>
      <c r="N1122">
        <v>0</v>
      </c>
      <c r="O1122" s="5">
        <f>E1122/D1122</f>
        <v>0</v>
      </c>
      <c r="P1122" s="19">
        <f t="shared" si="70"/>
        <v>0</v>
      </c>
      <c r="Q1122" t="b">
        <v>0</v>
      </c>
      <c r="R1122" s="14" t="s">
        <v>8341</v>
      </c>
      <c r="S1122" s="10" t="s">
        <v>8287</v>
      </c>
      <c r="T1122" t="s">
        <v>8288</v>
      </c>
      <c r="U1122" s="14">
        <f t="shared" si="71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19">
        <v>250000</v>
      </c>
      <c r="E1123">
        <v>29</v>
      </c>
      <c r="F1123" s="19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7">
        <f t="shared" si="69"/>
        <v>42412.934212962966</v>
      </c>
      <c r="M1123" t="b">
        <v>0</v>
      </c>
      <c r="N1123">
        <v>5</v>
      </c>
      <c r="O1123" s="5">
        <f>E1123/D1123</f>
        <v>1.16E-4</v>
      </c>
      <c r="P1123" s="19">
        <f t="shared" si="70"/>
        <v>5.8</v>
      </c>
      <c r="Q1123" t="b">
        <v>0</v>
      </c>
      <c r="R1123" s="14" t="s">
        <v>8341</v>
      </c>
      <c r="S1123" s="10" t="s">
        <v>8287</v>
      </c>
      <c r="T1123" t="s">
        <v>8288</v>
      </c>
      <c r="U1123" s="14">
        <f t="shared" si="71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19">
        <v>3200</v>
      </c>
      <c r="E1124">
        <v>0</v>
      </c>
      <c r="F1124" s="19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7">
        <f t="shared" si="69"/>
        <v>41410.703993055555</v>
      </c>
      <c r="M1124" t="b">
        <v>0</v>
      </c>
      <c r="N1124">
        <v>0</v>
      </c>
      <c r="O1124" s="5">
        <f>E1124/D1124</f>
        <v>0</v>
      </c>
      <c r="P1124" s="19">
        <f t="shared" si="70"/>
        <v>0</v>
      </c>
      <c r="Q1124" t="b">
        <v>0</v>
      </c>
      <c r="R1124" s="14" t="s">
        <v>8341</v>
      </c>
      <c r="S1124" s="10" t="s">
        <v>8287</v>
      </c>
      <c r="T1124" t="s">
        <v>8288</v>
      </c>
      <c r="U1124" s="14">
        <f t="shared" si="71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19">
        <v>5000</v>
      </c>
      <c r="E1125">
        <v>11</v>
      </c>
      <c r="F1125" s="19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7">
        <f t="shared" si="69"/>
        <v>41718.5237037037</v>
      </c>
      <c r="M1125" t="b">
        <v>0</v>
      </c>
      <c r="N1125">
        <v>3</v>
      </c>
      <c r="O1125" s="5">
        <f>E1125/D1125</f>
        <v>2.2000000000000001E-3</v>
      </c>
      <c r="P1125" s="19">
        <f t="shared" si="70"/>
        <v>3.6666666666666665</v>
      </c>
      <c r="Q1125" t="b">
        <v>0</v>
      </c>
      <c r="R1125" s="14" t="s">
        <v>8341</v>
      </c>
      <c r="S1125" s="10" t="s">
        <v>8287</v>
      </c>
      <c r="T1125" t="s">
        <v>8288</v>
      </c>
      <c r="U1125" s="14">
        <f t="shared" si="71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19">
        <v>90000</v>
      </c>
      <c r="E1126">
        <v>425</v>
      </c>
      <c r="F1126" s="19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7">
        <f t="shared" si="69"/>
        <v>42094.667256944449</v>
      </c>
      <c r="M1126" t="b">
        <v>0</v>
      </c>
      <c r="N1126">
        <v>7</v>
      </c>
      <c r="O1126" s="5">
        <f>E1126/D1126</f>
        <v>4.7222222222222223E-3</v>
      </c>
      <c r="P1126" s="19">
        <f t="shared" si="70"/>
        <v>60.714285714285715</v>
      </c>
      <c r="Q1126" t="b">
        <v>0</v>
      </c>
      <c r="R1126" s="14" t="s">
        <v>8342</v>
      </c>
      <c r="S1126" s="10" t="s">
        <v>8287</v>
      </c>
      <c r="T1126" t="s">
        <v>8289</v>
      </c>
      <c r="U1126" s="14">
        <f t="shared" si="71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19">
        <v>3000</v>
      </c>
      <c r="E1127">
        <v>0</v>
      </c>
      <c r="F1127" s="19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7">
        <f t="shared" si="69"/>
        <v>42212.624189814815</v>
      </c>
      <c r="M1127" t="b">
        <v>0</v>
      </c>
      <c r="N1127">
        <v>0</v>
      </c>
      <c r="O1127" s="5">
        <f>E1127/D1127</f>
        <v>0</v>
      </c>
      <c r="P1127" s="19">
        <f t="shared" si="70"/>
        <v>0</v>
      </c>
      <c r="Q1127" t="b">
        <v>0</v>
      </c>
      <c r="R1127" s="14" t="s">
        <v>8342</v>
      </c>
      <c r="S1127" s="10" t="s">
        <v>8287</v>
      </c>
      <c r="T1127" t="s">
        <v>8289</v>
      </c>
      <c r="U1127" s="14">
        <f t="shared" si="71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19">
        <v>2000</v>
      </c>
      <c r="E1128">
        <v>10</v>
      </c>
      <c r="F1128" s="19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7">
        <f t="shared" si="69"/>
        <v>42535.327476851846</v>
      </c>
      <c r="M1128" t="b">
        <v>0</v>
      </c>
      <c r="N1128">
        <v>2</v>
      </c>
      <c r="O1128" s="5">
        <f>E1128/D1128</f>
        <v>5.0000000000000001E-3</v>
      </c>
      <c r="P1128" s="19">
        <f t="shared" si="70"/>
        <v>5</v>
      </c>
      <c r="Q1128" t="b">
        <v>0</v>
      </c>
      <c r="R1128" s="14" t="s">
        <v>8342</v>
      </c>
      <c r="S1128" s="10" t="s">
        <v>8287</v>
      </c>
      <c r="T1128" t="s">
        <v>8289</v>
      </c>
      <c r="U1128" s="14">
        <f t="shared" si="71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19">
        <v>35000</v>
      </c>
      <c r="E1129">
        <v>585</v>
      </c>
      <c r="F1129" s="1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7">
        <f t="shared" si="69"/>
        <v>41926.854166666664</v>
      </c>
      <c r="M1129" t="b">
        <v>0</v>
      </c>
      <c r="N1129">
        <v>23</v>
      </c>
      <c r="O1129" s="5">
        <f>E1129/D1129</f>
        <v>1.6714285714285713E-2</v>
      </c>
      <c r="P1129" s="19">
        <f t="shared" si="70"/>
        <v>25.434782608695652</v>
      </c>
      <c r="Q1129" t="b">
        <v>0</v>
      </c>
      <c r="R1129" s="14" t="s">
        <v>8342</v>
      </c>
      <c r="S1129" s="10" t="s">
        <v>8287</v>
      </c>
      <c r="T1129" t="s">
        <v>8289</v>
      </c>
      <c r="U1129" s="14">
        <f t="shared" si="71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19">
        <v>1000</v>
      </c>
      <c r="E1130">
        <v>1</v>
      </c>
      <c r="F1130" s="19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7">
        <f t="shared" si="69"/>
        <v>41828.649502314816</v>
      </c>
      <c r="M1130" t="b">
        <v>0</v>
      </c>
      <c r="N1130">
        <v>1</v>
      </c>
      <c r="O1130" s="5">
        <f>E1130/D1130</f>
        <v>1E-3</v>
      </c>
      <c r="P1130" s="19">
        <f t="shared" si="70"/>
        <v>1</v>
      </c>
      <c r="Q1130" t="b">
        <v>0</v>
      </c>
      <c r="R1130" s="14" t="s">
        <v>8342</v>
      </c>
      <c r="S1130" s="10" t="s">
        <v>8287</v>
      </c>
      <c r="T1130" t="s">
        <v>8289</v>
      </c>
      <c r="U1130" s="14">
        <f t="shared" si="71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19">
        <v>20000</v>
      </c>
      <c r="E1131">
        <v>21</v>
      </c>
      <c r="F1131" s="19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7">
        <f t="shared" si="69"/>
        <v>42496.264965277776</v>
      </c>
      <c r="M1131" t="b">
        <v>0</v>
      </c>
      <c r="N1131">
        <v>2</v>
      </c>
      <c r="O1131" s="5">
        <f>E1131/D1131</f>
        <v>1.0499999999999999E-3</v>
      </c>
      <c r="P1131" s="19">
        <f t="shared" si="70"/>
        <v>10.5</v>
      </c>
      <c r="Q1131" t="b">
        <v>0</v>
      </c>
      <c r="R1131" s="14" t="s">
        <v>8342</v>
      </c>
      <c r="S1131" s="10" t="s">
        <v>8287</v>
      </c>
      <c r="T1131" t="s">
        <v>8289</v>
      </c>
      <c r="U1131" s="14">
        <f t="shared" si="71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19">
        <v>5000</v>
      </c>
      <c r="E1132">
        <v>11</v>
      </c>
      <c r="F1132" s="19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7">
        <f t="shared" si="69"/>
        <v>41908.996527777781</v>
      </c>
      <c r="M1132" t="b">
        <v>0</v>
      </c>
      <c r="N1132">
        <v>3</v>
      </c>
      <c r="O1132" s="5">
        <f>E1132/D1132</f>
        <v>2.2000000000000001E-3</v>
      </c>
      <c r="P1132" s="19">
        <f t="shared" si="70"/>
        <v>3.6666666666666665</v>
      </c>
      <c r="Q1132" t="b">
        <v>0</v>
      </c>
      <c r="R1132" s="14" t="s">
        <v>8342</v>
      </c>
      <c r="S1132" s="10" t="s">
        <v>8287</v>
      </c>
      <c r="T1132" t="s">
        <v>8289</v>
      </c>
      <c r="U1132" s="14">
        <f t="shared" si="71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19">
        <v>40000</v>
      </c>
      <c r="E1133">
        <v>0</v>
      </c>
      <c r="F1133" s="19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7">
        <f t="shared" si="69"/>
        <v>42332.908194444448</v>
      </c>
      <c r="M1133" t="b">
        <v>0</v>
      </c>
      <c r="N1133">
        <v>0</v>
      </c>
      <c r="O1133" s="5">
        <f>E1133/D1133</f>
        <v>0</v>
      </c>
      <c r="P1133" s="19">
        <f t="shared" si="70"/>
        <v>0</v>
      </c>
      <c r="Q1133" t="b">
        <v>0</v>
      </c>
      <c r="R1133" s="14" t="s">
        <v>8342</v>
      </c>
      <c r="S1133" s="10" t="s">
        <v>8287</v>
      </c>
      <c r="T1133" t="s">
        <v>8289</v>
      </c>
      <c r="U1133" s="14">
        <f t="shared" si="71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19">
        <v>10000</v>
      </c>
      <c r="E1134">
        <v>1438</v>
      </c>
      <c r="F1134" s="19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7">
        <f t="shared" si="69"/>
        <v>42706.115405092598</v>
      </c>
      <c r="M1134" t="b">
        <v>0</v>
      </c>
      <c r="N1134">
        <v>13</v>
      </c>
      <c r="O1134" s="5">
        <f>E1134/D1134</f>
        <v>0.14380000000000001</v>
      </c>
      <c r="P1134" s="19">
        <f t="shared" si="70"/>
        <v>110.61538461538461</v>
      </c>
      <c r="Q1134" t="b">
        <v>0</v>
      </c>
      <c r="R1134" s="14" t="s">
        <v>8342</v>
      </c>
      <c r="S1134" s="10" t="s">
        <v>8287</v>
      </c>
      <c r="T1134" t="s">
        <v>8289</v>
      </c>
      <c r="U1134" s="14">
        <f t="shared" si="71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19">
        <v>3000</v>
      </c>
      <c r="E1135">
        <v>20</v>
      </c>
      <c r="F1135" s="19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7">
        <f t="shared" si="69"/>
        <v>41821.407187500001</v>
      </c>
      <c r="M1135" t="b">
        <v>0</v>
      </c>
      <c r="N1135">
        <v>1</v>
      </c>
      <c r="O1135" s="5">
        <f>E1135/D1135</f>
        <v>6.6666666666666671E-3</v>
      </c>
      <c r="P1135" s="19">
        <f t="shared" si="70"/>
        <v>20</v>
      </c>
      <c r="Q1135" t="b">
        <v>0</v>
      </c>
      <c r="R1135" s="14" t="s">
        <v>8342</v>
      </c>
      <c r="S1135" s="10" t="s">
        <v>8287</v>
      </c>
      <c r="T1135" t="s">
        <v>8289</v>
      </c>
      <c r="U1135" s="14">
        <f t="shared" si="71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19">
        <v>25000</v>
      </c>
      <c r="E1136">
        <v>1</v>
      </c>
      <c r="F1136" s="19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7">
        <f t="shared" si="69"/>
        <v>41958.285046296296</v>
      </c>
      <c r="M1136" t="b">
        <v>0</v>
      </c>
      <c r="N1136">
        <v>1</v>
      </c>
      <c r="O1136" s="5">
        <f>E1136/D1136</f>
        <v>4.0000000000000003E-5</v>
      </c>
      <c r="P1136" s="19">
        <f t="shared" si="70"/>
        <v>1</v>
      </c>
      <c r="Q1136" t="b">
        <v>0</v>
      </c>
      <c r="R1136" s="14" t="s">
        <v>8342</v>
      </c>
      <c r="S1136" s="10" t="s">
        <v>8287</v>
      </c>
      <c r="T1136" t="s">
        <v>8289</v>
      </c>
      <c r="U1136" s="14">
        <f t="shared" si="71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19">
        <v>1000</v>
      </c>
      <c r="E1137">
        <v>50</v>
      </c>
      <c r="F1137" s="19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7">
        <f t="shared" si="69"/>
        <v>42558.989513888882</v>
      </c>
      <c r="M1137" t="b">
        <v>0</v>
      </c>
      <c r="N1137">
        <v>1</v>
      </c>
      <c r="O1137" s="5">
        <f>E1137/D1137</f>
        <v>0.05</v>
      </c>
      <c r="P1137" s="19">
        <f t="shared" si="70"/>
        <v>50</v>
      </c>
      <c r="Q1137" t="b">
        <v>0</v>
      </c>
      <c r="R1137" s="14" t="s">
        <v>8342</v>
      </c>
      <c r="S1137" s="10" t="s">
        <v>8287</v>
      </c>
      <c r="T1137" t="s">
        <v>8289</v>
      </c>
      <c r="U1137" s="14">
        <f t="shared" si="71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19">
        <v>4190</v>
      </c>
      <c r="E1138">
        <v>270</v>
      </c>
      <c r="F1138" s="19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7">
        <f t="shared" si="69"/>
        <v>42327.671631944439</v>
      </c>
      <c r="M1138" t="b">
        <v>0</v>
      </c>
      <c r="N1138">
        <v>6</v>
      </c>
      <c r="O1138" s="5">
        <f>E1138/D1138</f>
        <v>6.4439140811455853E-2</v>
      </c>
      <c r="P1138" s="19">
        <f t="shared" si="70"/>
        <v>45</v>
      </c>
      <c r="Q1138" t="b">
        <v>0</v>
      </c>
      <c r="R1138" s="14" t="s">
        <v>8342</v>
      </c>
      <c r="S1138" s="10" t="s">
        <v>8287</v>
      </c>
      <c r="T1138" t="s">
        <v>8289</v>
      </c>
      <c r="U1138" s="14">
        <f t="shared" si="71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19">
        <v>25000</v>
      </c>
      <c r="E1139">
        <v>9875</v>
      </c>
      <c r="F1139" s="1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7">
        <f t="shared" si="69"/>
        <v>42453.819687499999</v>
      </c>
      <c r="M1139" t="b">
        <v>0</v>
      </c>
      <c r="N1139">
        <v>39</v>
      </c>
      <c r="O1139" s="5">
        <f>E1139/D1139</f>
        <v>0.39500000000000002</v>
      </c>
      <c r="P1139" s="19">
        <f t="shared" si="70"/>
        <v>253.2051282051282</v>
      </c>
      <c r="Q1139" t="b">
        <v>0</v>
      </c>
      <c r="R1139" s="14" t="s">
        <v>8342</v>
      </c>
      <c r="S1139" s="10" t="s">
        <v>8287</v>
      </c>
      <c r="T1139" t="s">
        <v>8289</v>
      </c>
      <c r="U1139" s="14">
        <f t="shared" si="71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19">
        <v>35000</v>
      </c>
      <c r="E1140">
        <v>125</v>
      </c>
      <c r="F1140" s="19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7">
        <f t="shared" si="69"/>
        <v>42736.9066087963</v>
      </c>
      <c r="M1140" t="b">
        <v>0</v>
      </c>
      <c r="N1140">
        <v>4</v>
      </c>
      <c r="O1140" s="5">
        <f>E1140/D1140</f>
        <v>3.5714285714285713E-3</v>
      </c>
      <c r="P1140" s="19">
        <f t="shared" si="70"/>
        <v>31.25</v>
      </c>
      <c r="Q1140" t="b">
        <v>0</v>
      </c>
      <c r="R1140" s="14" t="s">
        <v>8342</v>
      </c>
      <c r="S1140" s="10" t="s">
        <v>8287</v>
      </c>
      <c r="T1140" t="s">
        <v>8289</v>
      </c>
      <c r="U1140" s="14">
        <f t="shared" si="71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19">
        <v>8000</v>
      </c>
      <c r="E1141">
        <v>5</v>
      </c>
      <c r="F1141" s="19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7">
        <f t="shared" si="69"/>
        <v>41975.347523148142</v>
      </c>
      <c r="M1141" t="b">
        <v>0</v>
      </c>
      <c r="N1141">
        <v>1</v>
      </c>
      <c r="O1141" s="5">
        <f>E1141/D1141</f>
        <v>6.2500000000000001E-4</v>
      </c>
      <c r="P1141" s="19">
        <f t="shared" si="70"/>
        <v>5</v>
      </c>
      <c r="Q1141" t="b">
        <v>0</v>
      </c>
      <c r="R1141" s="14" t="s">
        <v>8342</v>
      </c>
      <c r="S1141" s="10" t="s">
        <v>8287</v>
      </c>
      <c r="T1141" t="s">
        <v>8289</v>
      </c>
      <c r="U1141" s="14">
        <f t="shared" si="71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19">
        <v>5000</v>
      </c>
      <c r="E1142">
        <v>0</v>
      </c>
      <c r="F1142" s="19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7">
        <f t="shared" si="69"/>
        <v>42192.462048611109</v>
      </c>
      <c r="M1142" t="b">
        <v>0</v>
      </c>
      <c r="N1142">
        <v>0</v>
      </c>
      <c r="O1142" s="5">
        <f>E1142/D1142</f>
        <v>0</v>
      </c>
      <c r="P1142" s="19">
        <f t="shared" si="70"/>
        <v>0</v>
      </c>
      <c r="Q1142" t="b">
        <v>0</v>
      </c>
      <c r="R1142" s="14" t="s">
        <v>8342</v>
      </c>
      <c r="S1142" s="10" t="s">
        <v>8287</v>
      </c>
      <c r="T1142" t="s">
        <v>8289</v>
      </c>
      <c r="U1142" s="14">
        <f t="shared" si="71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19">
        <v>500</v>
      </c>
      <c r="E1143">
        <v>0</v>
      </c>
      <c r="F1143" s="19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7">
        <f t="shared" si="69"/>
        <v>42164.699652777781</v>
      </c>
      <c r="M1143" t="b">
        <v>0</v>
      </c>
      <c r="N1143">
        <v>0</v>
      </c>
      <c r="O1143" s="5">
        <f>E1143/D1143</f>
        <v>0</v>
      </c>
      <c r="P1143" s="19">
        <f t="shared" si="70"/>
        <v>0</v>
      </c>
      <c r="Q1143" t="b">
        <v>0</v>
      </c>
      <c r="R1143" s="14" t="s">
        <v>8342</v>
      </c>
      <c r="S1143" s="10" t="s">
        <v>8287</v>
      </c>
      <c r="T1143" t="s">
        <v>8289</v>
      </c>
      <c r="U1143" s="14">
        <f t="shared" si="71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19">
        <v>4000</v>
      </c>
      <c r="E1144">
        <v>0</v>
      </c>
      <c r="F1144" s="19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7">
        <f t="shared" si="69"/>
        <v>42022.006099537044</v>
      </c>
      <c r="M1144" t="b">
        <v>0</v>
      </c>
      <c r="N1144">
        <v>0</v>
      </c>
      <c r="O1144" s="5">
        <f>E1144/D1144</f>
        <v>0</v>
      </c>
      <c r="P1144" s="19">
        <f t="shared" si="70"/>
        <v>0</v>
      </c>
      <c r="Q1144" t="b">
        <v>0</v>
      </c>
      <c r="R1144" s="14" t="s">
        <v>8342</v>
      </c>
      <c r="S1144" s="10" t="s">
        <v>8287</v>
      </c>
      <c r="T1144" t="s">
        <v>8289</v>
      </c>
      <c r="U1144" s="14">
        <f t="shared" si="71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19">
        <v>45000</v>
      </c>
      <c r="E1145">
        <v>186</v>
      </c>
      <c r="F1145" s="19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7">
        <f t="shared" si="69"/>
        <v>42325.19358796296</v>
      </c>
      <c r="M1145" t="b">
        <v>0</v>
      </c>
      <c r="N1145">
        <v>8</v>
      </c>
      <c r="O1145" s="5">
        <f>E1145/D1145</f>
        <v>4.1333333333333335E-3</v>
      </c>
      <c r="P1145" s="19">
        <f t="shared" si="70"/>
        <v>23.25</v>
      </c>
      <c r="Q1145" t="b">
        <v>0</v>
      </c>
      <c r="R1145" s="14" t="s">
        <v>8342</v>
      </c>
      <c r="S1145" s="10" t="s">
        <v>8287</v>
      </c>
      <c r="T1145" t="s">
        <v>8289</v>
      </c>
      <c r="U1145" s="14">
        <f t="shared" si="71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19">
        <v>9300</v>
      </c>
      <c r="E1146">
        <v>0</v>
      </c>
      <c r="F1146" s="19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7">
        <f t="shared" si="69"/>
        <v>42093.181944444441</v>
      </c>
      <c r="M1146" t="b">
        <v>0</v>
      </c>
      <c r="N1146">
        <v>0</v>
      </c>
      <c r="O1146" s="5">
        <f>E1146/D1146</f>
        <v>0</v>
      </c>
      <c r="P1146" s="19">
        <f t="shared" si="70"/>
        <v>0</v>
      </c>
      <c r="Q1146" t="b">
        <v>0</v>
      </c>
      <c r="R1146" s="14" t="s">
        <v>8343</v>
      </c>
      <c r="S1146" s="10" t="s">
        <v>8290</v>
      </c>
      <c r="T1146" t="s">
        <v>8291</v>
      </c>
      <c r="U1146" s="14">
        <f t="shared" si="71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19">
        <v>80000</v>
      </c>
      <c r="E1147">
        <v>100</v>
      </c>
      <c r="F1147" s="19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7">
        <f t="shared" si="69"/>
        <v>41854.747592592597</v>
      </c>
      <c r="M1147" t="b">
        <v>0</v>
      </c>
      <c r="N1147">
        <v>1</v>
      </c>
      <c r="O1147" s="5">
        <f>E1147/D1147</f>
        <v>1.25E-3</v>
      </c>
      <c r="P1147" s="19">
        <f t="shared" si="70"/>
        <v>100</v>
      </c>
      <c r="Q1147" t="b">
        <v>0</v>
      </c>
      <c r="R1147" s="14" t="s">
        <v>8343</v>
      </c>
      <c r="S1147" s="10" t="s">
        <v>8290</v>
      </c>
      <c r="T1147" t="s">
        <v>8291</v>
      </c>
      <c r="U1147" s="14">
        <f t="shared" si="71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19">
        <v>6000</v>
      </c>
      <c r="E1148">
        <v>530</v>
      </c>
      <c r="F1148" s="19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7">
        <f t="shared" si="69"/>
        <v>41723.9533912037</v>
      </c>
      <c r="M1148" t="b">
        <v>0</v>
      </c>
      <c r="N1148">
        <v>12</v>
      </c>
      <c r="O1148" s="5">
        <f>E1148/D1148</f>
        <v>8.8333333333333333E-2</v>
      </c>
      <c r="P1148" s="19">
        <f t="shared" si="70"/>
        <v>44.166666666666664</v>
      </c>
      <c r="Q1148" t="b">
        <v>0</v>
      </c>
      <c r="R1148" s="14" t="s">
        <v>8343</v>
      </c>
      <c r="S1148" s="10" t="s">
        <v>8290</v>
      </c>
      <c r="T1148" t="s">
        <v>8291</v>
      </c>
      <c r="U1148" s="14">
        <f t="shared" si="71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19">
        <v>25000</v>
      </c>
      <c r="E1149">
        <v>0</v>
      </c>
      <c r="F1149" s="1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7">
        <f t="shared" si="69"/>
        <v>41871.972025462965</v>
      </c>
      <c r="M1149" t="b">
        <v>0</v>
      </c>
      <c r="N1149">
        <v>0</v>
      </c>
      <c r="O1149" s="5">
        <f>E1149/D1149</f>
        <v>0</v>
      </c>
      <c r="P1149" s="19">
        <f t="shared" si="70"/>
        <v>0</v>
      </c>
      <c r="Q1149" t="b">
        <v>0</v>
      </c>
      <c r="R1149" s="14" t="s">
        <v>8343</v>
      </c>
      <c r="S1149" s="10" t="s">
        <v>8290</v>
      </c>
      <c r="T1149" t="s">
        <v>8291</v>
      </c>
      <c r="U1149" s="14">
        <f t="shared" si="71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19">
        <v>15000</v>
      </c>
      <c r="E1150">
        <v>73</v>
      </c>
      <c r="F1150" s="19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7">
        <f t="shared" si="69"/>
        <v>42675.171076388884</v>
      </c>
      <c r="M1150" t="b">
        <v>0</v>
      </c>
      <c r="N1150">
        <v>3</v>
      </c>
      <c r="O1150" s="5">
        <f>E1150/D1150</f>
        <v>4.8666666666666667E-3</v>
      </c>
      <c r="P1150" s="19">
        <f t="shared" si="70"/>
        <v>24.333333333333332</v>
      </c>
      <c r="Q1150" t="b">
        <v>0</v>
      </c>
      <c r="R1150" s="14" t="s">
        <v>8343</v>
      </c>
      <c r="S1150" s="10" t="s">
        <v>8290</v>
      </c>
      <c r="T1150" t="s">
        <v>8291</v>
      </c>
      <c r="U1150" s="14">
        <f t="shared" si="71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19">
        <v>50000</v>
      </c>
      <c r="E1151">
        <v>75</v>
      </c>
      <c r="F1151" s="19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7">
        <f t="shared" si="69"/>
        <v>42507.71025462963</v>
      </c>
      <c r="M1151" t="b">
        <v>0</v>
      </c>
      <c r="N1151">
        <v>2</v>
      </c>
      <c r="O1151" s="5">
        <f>E1151/D1151</f>
        <v>1.5E-3</v>
      </c>
      <c r="P1151" s="19">
        <f t="shared" si="70"/>
        <v>37.5</v>
      </c>
      <c r="Q1151" t="b">
        <v>0</v>
      </c>
      <c r="R1151" s="14" t="s">
        <v>8343</v>
      </c>
      <c r="S1151" s="10" t="s">
        <v>8290</v>
      </c>
      <c r="T1151" t="s">
        <v>8291</v>
      </c>
      <c r="U1151" s="14">
        <f t="shared" si="71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19">
        <v>2500</v>
      </c>
      <c r="E1152">
        <v>252</v>
      </c>
      <c r="F1152" s="19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7">
        <f t="shared" si="69"/>
        <v>42317.954571759255</v>
      </c>
      <c r="M1152" t="b">
        <v>0</v>
      </c>
      <c r="N1152">
        <v>6</v>
      </c>
      <c r="O1152" s="5">
        <f>E1152/D1152</f>
        <v>0.1008</v>
      </c>
      <c r="P1152" s="19">
        <f t="shared" si="70"/>
        <v>42</v>
      </c>
      <c r="Q1152" t="b">
        <v>0</v>
      </c>
      <c r="R1152" s="14" t="s">
        <v>8343</v>
      </c>
      <c r="S1152" s="10" t="s">
        <v>8290</v>
      </c>
      <c r="T1152" t="s">
        <v>8291</v>
      </c>
      <c r="U1152" s="14">
        <f t="shared" si="71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19">
        <v>25000</v>
      </c>
      <c r="E1153">
        <v>0</v>
      </c>
      <c r="F1153" s="19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7">
        <f t="shared" si="69"/>
        <v>42224.102581018517</v>
      </c>
      <c r="M1153" t="b">
        <v>0</v>
      </c>
      <c r="N1153">
        <v>0</v>
      </c>
      <c r="O1153" s="5">
        <f>E1153/D1153</f>
        <v>0</v>
      </c>
      <c r="P1153" s="19">
        <f t="shared" si="70"/>
        <v>0</v>
      </c>
      <c r="Q1153" t="b">
        <v>0</v>
      </c>
      <c r="R1153" s="14" t="s">
        <v>8343</v>
      </c>
      <c r="S1153" s="10" t="s">
        <v>8290</v>
      </c>
      <c r="T1153" t="s">
        <v>8291</v>
      </c>
      <c r="U1153" s="14">
        <f t="shared" si="71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19">
        <v>16000</v>
      </c>
      <c r="E1154">
        <v>911</v>
      </c>
      <c r="F1154" s="19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7">
        <f t="shared" si="69"/>
        <v>42109.709629629629</v>
      </c>
      <c r="M1154" t="b">
        <v>0</v>
      </c>
      <c r="N1154">
        <v>15</v>
      </c>
      <c r="O1154" s="5">
        <f>E1154/D1154</f>
        <v>5.6937500000000002E-2</v>
      </c>
      <c r="P1154" s="19">
        <f t="shared" si="70"/>
        <v>60.733333333333334</v>
      </c>
      <c r="Q1154" t="b">
        <v>0</v>
      </c>
      <c r="R1154" s="14" t="s">
        <v>8343</v>
      </c>
      <c r="S1154" s="10" t="s">
        <v>8290</v>
      </c>
      <c r="T1154" t="s">
        <v>8291</v>
      </c>
      <c r="U1154" s="14">
        <f t="shared" si="71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19">
        <v>8000</v>
      </c>
      <c r="E1155">
        <v>50</v>
      </c>
      <c r="F1155" s="19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7">
        <f t="shared" ref="L1155:L1218" si="73">(((K1155/60)/60)/24)+DATE(1970,1,1)</f>
        <v>42143.714178240742</v>
      </c>
      <c r="M1155" t="b">
        <v>0</v>
      </c>
      <c r="N1155">
        <v>1</v>
      </c>
      <c r="O1155" s="5">
        <f>E1155/D1155</f>
        <v>6.2500000000000003E-3</v>
      </c>
      <c r="P1155" s="19">
        <f t="shared" ref="P1155:P1218" si="74">IFERROR(E1155/N1155,0)</f>
        <v>50</v>
      </c>
      <c r="Q1155" t="b">
        <v>0</v>
      </c>
      <c r="R1155" s="14" t="s">
        <v>8343</v>
      </c>
      <c r="S1155" s="10" t="s">
        <v>8290</v>
      </c>
      <c r="T1155" t="s">
        <v>8291</v>
      </c>
      <c r="U1155" s="14">
        <f t="shared" ref="U1155:U1218" si="75">YEAR(L1155)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19">
        <v>5000</v>
      </c>
      <c r="E1156">
        <v>325</v>
      </c>
      <c r="F1156" s="19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7">
        <f t="shared" si="73"/>
        <v>42223.108865740738</v>
      </c>
      <c r="M1156" t="b">
        <v>0</v>
      </c>
      <c r="N1156">
        <v>3</v>
      </c>
      <c r="O1156" s="5">
        <f>E1156/D1156</f>
        <v>6.5000000000000002E-2</v>
      </c>
      <c r="P1156" s="19">
        <f t="shared" si="74"/>
        <v>108.33333333333333</v>
      </c>
      <c r="Q1156" t="b">
        <v>0</v>
      </c>
      <c r="R1156" s="14" t="s">
        <v>8343</v>
      </c>
      <c r="S1156" s="10" t="s">
        <v>8290</v>
      </c>
      <c r="T1156" t="s">
        <v>8291</v>
      </c>
      <c r="U1156" s="14">
        <f t="shared" si="75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19">
        <v>25000</v>
      </c>
      <c r="E1157">
        <v>188</v>
      </c>
      <c r="F1157" s="19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7">
        <f t="shared" si="73"/>
        <v>41835.763981481483</v>
      </c>
      <c r="M1157" t="b">
        <v>0</v>
      </c>
      <c r="N1157">
        <v>8</v>
      </c>
      <c r="O1157" s="5">
        <f>E1157/D1157</f>
        <v>7.5199999999999998E-3</v>
      </c>
      <c r="P1157" s="19">
        <f t="shared" si="74"/>
        <v>23.5</v>
      </c>
      <c r="Q1157" t="b">
        <v>0</v>
      </c>
      <c r="R1157" s="14" t="s">
        <v>8343</v>
      </c>
      <c r="S1157" s="10" t="s">
        <v>8290</v>
      </c>
      <c r="T1157" t="s">
        <v>8291</v>
      </c>
      <c r="U1157" s="14">
        <f t="shared" si="75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19">
        <v>6500</v>
      </c>
      <c r="E1158">
        <v>0</v>
      </c>
      <c r="F1158" s="19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7">
        <f t="shared" si="73"/>
        <v>42029.07131944444</v>
      </c>
      <c r="M1158" t="b">
        <v>0</v>
      </c>
      <c r="N1158">
        <v>0</v>
      </c>
      <c r="O1158" s="5">
        <f>E1158/D1158</f>
        <v>0</v>
      </c>
      <c r="P1158" s="19">
        <f t="shared" si="74"/>
        <v>0</v>
      </c>
      <c r="Q1158" t="b">
        <v>0</v>
      </c>
      <c r="R1158" s="14" t="s">
        <v>8343</v>
      </c>
      <c r="S1158" s="10" t="s">
        <v>8290</v>
      </c>
      <c r="T1158" t="s">
        <v>8291</v>
      </c>
      <c r="U1158" s="14">
        <f t="shared" si="75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19">
        <v>10000</v>
      </c>
      <c r="E1159">
        <v>151</v>
      </c>
      <c r="F1159" s="1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7">
        <f t="shared" si="73"/>
        <v>41918.628240740742</v>
      </c>
      <c r="M1159" t="b">
        <v>0</v>
      </c>
      <c r="N1159">
        <v>3</v>
      </c>
      <c r="O1159" s="5">
        <f>E1159/D1159</f>
        <v>1.5100000000000001E-2</v>
      </c>
      <c r="P1159" s="19">
        <f t="shared" si="74"/>
        <v>50.333333333333336</v>
      </c>
      <c r="Q1159" t="b">
        <v>0</v>
      </c>
      <c r="R1159" s="14" t="s">
        <v>8343</v>
      </c>
      <c r="S1159" s="10" t="s">
        <v>8290</v>
      </c>
      <c r="T1159" t="s">
        <v>8291</v>
      </c>
      <c r="U1159" s="14">
        <f t="shared" si="75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19">
        <v>7500</v>
      </c>
      <c r="E1160">
        <v>35</v>
      </c>
      <c r="F1160" s="19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7">
        <f t="shared" si="73"/>
        <v>41952.09175925926</v>
      </c>
      <c r="M1160" t="b">
        <v>0</v>
      </c>
      <c r="N1160">
        <v>3</v>
      </c>
      <c r="O1160" s="5">
        <f>E1160/D1160</f>
        <v>4.6666666666666671E-3</v>
      </c>
      <c r="P1160" s="19">
        <f t="shared" si="74"/>
        <v>11.666666666666666</v>
      </c>
      <c r="Q1160" t="b">
        <v>0</v>
      </c>
      <c r="R1160" s="14" t="s">
        <v>8343</v>
      </c>
      <c r="S1160" s="10" t="s">
        <v>8290</v>
      </c>
      <c r="T1160" t="s">
        <v>8291</v>
      </c>
      <c r="U1160" s="14">
        <f t="shared" si="75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19">
        <v>6750</v>
      </c>
      <c r="E1161">
        <v>0</v>
      </c>
      <c r="F1161" s="19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7">
        <f t="shared" si="73"/>
        <v>42154.726446759261</v>
      </c>
      <c r="M1161" t="b">
        <v>0</v>
      </c>
      <c r="N1161">
        <v>0</v>
      </c>
      <c r="O1161" s="5">
        <f>E1161/D1161</f>
        <v>0</v>
      </c>
      <c r="P1161" s="19">
        <f t="shared" si="74"/>
        <v>0</v>
      </c>
      <c r="Q1161" t="b">
        <v>0</v>
      </c>
      <c r="R1161" s="14" t="s">
        <v>8343</v>
      </c>
      <c r="S1161" s="10" t="s">
        <v>8290</v>
      </c>
      <c r="T1161" t="s">
        <v>8291</v>
      </c>
      <c r="U1161" s="14">
        <f t="shared" si="75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19">
        <v>30000</v>
      </c>
      <c r="E1162">
        <v>1155</v>
      </c>
      <c r="F1162" s="19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7">
        <f t="shared" si="73"/>
        <v>42061.154930555553</v>
      </c>
      <c r="M1162" t="b">
        <v>0</v>
      </c>
      <c r="N1162">
        <v>19</v>
      </c>
      <c r="O1162" s="5">
        <f>E1162/D1162</f>
        <v>3.85E-2</v>
      </c>
      <c r="P1162" s="19">
        <f t="shared" si="74"/>
        <v>60.789473684210527</v>
      </c>
      <c r="Q1162" t="b">
        <v>0</v>
      </c>
      <c r="R1162" s="14" t="s">
        <v>8343</v>
      </c>
      <c r="S1162" s="10" t="s">
        <v>8290</v>
      </c>
      <c r="T1162" t="s">
        <v>8291</v>
      </c>
      <c r="U1162" s="14">
        <f t="shared" si="75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19">
        <v>18000</v>
      </c>
      <c r="E1163">
        <v>0</v>
      </c>
      <c r="F1163" s="19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7">
        <f t="shared" si="73"/>
        <v>42122.629502314812</v>
      </c>
      <c r="M1163" t="b">
        <v>0</v>
      </c>
      <c r="N1163">
        <v>0</v>
      </c>
      <c r="O1163" s="5">
        <f>E1163/D1163</f>
        <v>0</v>
      </c>
      <c r="P1163" s="19">
        <f t="shared" si="74"/>
        <v>0</v>
      </c>
      <c r="Q1163" t="b">
        <v>0</v>
      </c>
      <c r="R1163" s="14" t="s">
        <v>8343</v>
      </c>
      <c r="S1163" s="10" t="s">
        <v>8290</v>
      </c>
      <c r="T1163" t="s">
        <v>8291</v>
      </c>
      <c r="U1163" s="14">
        <f t="shared" si="75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19">
        <v>60000</v>
      </c>
      <c r="E1164">
        <v>35</v>
      </c>
      <c r="F1164" s="19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7">
        <f t="shared" si="73"/>
        <v>41876.683611111112</v>
      </c>
      <c r="M1164" t="b">
        <v>0</v>
      </c>
      <c r="N1164">
        <v>2</v>
      </c>
      <c r="O1164" s="5">
        <f>E1164/D1164</f>
        <v>5.8333333333333338E-4</v>
      </c>
      <c r="P1164" s="19">
        <f t="shared" si="74"/>
        <v>17.5</v>
      </c>
      <c r="Q1164" t="b">
        <v>0</v>
      </c>
      <c r="R1164" s="14" t="s">
        <v>8343</v>
      </c>
      <c r="S1164" s="10" t="s">
        <v>8290</v>
      </c>
      <c r="T1164" t="s">
        <v>8291</v>
      </c>
      <c r="U1164" s="14">
        <f t="shared" si="75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19">
        <v>5200</v>
      </c>
      <c r="E1165">
        <v>0</v>
      </c>
      <c r="F1165" s="19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7">
        <f t="shared" si="73"/>
        <v>41830.723611111112</v>
      </c>
      <c r="M1165" t="b">
        <v>0</v>
      </c>
      <c r="N1165">
        <v>0</v>
      </c>
      <c r="O1165" s="5">
        <f>E1165/D1165</f>
        <v>0</v>
      </c>
      <c r="P1165" s="19">
        <f t="shared" si="74"/>
        <v>0</v>
      </c>
      <c r="Q1165" t="b">
        <v>0</v>
      </c>
      <c r="R1165" s="14" t="s">
        <v>8343</v>
      </c>
      <c r="S1165" s="10" t="s">
        <v>8290</v>
      </c>
      <c r="T1165" t="s">
        <v>8291</v>
      </c>
      <c r="U1165" s="14">
        <f t="shared" si="7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19">
        <v>10000</v>
      </c>
      <c r="E1166">
        <v>0</v>
      </c>
      <c r="F1166" s="19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7">
        <f t="shared" si="73"/>
        <v>42509.724328703705</v>
      </c>
      <c r="M1166" t="b">
        <v>0</v>
      </c>
      <c r="N1166">
        <v>0</v>
      </c>
      <c r="O1166" s="5">
        <f>E1166/D1166</f>
        <v>0</v>
      </c>
      <c r="P1166" s="19">
        <f t="shared" si="74"/>
        <v>0</v>
      </c>
      <c r="Q1166" t="b">
        <v>0</v>
      </c>
      <c r="R1166" s="14" t="s">
        <v>8343</v>
      </c>
      <c r="S1166" s="10" t="s">
        <v>8290</v>
      </c>
      <c r="T1166" t="s">
        <v>8291</v>
      </c>
      <c r="U1166" s="14">
        <f t="shared" si="75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19">
        <v>10000</v>
      </c>
      <c r="E1167">
        <v>2070.5</v>
      </c>
      <c r="F1167" s="19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7">
        <f t="shared" si="73"/>
        <v>41792.214467592588</v>
      </c>
      <c r="M1167" t="b">
        <v>0</v>
      </c>
      <c r="N1167">
        <v>25</v>
      </c>
      <c r="O1167" s="5">
        <f>E1167/D1167</f>
        <v>0.20705000000000001</v>
      </c>
      <c r="P1167" s="19">
        <f t="shared" si="74"/>
        <v>82.82</v>
      </c>
      <c r="Q1167" t="b">
        <v>0</v>
      </c>
      <c r="R1167" s="14" t="s">
        <v>8343</v>
      </c>
      <c r="S1167" s="10" t="s">
        <v>8290</v>
      </c>
      <c r="T1167" t="s">
        <v>8291</v>
      </c>
      <c r="U1167" s="14">
        <f t="shared" si="75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19">
        <v>15000</v>
      </c>
      <c r="E1168">
        <v>2871</v>
      </c>
      <c r="F1168" s="19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7">
        <f t="shared" si="73"/>
        <v>42150.485439814816</v>
      </c>
      <c r="M1168" t="b">
        <v>0</v>
      </c>
      <c r="N1168">
        <v>8</v>
      </c>
      <c r="O1168" s="5">
        <f>E1168/D1168</f>
        <v>0.19139999999999999</v>
      </c>
      <c r="P1168" s="19">
        <f t="shared" si="74"/>
        <v>358.875</v>
      </c>
      <c r="Q1168" t="b">
        <v>0</v>
      </c>
      <c r="R1168" s="14" t="s">
        <v>8343</v>
      </c>
      <c r="S1168" s="10" t="s">
        <v>8290</v>
      </c>
      <c r="T1168" t="s">
        <v>8291</v>
      </c>
      <c r="U1168" s="14">
        <f t="shared" si="75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19">
        <v>60000</v>
      </c>
      <c r="E1169">
        <v>979</v>
      </c>
      <c r="F1169" s="1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7">
        <f t="shared" si="73"/>
        <v>41863.734895833331</v>
      </c>
      <c r="M1169" t="b">
        <v>0</v>
      </c>
      <c r="N1169">
        <v>16</v>
      </c>
      <c r="O1169" s="5">
        <f>E1169/D1169</f>
        <v>1.6316666666666667E-2</v>
      </c>
      <c r="P1169" s="19">
        <f t="shared" si="74"/>
        <v>61.1875</v>
      </c>
      <c r="Q1169" t="b">
        <v>0</v>
      </c>
      <c r="R1169" s="14" t="s">
        <v>8343</v>
      </c>
      <c r="S1169" s="10" t="s">
        <v>8290</v>
      </c>
      <c r="T1169" t="s">
        <v>8291</v>
      </c>
      <c r="U1169" s="14">
        <f t="shared" si="75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19">
        <v>18000</v>
      </c>
      <c r="E1170">
        <v>1020</v>
      </c>
      <c r="F1170" s="19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7">
        <f t="shared" si="73"/>
        <v>42605.053993055553</v>
      </c>
      <c r="M1170" t="b">
        <v>0</v>
      </c>
      <c r="N1170">
        <v>3</v>
      </c>
      <c r="O1170" s="5">
        <f>E1170/D1170</f>
        <v>5.6666666666666664E-2</v>
      </c>
      <c r="P1170" s="19">
        <f t="shared" si="74"/>
        <v>340</v>
      </c>
      <c r="Q1170" t="b">
        <v>0</v>
      </c>
      <c r="R1170" s="14" t="s">
        <v>8343</v>
      </c>
      <c r="S1170" s="10" t="s">
        <v>8290</v>
      </c>
      <c r="T1170" t="s">
        <v>8291</v>
      </c>
      <c r="U1170" s="14">
        <f t="shared" si="75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19">
        <v>10000</v>
      </c>
      <c r="E1171">
        <v>17</v>
      </c>
      <c r="F1171" s="19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7">
        <f t="shared" si="73"/>
        <v>42027.353738425925</v>
      </c>
      <c r="M1171" t="b">
        <v>0</v>
      </c>
      <c r="N1171">
        <v>3</v>
      </c>
      <c r="O1171" s="5">
        <f>E1171/D1171</f>
        <v>1.6999999999999999E-3</v>
      </c>
      <c r="P1171" s="19">
        <f t="shared" si="74"/>
        <v>5.666666666666667</v>
      </c>
      <c r="Q1171" t="b">
        <v>0</v>
      </c>
      <c r="R1171" s="14" t="s">
        <v>8343</v>
      </c>
      <c r="S1171" s="10" t="s">
        <v>8290</v>
      </c>
      <c r="T1171" t="s">
        <v>8291</v>
      </c>
      <c r="U1171" s="14">
        <f t="shared" si="75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19">
        <v>25000</v>
      </c>
      <c r="E1172">
        <v>100</v>
      </c>
      <c r="F1172" s="19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7">
        <f t="shared" si="73"/>
        <v>42124.893182870372</v>
      </c>
      <c r="M1172" t="b">
        <v>0</v>
      </c>
      <c r="N1172">
        <v>2</v>
      </c>
      <c r="O1172" s="5">
        <f>E1172/D1172</f>
        <v>4.0000000000000001E-3</v>
      </c>
      <c r="P1172" s="19">
        <f t="shared" si="74"/>
        <v>50</v>
      </c>
      <c r="Q1172" t="b">
        <v>0</v>
      </c>
      <c r="R1172" s="14" t="s">
        <v>8343</v>
      </c>
      <c r="S1172" s="10" t="s">
        <v>8290</v>
      </c>
      <c r="T1172" t="s">
        <v>8291</v>
      </c>
      <c r="U1172" s="14">
        <f t="shared" si="75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19">
        <v>25000</v>
      </c>
      <c r="E1173">
        <v>25</v>
      </c>
      <c r="F1173" s="19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7">
        <f t="shared" si="73"/>
        <v>41938.804710648146</v>
      </c>
      <c r="M1173" t="b">
        <v>0</v>
      </c>
      <c r="N1173">
        <v>1</v>
      </c>
      <c r="O1173" s="5">
        <f>E1173/D1173</f>
        <v>1E-3</v>
      </c>
      <c r="P1173" s="19">
        <f t="shared" si="74"/>
        <v>25</v>
      </c>
      <c r="Q1173" t="b">
        <v>0</v>
      </c>
      <c r="R1173" s="14" t="s">
        <v>8343</v>
      </c>
      <c r="S1173" s="10" t="s">
        <v>8290</v>
      </c>
      <c r="T1173" t="s">
        <v>8291</v>
      </c>
      <c r="U1173" s="14">
        <f t="shared" si="75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19">
        <v>9000</v>
      </c>
      <c r="E1174">
        <v>0</v>
      </c>
      <c r="F1174" s="19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7">
        <f t="shared" si="73"/>
        <v>41841.682314814818</v>
      </c>
      <c r="M1174" t="b">
        <v>0</v>
      </c>
      <c r="N1174">
        <v>0</v>
      </c>
      <c r="O1174" s="5">
        <f>E1174/D1174</f>
        <v>0</v>
      </c>
      <c r="P1174" s="19">
        <f t="shared" si="74"/>
        <v>0</v>
      </c>
      <c r="Q1174" t="b">
        <v>0</v>
      </c>
      <c r="R1174" s="14" t="s">
        <v>8343</v>
      </c>
      <c r="S1174" s="10" t="s">
        <v>8290</v>
      </c>
      <c r="T1174" t="s">
        <v>8291</v>
      </c>
      <c r="U1174" s="14">
        <f t="shared" si="75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19">
        <v>125000</v>
      </c>
      <c r="E1175">
        <v>30</v>
      </c>
      <c r="F1175" s="19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7">
        <f t="shared" si="73"/>
        <v>42184.185844907406</v>
      </c>
      <c r="M1175" t="b">
        <v>0</v>
      </c>
      <c r="N1175">
        <v>1</v>
      </c>
      <c r="O1175" s="5">
        <f>E1175/D1175</f>
        <v>2.4000000000000001E-4</v>
      </c>
      <c r="P1175" s="19">
        <f t="shared" si="74"/>
        <v>30</v>
      </c>
      <c r="Q1175" t="b">
        <v>0</v>
      </c>
      <c r="R1175" s="14" t="s">
        <v>8343</v>
      </c>
      <c r="S1175" s="10" t="s">
        <v>8290</v>
      </c>
      <c r="T1175" t="s">
        <v>8291</v>
      </c>
      <c r="U1175" s="14">
        <f t="shared" si="75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19">
        <v>15000</v>
      </c>
      <c r="E1176">
        <v>886</v>
      </c>
      <c r="F1176" s="19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7">
        <f t="shared" si="73"/>
        <v>42468.84174768519</v>
      </c>
      <c r="M1176" t="b">
        <v>0</v>
      </c>
      <c r="N1176">
        <v>19</v>
      </c>
      <c r="O1176" s="5">
        <f>E1176/D1176</f>
        <v>5.906666666666667E-2</v>
      </c>
      <c r="P1176" s="19">
        <f t="shared" si="74"/>
        <v>46.631578947368418</v>
      </c>
      <c r="Q1176" t="b">
        <v>0</v>
      </c>
      <c r="R1176" s="14" t="s">
        <v>8343</v>
      </c>
      <c r="S1176" s="10" t="s">
        <v>8290</v>
      </c>
      <c r="T1176" t="s">
        <v>8291</v>
      </c>
      <c r="U1176" s="14">
        <f t="shared" si="75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19">
        <v>20000</v>
      </c>
      <c r="E1177">
        <v>585</v>
      </c>
      <c r="F1177" s="19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7">
        <f t="shared" si="73"/>
        <v>42170.728460648148</v>
      </c>
      <c r="M1177" t="b">
        <v>0</v>
      </c>
      <c r="N1177">
        <v>9</v>
      </c>
      <c r="O1177" s="5">
        <f>E1177/D1177</f>
        <v>2.9250000000000002E-2</v>
      </c>
      <c r="P1177" s="19">
        <f t="shared" si="74"/>
        <v>65</v>
      </c>
      <c r="Q1177" t="b">
        <v>0</v>
      </c>
      <c r="R1177" s="14" t="s">
        <v>8343</v>
      </c>
      <c r="S1177" s="10" t="s">
        <v>8290</v>
      </c>
      <c r="T1177" t="s">
        <v>8291</v>
      </c>
      <c r="U1177" s="14">
        <f t="shared" si="75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19">
        <v>175000</v>
      </c>
      <c r="E1178">
        <v>10</v>
      </c>
      <c r="F1178" s="19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7">
        <f t="shared" si="73"/>
        <v>42746.019652777773</v>
      </c>
      <c r="M1178" t="b">
        <v>0</v>
      </c>
      <c r="N1178">
        <v>1</v>
      </c>
      <c r="O1178" s="5">
        <f>E1178/D1178</f>
        <v>5.7142857142857142E-5</v>
      </c>
      <c r="P1178" s="19">
        <f t="shared" si="74"/>
        <v>10</v>
      </c>
      <c r="Q1178" t="b">
        <v>0</v>
      </c>
      <c r="R1178" s="14" t="s">
        <v>8343</v>
      </c>
      <c r="S1178" s="10" t="s">
        <v>8290</v>
      </c>
      <c r="T1178" t="s">
        <v>8291</v>
      </c>
      <c r="U1178" s="14">
        <f t="shared" si="75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19">
        <v>6000</v>
      </c>
      <c r="E1179">
        <v>0</v>
      </c>
      <c r="F1179" s="1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7">
        <f t="shared" si="73"/>
        <v>41897.660833333335</v>
      </c>
      <c r="M1179" t="b">
        <v>0</v>
      </c>
      <c r="N1179">
        <v>0</v>
      </c>
      <c r="O1179" s="5">
        <f>E1179/D1179</f>
        <v>0</v>
      </c>
      <c r="P1179" s="19">
        <f t="shared" si="74"/>
        <v>0</v>
      </c>
      <c r="Q1179" t="b">
        <v>0</v>
      </c>
      <c r="R1179" s="14" t="s">
        <v>8343</v>
      </c>
      <c r="S1179" s="10" t="s">
        <v>8290</v>
      </c>
      <c r="T1179" t="s">
        <v>8291</v>
      </c>
      <c r="U1179" s="14">
        <f t="shared" si="75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19">
        <v>75000</v>
      </c>
      <c r="E1180">
        <v>5</v>
      </c>
      <c r="F1180" s="19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7">
        <f t="shared" si="73"/>
        <v>41837.905694444446</v>
      </c>
      <c r="M1180" t="b">
        <v>0</v>
      </c>
      <c r="N1180">
        <v>1</v>
      </c>
      <c r="O1180" s="5">
        <f>E1180/D1180</f>
        <v>6.666666666666667E-5</v>
      </c>
      <c r="P1180" s="19">
        <f t="shared" si="74"/>
        <v>5</v>
      </c>
      <c r="Q1180" t="b">
        <v>0</v>
      </c>
      <c r="R1180" s="14" t="s">
        <v>8343</v>
      </c>
      <c r="S1180" s="10" t="s">
        <v>8290</v>
      </c>
      <c r="T1180" t="s">
        <v>8291</v>
      </c>
      <c r="U1180" s="14">
        <f t="shared" si="75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19">
        <v>60000</v>
      </c>
      <c r="E1181">
        <v>3200</v>
      </c>
      <c r="F1181" s="19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7">
        <f t="shared" si="73"/>
        <v>42275.720219907409</v>
      </c>
      <c r="M1181" t="b">
        <v>0</v>
      </c>
      <c r="N1181">
        <v>5</v>
      </c>
      <c r="O1181" s="5">
        <f>E1181/D1181</f>
        <v>5.3333333333333337E-2</v>
      </c>
      <c r="P1181" s="19">
        <f t="shared" si="74"/>
        <v>640</v>
      </c>
      <c r="Q1181" t="b">
        <v>0</v>
      </c>
      <c r="R1181" s="14" t="s">
        <v>8343</v>
      </c>
      <c r="S1181" s="10" t="s">
        <v>8290</v>
      </c>
      <c r="T1181" t="s">
        <v>8291</v>
      </c>
      <c r="U1181" s="14">
        <f t="shared" si="75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19">
        <v>50000</v>
      </c>
      <c r="E1182">
        <v>5875</v>
      </c>
      <c r="F1182" s="19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7">
        <f t="shared" si="73"/>
        <v>41781.806875000002</v>
      </c>
      <c r="M1182" t="b">
        <v>0</v>
      </c>
      <c r="N1182">
        <v>85</v>
      </c>
      <c r="O1182" s="5">
        <f>E1182/D1182</f>
        <v>0.11749999999999999</v>
      </c>
      <c r="P1182" s="19">
        <f t="shared" si="74"/>
        <v>69.117647058823536</v>
      </c>
      <c r="Q1182" t="b">
        <v>0</v>
      </c>
      <c r="R1182" s="14" t="s">
        <v>8343</v>
      </c>
      <c r="S1182" s="10" t="s">
        <v>8290</v>
      </c>
      <c r="T1182" t="s">
        <v>8291</v>
      </c>
      <c r="U1182" s="14">
        <f t="shared" si="75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19">
        <v>50000</v>
      </c>
      <c r="E1183">
        <v>4</v>
      </c>
      <c r="F1183" s="19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7">
        <f t="shared" si="73"/>
        <v>42034.339363425926</v>
      </c>
      <c r="M1183" t="b">
        <v>0</v>
      </c>
      <c r="N1183">
        <v>3</v>
      </c>
      <c r="O1183" s="5">
        <f>E1183/D1183</f>
        <v>8.0000000000000007E-5</v>
      </c>
      <c r="P1183" s="19">
        <f t="shared" si="74"/>
        <v>1.3333333333333333</v>
      </c>
      <c r="Q1183" t="b">
        <v>0</v>
      </c>
      <c r="R1183" s="14" t="s">
        <v>8343</v>
      </c>
      <c r="S1183" s="10" t="s">
        <v>8290</v>
      </c>
      <c r="T1183" t="s">
        <v>8291</v>
      </c>
      <c r="U1183" s="14">
        <f t="shared" si="75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19">
        <v>1000</v>
      </c>
      <c r="E1184">
        <v>42</v>
      </c>
      <c r="F1184" s="19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7">
        <f t="shared" si="73"/>
        <v>42728.827407407407</v>
      </c>
      <c r="M1184" t="b">
        <v>0</v>
      </c>
      <c r="N1184">
        <v>4</v>
      </c>
      <c r="O1184" s="5">
        <f>E1184/D1184</f>
        <v>4.2000000000000003E-2</v>
      </c>
      <c r="P1184" s="19">
        <f t="shared" si="74"/>
        <v>10.5</v>
      </c>
      <c r="Q1184" t="b">
        <v>0</v>
      </c>
      <c r="R1184" s="14" t="s">
        <v>8343</v>
      </c>
      <c r="S1184" s="10" t="s">
        <v>8290</v>
      </c>
      <c r="T1184" t="s">
        <v>8291</v>
      </c>
      <c r="U1184" s="14">
        <f t="shared" si="75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19">
        <v>2500</v>
      </c>
      <c r="E1185">
        <v>100</v>
      </c>
      <c r="F1185" s="19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7">
        <f t="shared" si="73"/>
        <v>42656.86137731481</v>
      </c>
      <c r="M1185" t="b">
        <v>0</v>
      </c>
      <c r="N1185">
        <v>3</v>
      </c>
      <c r="O1185" s="5">
        <f>E1185/D1185</f>
        <v>0.04</v>
      </c>
      <c r="P1185" s="19">
        <f t="shared" si="74"/>
        <v>33.333333333333336</v>
      </c>
      <c r="Q1185" t="b">
        <v>0</v>
      </c>
      <c r="R1185" s="14" t="s">
        <v>8343</v>
      </c>
      <c r="S1185" s="10" t="s">
        <v>8290</v>
      </c>
      <c r="T1185" t="s">
        <v>8291</v>
      </c>
      <c r="U1185" s="14">
        <f t="shared" si="75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19">
        <v>22000</v>
      </c>
      <c r="E1186">
        <v>23086</v>
      </c>
      <c r="F1186" s="19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7">
        <f t="shared" si="73"/>
        <v>42741.599664351852</v>
      </c>
      <c r="M1186" t="b">
        <v>0</v>
      </c>
      <c r="N1186">
        <v>375</v>
      </c>
      <c r="O1186" s="5">
        <f>E1186/D1186</f>
        <v>1.0493636363636363</v>
      </c>
      <c r="P1186" s="19">
        <f t="shared" si="74"/>
        <v>61.562666666666665</v>
      </c>
      <c r="Q1186" t="b">
        <v>1</v>
      </c>
      <c r="R1186" s="14" t="s">
        <v>8344</v>
      </c>
      <c r="S1186" s="10" t="s">
        <v>8292</v>
      </c>
      <c r="T1186" t="s">
        <v>8293</v>
      </c>
      <c r="U1186" s="14">
        <f t="shared" si="75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19">
        <v>12500</v>
      </c>
      <c r="E1187">
        <v>13180</v>
      </c>
      <c r="F1187" s="19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7">
        <f t="shared" si="73"/>
        <v>42130.865150462967</v>
      </c>
      <c r="M1187" t="b">
        <v>0</v>
      </c>
      <c r="N1187">
        <v>111</v>
      </c>
      <c r="O1187" s="5">
        <f>E1187/D1187</f>
        <v>1.0544</v>
      </c>
      <c r="P1187" s="19">
        <f t="shared" si="74"/>
        <v>118.73873873873873</v>
      </c>
      <c r="Q1187" t="b">
        <v>1</v>
      </c>
      <c r="R1187" s="14" t="s">
        <v>8344</v>
      </c>
      <c r="S1187" s="10" t="s">
        <v>8292</v>
      </c>
      <c r="T1187" t="s">
        <v>8293</v>
      </c>
      <c r="U1187" s="14">
        <f t="shared" si="75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19">
        <v>7500</v>
      </c>
      <c r="E1188">
        <v>8005</v>
      </c>
      <c r="F1188" s="19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7">
        <f t="shared" si="73"/>
        <v>42123.86336805555</v>
      </c>
      <c r="M1188" t="b">
        <v>0</v>
      </c>
      <c r="N1188">
        <v>123</v>
      </c>
      <c r="O1188" s="5">
        <f>E1188/D1188</f>
        <v>1.0673333333333332</v>
      </c>
      <c r="P1188" s="19">
        <f t="shared" si="74"/>
        <v>65.081300813008127</v>
      </c>
      <c r="Q1188" t="b">
        <v>1</v>
      </c>
      <c r="R1188" s="14" t="s">
        <v>8344</v>
      </c>
      <c r="S1188" s="10" t="s">
        <v>8292</v>
      </c>
      <c r="T1188" t="s">
        <v>8293</v>
      </c>
      <c r="U1188" s="14">
        <f t="shared" si="75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19">
        <v>8750</v>
      </c>
      <c r="E1189">
        <v>9111</v>
      </c>
      <c r="F1189" s="1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7">
        <f t="shared" si="73"/>
        <v>42109.894942129627</v>
      </c>
      <c r="M1189" t="b">
        <v>0</v>
      </c>
      <c r="N1189">
        <v>70</v>
      </c>
      <c r="O1189" s="5">
        <f>E1189/D1189</f>
        <v>1.0412571428571429</v>
      </c>
      <c r="P1189" s="19">
        <f t="shared" si="74"/>
        <v>130.15714285714284</v>
      </c>
      <c r="Q1189" t="b">
        <v>1</v>
      </c>
      <c r="R1189" s="14" t="s">
        <v>8344</v>
      </c>
      <c r="S1189" s="10" t="s">
        <v>8292</v>
      </c>
      <c r="T1189" t="s">
        <v>8293</v>
      </c>
      <c r="U1189" s="14">
        <f t="shared" si="75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19">
        <v>2000</v>
      </c>
      <c r="E1190">
        <v>3211</v>
      </c>
      <c r="F1190" s="19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7">
        <f t="shared" si="73"/>
        <v>42711.700694444444</v>
      </c>
      <c r="M1190" t="b">
        <v>0</v>
      </c>
      <c r="N1190">
        <v>85</v>
      </c>
      <c r="O1190" s="5">
        <f>E1190/D1190</f>
        <v>1.6054999999999999</v>
      </c>
      <c r="P1190" s="19">
        <f t="shared" si="74"/>
        <v>37.776470588235291</v>
      </c>
      <c r="Q1190" t="b">
        <v>1</v>
      </c>
      <c r="R1190" s="14" t="s">
        <v>8344</v>
      </c>
      <c r="S1190" s="10" t="s">
        <v>8292</v>
      </c>
      <c r="T1190" t="s">
        <v>8293</v>
      </c>
      <c r="U1190" s="14">
        <f t="shared" si="75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19">
        <v>9000</v>
      </c>
      <c r="E1191">
        <v>9700</v>
      </c>
      <c r="F1191" s="19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7">
        <f t="shared" si="73"/>
        <v>42529.979108796295</v>
      </c>
      <c r="M1191" t="b">
        <v>0</v>
      </c>
      <c r="N1191">
        <v>86</v>
      </c>
      <c r="O1191" s="5">
        <f>E1191/D1191</f>
        <v>1.0777777777777777</v>
      </c>
      <c r="P1191" s="19">
        <f t="shared" si="74"/>
        <v>112.79069767441861</v>
      </c>
      <c r="Q1191" t="b">
        <v>1</v>
      </c>
      <c r="R1191" s="14" t="s">
        <v>8344</v>
      </c>
      <c r="S1191" s="10" t="s">
        <v>8292</v>
      </c>
      <c r="T1191" t="s">
        <v>8293</v>
      </c>
      <c r="U1191" s="14">
        <f t="shared" si="75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19">
        <v>500</v>
      </c>
      <c r="E1192">
        <v>675</v>
      </c>
      <c r="F1192" s="19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7">
        <f t="shared" si="73"/>
        <v>41852.665798611109</v>
      </c>
      <c r="M1192" t="b">
        <v>0</v>
      </c>
      <c r="N1192">
        <v>13</v>
      </c>
      <c r="O1192" s="5">
        <f>E1192/D1192</f>
        <v>1.35</v>
      </c>
      <c r="P1192" s="19">
        <f t="shared" si="74"/>
        <v>51.92307692307692</v>
      </c>
      <c r="Q1192" t="b">
        <v>1</v>
      </c>
      <c r="R1192" s="14" t="s">
        <v>8344</v>
      </c>
      <c r="S1192" s="10" t="s">
        <v>8292</v>
      </c>
      <c r="T1192" t="s">
        <v>8293</v>
      </c>
      <c r="U1192" s="14">
        <f t="shared" si="75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19">
        <v>2700</v>
      </c>
      <c r="E1193">
        <v>2945</v>
      </c>
      <c r="F1193" s="19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7">
        <f t="shared" si="73"/>
        <v>42419.603703703702</v>
      </c>
      <c r="M1193" t="b">
        <v>0</v>
      </c>
      <c r="N1193">
        <v>33</v>
      </c>
      <c r="O1193" s="5">
        <f>E1193/D1193</f>
        <v>1.0907407407407408</v>
      </c>
      <c r="P1193" s="19">
        <f t="shared" si="74"/>
        <v>89.242424242424249</v>
      </c>
      <c r="Q1193" t="b">
        <v>1</v>
      </c>
      <c r="R1193" s="14" t="s">
        <v>8344</v>
      </c>
      <c r="S1193" s="10" t="s">
        <v>8292</v>
      </c>
      <c r="T1193" t="s">
        <v>8293</v>
      </c>
      <c r="U1193" s="14">
        <f t="shared" si="75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19">
        <v>100</v>
      </c>
      <c r="E1194">
        <v>290</v>
      </c>
      <c r="F1194" s="19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7">
        <f t="shared" si="73"/>
        <v>42747.506689814814</v>
      </c>
      <c r="M1194" t="b">
        <v>0</v>
      </c>
      <c r="N1194">
        <v>15</v>
      </c>
      <c r="O1194" s="5">
        <f>E1194/D1194</f>
        <v>2.9</v>
      </c>
      <c r="P1194" s="19">
        <f t="shared" si="74"/>
        <v>19.333333333333332</v>
      </c>
      <c r="Q1194" t="b">
        <v>1</v>
      </c>
      <c r="R1194" s="14" t="s">
        <v>8344</v>
      </c>
      <c r="S1194" s="10" t="s">
        <v>8292</v>
      </c>
      <c r="T1194" t="s">
        <v>8293</v>
      </c>
      <c r="U1194" s="14">
        <f t="shared" si="75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19">
        <v>21000</v>
      </c>
      <c r="E1195">
        <v>21831</v>
      </c>
      <c r="F1195" s="19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7">
        <f t="shared" si="73"/>
        <v>42409.776076388895</v>
      </c>
      <c r="M1195" t="b">
        <v>0</v>
      </c>
      <c r="N1195">
        <v>273</v>
      </c>
      <c r="O1195" s="5">
        <f>E1195/D1195</f>
        <v>1.0395714285714286</v>
      </c>
      <c r="P1195" s="19">
        <f t="shared" si="74"/>
        <v>79.967032967032964</v>
      </c>
      <c r="Q1195" t="b">
        <v>1</v>
      </c>
      <c r="R1195" s="14" t="s">
        <v>8344</v>
      </c>
      <c r="S1195" s="10" t="s">
        <v>8292</v>
      </c>
      <c r="T1195" t="s">
        <v>8293</v>
      </c>
      <c r="U1195" s="14">
        <f t="shared" si="75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19">
        <v>12500</v>
      </c>
      <c r="E1196">
        <v>40280</v>
      </c>
      <c r="F1196" s="19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7">
        <f t="shared" si="73"/>
        <v>42072.488182870366</v>
      </c>
      <c r="M1196" t="b">
        <v>0</v>
      </c>
      <c r="N1196">
        <v>714</v>
      </c>
      <c r="O1196" s="5">
        <f>E1196/D1196</f>
        <v>3.2223999999999999</v>
      </c>
      <c r="P1196" s="19">
        <f t="shared" si="74"/>
        <v>56.414565826330531</v>
      </c>
      <c r="Q1196" t="b">
        <v>1</v>
      </c>
      <c r="R1196" s="14" t="s">
        <v>8344</v>
      </c>
      <c r="S1196" s="10" t="s">
        <v>8292</v>
      </c>
      <c r="T1196" t="s">
        <v>8293</v>
      </c>
      <c r="U1196" s="14">
        <f t="shared" si="75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19">
        <v>10000</v>
      </c>
      <c r="E1197">
        <v>13500</v>
      </c>
      <c r="F1197" s="19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7">
        <f t="shared" si="73"/>
        <v>42298.34783564815</v>
      </c>
      <c r="M1197" t="b">
        <v>0</v>
      </c>
      <c r="N1197">
        <v>170</v>
      </c>
      <c r="O1197" s="5">
        <f>E1197/D1197</f>
        <v>1.35</v>
      </c>
      <c r="P1197" s="19">
        <f t="shared" si="74"/>
        <v>79.411764705882348</v>
      </c>
      <c r="Q1197" t="b">
        <v>1</v>
      </c>
      <c r="R1197" s="14" t="s">
        <v>8344</v>
      </c>
      <c r="S1197" s="10" t="s">
        <v>8292</v>
      </c>
      <c r="T1197" t="s">
        <v>8293</v>
      </c>
      <c r="U1197" s="14">
        <f t="shared" si="75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19">
        <v>14500</v>
      </c>
      <c r="E1198">
        <v>39137</v>
      </c>
      <c r="F1198" s="19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7">
        <f t="shared" si="73"/>
        <v>42326.818738425922</v>
      </c>
      <c r="M1198" t="b">
        <v>0</v>
      </c>
      <c r="N1198">
        <v>512</v>
      </c>
      <c r="O1198" s="5">
        <f>E1198/D1198</f>
        <v>2.6991034482758622</v>
      </c>
      <c r="P1198" s="19">
        <f t="shared" si="74"/>
        <v>76.439453125</v>
      </c>
      <c r="Q1198" t="b">
        <v>1</v>
      </c>
      <c r="R1198" s="14" t="s">
        <v>8344</v>
      </c>
      <c r="S1198" s="10" t="s">
        <v>8292</v>
      </c>
      <c r="T1198" t="s">
        <v>8293</v>
      </c>
      <c r="U1198" s="14">
        <f t="shared" si="75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19">
        <v>15000</v>
      </c>
      <c r="E1199">
        <v>37994</v>
      </c>
      <c r="F1199" s="1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7">
        <f t="shared" si="73"/>
        <v>42503.66474537037</v>
      </c>
      <c r="M1199" t="b">
        <v>0</v>
      </c>
      <c r="N1199">
        <v>314</v>
      </c>
      <c r="O1199" s="5">
        <f>E1199/D1199</f>
        <v>2.5329333333333333</v>
      </c>
      <c r="P1199" s="19">
        <f t="shared" si="74"/>
        <v>121</v>
      </c>
      <c r="Q1199" t="b">
        <v>1</v>
      </c>
      <c r="R1199" s="14" t="s">
        <v>8344</v>
      </c>
      <c r="S1199" s="10" t="s">
        <v>8292</v>
      </c>
      <c r="T1199" t="s">
        <v>8293</v>
      </c>
      <c r="U1199" s="14">
        <f t="shared" si="75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19">
        <v>3500</v>
      </c>
      <c r="E1200">
        <v>9121</v>
      </c>
      <c r="F1200" s="19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7">
        <f t="shared" si="73"/>
        <v>42333.619050925925</v>
      </c>
      <c r="M1200" t="b">
        <v>0</v>
      </c>
      <c r="N1200">
        <v>167</v>
      </c>
      <c r="O1200" s="5">
        <f>E1200/D1200</f>
        <v>2.6059999999999999</v>
      </c>
      <c r="P1200" s="19">
        <f t="shared" si="74"/>
        <v>54.616766467065865</v>
      </c>
      <c r="Q1200" t="b">
        <v>1</v>
      </c>
      <c r="R1200" s="14" t="s">
        <v>8344</v>
      </c>
      <c r="S1200" s="10" t="s">
        <v>8292</v>
      </c>
      <c r="T1200" t="s">
        <v>8293</v>
      </c>
      <c r="U1200" s="14">
        <f t="shared" si="75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19">
        <v>2658</v>
      </c>
      <c r="E1201">
        <v>2693</v>
      </c>
      <c r="F1201" s="19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7">
        <f t="shared" si="73"/>
        <v>42161.770833333328</v>
      </c>
      <c r="M1201" t="b">
        <v>0</v>
      </c>
      <c r="N1201">
        <v>9</v>
      </c>
      <c r="O1201" s="5">
        <f>E1201/D1201</f>
        <v>1.0131677953348381</v>
      </c>
      <c r="P1201" s="19">
        <f t="shared" si="74"/>
        <v>299.22222222222223</v>
      </c>
      <c r="Q1201" t="b">
        <v>1</v>
      </c>
      <c r="R1201" s="14" t="s">
        <v>8344</v>
      </c>
      <c r="S1201" s="10" t="s">
        <v>8292</v>
      </c>
      <c r="T1201" t="s">
        <v>8293</v>
      </c>
      <c r="U1201" s="14">
        <f t="shared" si="75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19">
        <v>4800</v>
      </c>
      <c r="E1202">
        <v>6029</v>
      </c>
      <c r="F1202" s="19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7">
        <f t="shared" si="73"/>
        <v>42089.477500000001</v>
      </c>
      <c r="M1202" t="b">
        <v>0</v>
      </c>
      <c r="N1202">
        <v>103</v>
      </c>
      <c r="O1202" s="5">
        <f>E1202/D1202</f>
        <v>1.2560416666666667</v>
      </c>
      <c r="P1202" s="19">
        <f t="shared" si="74"/>
        <v>58.533980582524272</v>
      </c>
      <c r="Q1202" t="b">
        <v>1</v>
      </c>
      <c r="R1202" s="14" t="s">
        <v>8344</v>
      </c>
      <c r="S1202" s="10" t="s">
        <v>8292</v>
      </c>
      <c r="T1202" t="s">
        <v>8293</v>
      </c>
      <c r="U1202" s="14">
        <f t="shared" si="75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19">
        <v>6000</v>
      </c>
      <c r="E1203">
        <v>6146.27</v>
      </c>
      <c r="F1203" s="19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7">
        <f t="shared" si="73"/>
        <v>42536.60701388889</v>
      </c>
      <c r="M1203" t="b">
        <v>0</v>
      </c>
      <c r="N1203">
        <v>111</v>
      </c>
      <c r="O1203" s="5">
        <f>E1203/D1203</f>
        <v>1.0243783333333334</v>
      </c>
      <c r="P1203" s="19">
        <f t="shared" si="74"/>
        <v>55.371801801801809</v>
      </c>
      <c r="Q1203" t="b">
        <v>1</v>
      </c>
      <c r="R1203" s="14" t="s">
        <v>8344</v>
      </c>
      <c r="S1203" s="10" t="s">
        <v>8292</v>
      </c>
      <c r="T1203" t="s">
        <v>8293</v>
      </c>
      <c r="U1203" s="14">
        <f t="shared" si="75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19">
        <v>25000</v>
      </c>
      <c r="E1204">
        <v>49811</v>
      </c>
      <c r="F1204" s="19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7">
        <f t="shared" si="73"/>
        <v>42152.288819444439</v>
      </c>
      <c r="M1204" t="b">
        <v>0</v>
      </c>
      <c r="N1204">
        <v>271</v>
      </c>
      <c r="O1204" s="5">
        <f>E1204/D1204</f>
        <v>1.99244</v>
      </c>
      <c r="P1204" s="19">
        <f t="shared" si="74"/>
        <v>183.80442804428046</v>
      </c>
      <c r="Q1204" t="b">
        <v>1</v>
      </c>
      <c r="R1204" s="14" t="s">
        <v>8344</v>
      </c>
      <c r="S1204" s="10" t="s">
        <v>8292</v>
      </c>
      <c r="T1204" t="s">
        <v>8293</v>
      </c>
      <c r="U1204" s="14">
        <f t="shared" si="75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19">
        <v>16300</v>
      </c>
      <c r="E1205">
        <v>16700</v>
      </c>
      <c r="F1205" s="19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7">
        <f t="shared" si="73"/>
        <v>42125.614895833336</v>
      </c>
      <c r="M1205" t="b">
        <v>0</v>
      </c>
      <c r="N1205">
        <v>101</v>
      </c>
      <c r="O1205" s="5">
        <f>E1205/D1205</f>
        <v>1.0245398773006136</v>
      </c>
      <c r="P1205" s="19">
        <f t="shared" si="74"/>
        <v>165.34653465346534</v>
      </c>
      <c r="Q1205" t="b">
        <v>1</v>
      </c>
      <c r="R1205" s="14" t="s">
        <v>8344</v>
      </c>
      <c r="S1205" s="10" t="s">
        <v>8292</v>
      </c>
      <c r="T1205" t="s">
        <v>8293</v>
      </c>
      <c r="U1205" s="14">
        <f t="shared" si="75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19">
        <v>13000</v>
      </c>
      <c r="E1206">
        <v>13383</v>
      </c>
      <c r="F1206" s="19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7">
        <f t="shared" si="73"/>
        <v>42297.748067129629</v>
      </c>
      <c r="M1206" t="b">
        <v>0</v>
      </c>
      <c r="N1206">
        <v>57</v>
      </c>
      <c r="O1206" s="5">
        <f>E1206/D1206</f>
        <v>1.0294615384615384</v>
      </c>
      <c r="P1206" s="19">
        <f t="shared" si="74"/>
        <v>234.78947368421052</v>
      </c>
      <c r="Q1206" t="b">
        <v>1</v>
      </c>
      <c r="R1206" s="14" t="s">
        <v>8344</v>
      </c>
      <c r="S1206" s="10" t="s">
        <v>8292</v>
      </c>
      <c r="T1206" t="s">
        <v>8293</v>
      </c>
      <c r="U1206" s="14">
        <f t="shared" si="75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19">
        <v>13000</v>
      </c>
      <c r="E1207">
        <v>13112</v>
      </c>
      <c r="F1207" s="19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7">
        <f t="shared" si="73"/>
        <v>42138.506377314814</v>
      </c>
      <c r="M1207" t="b">
        <v>0</v>
      </c>
      <c r="N1207">
        <v>62</v>
      </c>
      <c r="O1207" s="5">
        <f>E1207/D1207</f>
        <v>1.0086153846153847</v>
      </c>
      <c r="P1207" s="19">
        <f t="shared" si="74"/>
        <v>211.48387096774192</v>
      </c>
      <c r="Q1207" t="b">
        <v>1</v>
      </c>
      <c r="R1207" s="14" t="s">
        <v>8344</v>
      </c>
      <c r="S1207" s="10" t="s">
        <v>8292</v>
      </c>
      <c r="T1207" t="s">
        <v>8293</v>
      </c>
      <c r="U1207" s="14">
        <f t="shared" si="75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19">
        <v>900</v>
      </c>
      <c r="E1208">
        <v>1035</v>
      </c>
      <c r="F1208" s="19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7">
        <f t="shared" si="73"/>
        <v>42772.776076388895</v>
      </c>
      <c r="M1208" t="b">
        <v>0</v>
      </c>
      <c r="N1208">
        <v>32</v>
      </c>
      <c r="O1208" s="5">
        <f>E1208/D1208</f>
        <v>1.1499999999999999</v>
      </c>
      <c r="P1208" s="19">
        <f t="shared" si="74"/>
        <v>32.34375</v>
      </c>
      <c r="Q1208" t="b">
        <v>1</v>
      </c>
      <c r="R1208" s="14" t="s">
        <v>8344</v>
      </c>
      <c r="S1208" s="10" t="s">
        <v>8292</v>
      </c>
      <c r="T1208" t="s">
        <v>8293</v>
      </c>
      <c r="U1208" s="14">
        <f t="shared" si="75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19">
        <v>16700</v>
      </c>
      <c r="E1209">
        <v>17396</v>
      </c>
      <c r="F1209" s="1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7">
        <f t="shared" si="73"/>
        <v>42430.430243055554</v>
      </c>
      <c r="M1209" t="b">
        <v>0</v>
      </c>
      <c r="N1209">
        <v>141</v>
      </c>
      <c r="O1209" s="5">
        <f>E1209/D1209</f>
        <v>1.0416766467065868</v>
      </c>
      <c r="P1209" s="19">
        <f t="shared" si="74"/>
        <v>123.37588652482269</v>
      </c>
      <c r="Q1209" t="b">
        <v>1</v>
      </c>
      <c r="R1209" s="14" t="s">
        <v>8344</v>
      </c>
      <c r="S1209" s="10" t="s">
        <v>8292</v>
      </c>
      <c r="T1209" t="s">
        <v>8293</v>
      </c>
      <c r="U1209" s="14">
        <f t="shared" si="75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19">
        <v>10000</v>
      </c>
      <c r="E1210">
        <v>15530</v>
      </c>
      <c r="F1210" s="19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7">
        <f t="shared" si="73"/>
        <v>42423.709074074075</v>
      </c>
      <c r="M1210" t="b">
        <v>0</v>
      </c>
      <c r="N1210">
        <v>75</v>
      </c>
      <c r="O1210" s="5">
        <f>E1210/D1210</f>
        <v>1.5529999999999999</v>
      </c>
      <c r="P1210" s="19">
        <f t="shared" si="74"/>
        <v>207.06666666666666</v>
      </c>
      <c r="Q1210" t="b">
        <v>1</v>
      </c>
      <c r="R1210" s="14" t="s">
        <v>8344</v>
      </c>
      <c r="S1210" s="10" t="s">
        <v>8292</v>
      </c>
      <c r="T1210" t="s">
        <v>8293</v>
      </c>
      <c r="U1210" s="14">
        <f t="shared" si="75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19">
        <v>6000</v>
      </c>
      <c r="E1211">
        <v>6360</v>
      </c>
      <c r="F1211" s="19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7">
        <f t="shared" si="73"/>
        <v>42761.846122685187</v>
      </c>
      <c r="M1211" t="b">
        <v>0</v>
      </c>
      <c r="N1211">
        <v>46</v>
      </c>
      <c r="O1211" s="5">
        <f>E1211/D1211</f>
        <v>1.06</v>
      </c>
      <c r="P1211" s="19">
        <f t="shared" si="74"/>
        <v>138.2608695652174</v>
      </c>
      <c r="Q1211" t="b">
        <v>1</v>
      </c>
      <c r="R1211" s="14" t="s">
        <v>8344</v>
      </c>
      <c r="S1211" s="10" t="s">
        <v>8292</v>
      </c>
      <c r="T1211" t="s">
        <v>8293</v>
      </c>
      <c r="U1211" s="14">
        <f t="shared" si="75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19">
        <v>20000</v>
      </c>
      <c r="E1212">
        <v>50863</v>
      </c>
      <c r="F1212" s="19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7">
        <f t="shared" si="73"/>
        <v>42132.941805555558</v>
      </c>
      <c r="M1212" t="b">
        <v>0</v>
      </c>
      <c r="N1212">
        <v>103</v>
      </c>
      <c r="O1212" s="5">
        <f>E1212/D1212</f>
        <v>2.5431499999999998</v>
      </c>
      <c r="P1212" s="19">
        <f t="shared" si="74"/>
        <v>493.81553398058253</v>
      </c>
      <c r="Q1212" t="b">
        <v>1</v>
      </c>
      <c r="R1212" s="14" t="s">
        <v>8344</v>
      </c>
      <c r="S1212" s="10" t="s">
        <v>8292</v>
      </c>
      <c r="T1212" t="s">
        <v>8293</v>
      </c>
      <c r="U1212" s="14">
        <f t="shared" si="75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19">
        <v>1000</v>
      </c>
      <c r="E1213">
        <v>1011</v>
      </c>
      <c r="F1213" s="19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7">
        <f t="shared" si="73"/>
        <v>42515.866446759261</v>
      </c>
      <c r="M1213" t="b">
        <v>0</v>
      </c>
      <c r="N1213">
        <v>6</v>
      </c>
      <c r="O1213" s="5">
        <f>E1213/D1213</f>
        <v>1.0109999999999999</v>
      </c>
      <c r="P1213" s="19">
        <f t="shared" si="74"/>
        <v>168.5</v>
      </c>
      <c r="Q1213" t="b">
        <v>1</v>
      </c>
      <c r="R1213" s="14" t="s">
        <v>8344</v>
      </c>
      <c r="S1213" s="10" t="s">
        <v>8292</v>
      </c>
      <c r="T1213" t="s">
        <v>8293</v>
      </c>
      <c r="U1213" s="14">
        <f t="shared" si="75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19">
        <v>2500</v>
      </c>
      <c r="E1214">
        <v>3226</v>
      </c>
      <c r="F1214" s="19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7">
        <f t="shared" si="73"/>
        <v>42318.950173611112</v>
      </c>
      <c r="M1214" t="b">
        <v>0</v>
      </c>
      <c r="N1214">
        <v>83</v>
      </c>
      <c r="O1214" s="5">
        <f>E1214/D1214</f>
        <v>1.2904</v>
      </c>
      <c r="P1214" s="19">
        <f t="shared" si="74"/>
        <v>38.867469879518069</v>
      </c>
      <c r="Q1214" t="b">
        <v>1</v>
      </c>
      <c r="R1214" s="14" t="s">
        <v>8344</v>
      </c>
      <c r="S1214" s="10" t="s">
        <v>8292</v>
      </c>
      <c r="T1214" t="s">
        <v>8293</v>
      </c>
      <c r="U1214" s="14">
        <f t="shared" si="75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19">
        <v>6500</v>
      </c>
      <c r="E1215">
        <v>6645</v>
      </c>
      <c r="F1215" s="19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7">
        <f t="shared" si="73"/>
        <v>42731.755787037036</v>
      </c>
      <c r="M1215" t="b">
        <v>0</v>
      </c>
      <c r="N1215">
        <v>108</v>
      </c>
      <c r="O1215" s="5">
        <f>E1215/D1215</f>
        <v>1.0223076923076924</v>
      </c>
      <c r="P1215" s="19">
        <f t="shared" si="74"/>
        <v>61.527777777777779</v>
      </c>
      <c r="Q1215" t="b">
        <v>1</v>
      </c>
      <c r="R1215" s="14" t="s">
        <v>8344</v>
      </c>
      <c r="S1215" s="10" t="s">
        <v>8292</v>
      </c>
      <c r="T1215" t="s">
        <v>8293</v>
      </c>
      <c r="U1215" s="14">
        <f t="shared" si="75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19">
        <v>2000</v>
      </c>
      <c r="E1216">
        <v>2636</v>
      </c>
      <c r="F1216" s="19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7">
        <f t="shared" si="73"/>
        <v>42104.840335648143</v>
      </c>
      <c r="M1216" t="b">
        <v>0</v>
      </c>
      <c r="N1216">
        <v>25</v>
      </c>
      <c r="O1216" s="5">
        <f>E1216/D1216</f>
        <v>1.3180000000000001</v>
      </c>
      <c r="P1216" s="19">
        <f t="shared" si="74"/>
        <v>105.44</v>
      </c>
      <c r="Q1216" t="b">
        <v>1</v>
      </c>
      <c r="R1216" s="14" t="s">
        <v>8344</v>
      </c>
      <c r="S1216" s="10" t="s">
        <v>8292</v>
      </c>
      <c r="T1216" t="s">
        <v>8293</v>
      </c>
      <c r="U1216" s="14">
        <f t="shared" si="75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19">
        <v>5000</v>
      </c>
      <c r="E1217">
        <v>39304.01</v>
      </c>
      <c r="F1217" s="19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7">
        <f t="shared" si="73"/>
        <v>41759.923101851848</v>
      </c>
      <c r="M1217" t="b">
        <v>0</v>
      </c>
      <c r="N1217">
        <v>549</v>
      </c>
      <c r="O1217" s="5">
        <f>E1217/D1217</f>
        <v>7.8608020000000005</v>
      </c>
      <c r="P1217" s="19">
        <f t="shared" si="74"/>
        <v>71.592003642987251</v>
      </c>
      <c r="Q1217" t="b">
        <v>1</v>
      </c>
      <c r="R1217" s="14" t="s">
        <v>8344</v>
      </c>
      <c r="S1217" s="10" t="s">
        <v>8292</v>
      </c>
      <c r="T1217" t="s">
        <v>8293</v>
      </c>
      <c r="U1217" s="14">
        <f t="shared" si="75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19">
        <v>14000</v>
      </c>
      <c r="E1218">
        <v>20398</v>
      </c>
      <c r="F1218" s="19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7">
        <f t="shared" si="73"/>
        <v>42247.616400462968</v>
      </c>
      <c r="M1218" t="b">
        <v>0</v>
      </c>
      <c r="N1218">
        <v>222</v>
      </c>
      <c r="O1218" s="5">
        <f>E1218/D1218</f>
        <v>1.4570000000000001</v>
      </c>
      <c r="P1218" s="19">
        <f t="shared" si="74"/>
        <v>91.882882882882882</v>
      </c>
      <c r="Q1218" t="b">
        <v>1</v>
      </c>
      <c r="R1218" s="14" t="s">
        <v>8344</v>
      </c>
      <c r="S1218" s="10" t="s">
        <v>8292</v>
      </c>
      <c r="T1218" t="s">
        <v>8293</v>
      </c>
      <c r="U1218" s="14">
        <f t="shared" si="75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19">
        <v>26500</v>
      </c>
      <c r="E1219">
        <v>27189</v>
      </c>
      <c r="F1219" s="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7">
        <f t="shared" ref="L1219:L1282" si="77">(((K1219/60)/60)/24)+DATE(1970,1,1)</f>
        <v>42535.809490740736</v>
      </c>
      <c r="M1219" t="b">
        <v>0</v>
      </c>
      <c r="N1219">
        <v>183</v>
      </c>
      <c r="O1219" s="5">
        <f>E1219/D1219</f>
        <v>1.026</v>
      </c>
      <c r="P1219" s="19">
        <f t="shared" ref="P1219:P1282" si="78">IFERROR(E1219/N1219,0)</f>
        <v>148.57377049180329</v>
      </c>
      <c r="Q1219" t="b">
        <v>1</v>
      </c>
      <c r="R1219" s="14" t="s">
        <v>8344</v>
      </c>
      <c r="S1219" s="10" t="s">
        <v>8292</v>
      </c>
      <c r="T1219" t="s">
        <v>8293</v>
      </c>
      <c r="U1219" s="14">
        <f t="shared" ref="U1219:U1282" si="79">YEAR(L1219)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19">
        <v>9000</v>
      </c>
      <c r="E1220">
        <v>15505</v>
      </c>
      <c r="F1220" s="19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7">
        <f t="shared" si="77"/>
        <v>42278.662037037036</v>
      </c>
      <c r="M1220" t="b">
        <v>0</v>
      </c>
      <c r="N1220">
        <v>89</v>
      </c>
      <c r="O1220" s="5">
        <f>E1220/D1220</f>
        <v>1.7227777777777777</v>
      </c>
      <c r="P1220" s="19">
        <f t="shared" si="78"/>
        <v>174.2134831460674</v>
      </c>
      <c r="Q1220" t="b">
        <v>1</v>
      </c>
      <c r="R1220" s="14" t="s">
        <v>8344</v>
      </c>
      <c r="S1220" s="10" t="s">
        <v>8292</v>
      </c>
      <c r="T1220" t="s">
        <v>8293</v>
      </c>
      <c r="U1220" s="14">
        <f t="shared" si="7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19">
        <v>16350</v>
      </c>
      <c r="E1221">
        <v>26024</v>
      </c>
      <c r="F1221" s="19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7">
        <f t="shared" si="77"/>
        <v>42633.461956018517</v>
      </c>
      <c r="M1221" t="b">
        <v>0</v>
      </c>
      <c r="N1221">
        <v>253</v>
      </c>
      <c r="O1221" s="5">
        <f>E1221/D1221</f>
        <v>1.5916819571865444</v>
      </c>
      <c r="P1221" s="19">
        <f t="shared" si="78"/>
        <v>102.86166007905139</v>
      </c>
      <c r="Q1221" t="b">
        <v>1</v>
      </c>
      <c r="R1221" s="14" t="s">
        <v>8344</v>
      </c>
      <c r="S1221" s="10" t="s">
        <v>8292</v>
      </c>
      <c r="T1221" t="s">
        <v>8293</v>
      </c>
      <c r="U1221" s="14">
        <f t="shared" si="7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19">
        <v>15000</v>
      </c>
      <c r="E1222">
        <v>15565</v>
      </c>
      <c r="F1222" s="19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7">
        <f t="shared" si="77"/>
        <v>42211.628611111111</v>
      </c>
      <c r="M1222" t="b">
        <v>0</v>
      </c>
      <c r="N1222">
        <v>140</v>
      </c>
      <c r="O1222" s="5">
        <f>E1222/D1222</f>
        <v>1.0376666666666667</v>
      </c>
      <c r="P1222" s="19">
        <f t="shared" si="78"/>
        <v>111.17857142857143</v>
      </c>
      <c r="Q1222" t="b">
        <v>1</v>
      </c>
      <c r="R1222" s="14" t="s">
        <v>8344</v>
      </c>
      <c r="S1222" s="10" t="s">
        <v>8292</v>
      </c>
      <c r="T1222" t="s">
        <v>8293</v>
      </c>
      <c r="U1222" s="14">
        <f t="shared" si="7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19">
        <v>2200</v>
      </c>
      <c r="E1223">
        <v>2451.0100000000002</v>
      </c>
      <c r="F1223" s="19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7">
        <f t="shared" si="77"/>
        <v>42680.47555555556</v>
      </c>
      <c r="M1223" t="b">
        <v>0</v>
      </c>
      <c r="N1223">
        <v>103</v>
      </c>
      <c r="O1223" s="5">
        <f>E1223/D1223</f>
        <v>1.1140954545454547</v>
      </c>
      <c r="P1223" s="19">
        <f t="shared" si="78"/>
        <v>23.796213592233013</v>
      </c>
      <c r="Q1223" t="b">
        <v>1</v>
      </c>
      <c r="R1223" s="14" t="s">
        <v>8344</v>
      </c>
      <c r="S1223" s="10" t="s">
        <v>8292</v>
      </c>
      <c r="T1223" t="s">
        <v>8293</v>
      </c>
      <c r="U1223" s="14">
        <f t="shared" si="7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19">
        <v>4000</v>
      </c>
      <c r="E1224">
        <v>11215</v>
      </c>
      <c r="F1224" s="19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7">
        <f t="shared" si="77"/>
        <v>42430.720451388886</v>
      </c>
      <c r="M1224" t="b">
        <v>0</v>
      </c>
      <c r="N1224">
        <v>138</v>
      </c>
      <c r="O1224" s="5">
        <f>E1224/D1224</f>
        <v>2.80375</v>
      </c>
      <c r="P1224" s="19">
        <f t="shared" si="78"/>
        <v>81.268115942028984</v>
      </c>
      <c r="Q1224" t="b">
        <v>1</v>
      </c>
      <c r="R1224" s="14" t="s">
        <v>8344</v>
      </c>
      <c r="S1224" s="10" t="s">
        <v>8292</v>
      </c>
      <c r="T1224" t="s">
        <v>8293</v>
      </c>
      <c r="U1224" s="14">
        <f t="shared" si="7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19">
        <v>19800</v>
      </c>
      <c r="E1225">
        <v>22197</v>
      </c>
      <c r="F1225" s="19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7">
        <f t="shared" si="77"/>
        <v>42654.177187499998</v>
      </c>
      <c r="M1225" t="b">
        <v>0</v>
      </c>
      <c r="N1225">
        <v>191</v>
      </c>
      <c r="O1225" s="5">
        <f>E1225/D1225</f>
        <v>1.1210606060606061</v>
      </c>
      <c r="P1225" s="19">
        <f t="shared" si="78"/>
        <v>116.21465968586388</v>
      </c>
      <c r="Q1225" t="b">
        <v>1</v>
      </c>
      <c r="R1225" s="14" t="s">
        <v>8344</v>
      </c>
      <c r="S1225" s="10" t="s">
        <v>8292</v>
      </c>
      <c r="T1225" t="s">
        <v>8293</v>
      </c>
      <c r="U1225" s="14">
        <f t="shared" si="7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19">
        <v>15000</v>
      </c>
      <c r="E1226">
        <v>1060</v>
      </c>
      <c r="F1226" s="19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7">
        <f t="shared" si="77"/>
        <v>41736.549791666665</v>
      </c>
      <c r="M1226" t="b">
        <v>0</v>
      </c>
      <c r="N1226">
        <v>18</v>
      </c>
      <c r="O1226" s="5">
        <f>E1226/D1226</f>
        <v>7.0666666666666669E-2</v>
      </c>
      <c r="P1226" s="19">
        <f t="shared" si="78"/>
        <v>58.888888888888886</v>
      </c>
      <c r="Q1226" t="b">
        <v>0</v>
      </c>
      <c r="R1226" s="14" t="s">
        <v>8345</v>
      </c>
      <c r="S1226" s="10" t="s">
        <v>8279</v>
      </c>
      <c r="T1226" t="s">
        <v>8294</v>
      </c>
      <c r="U1226" s="14">
        <f t="shared" si="7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19">
        <v>3000</v>
      </c>
      <c r="E1227">
        <v>132</v>
      </c>
      <c r="F1227" s="19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7">
        <f t="shared" si="77"/>
        <v>41509.905995370369</v>
      </c>
      <c r="M1227" t="b">
        <v>0</v>
      </c>
      <c r="N1227">
        <v>3</v>
      </c>
      <c r="O1227" s="5">
        <f>E1227/D1227</f>
        <v>4.3999999999999997E-2</v>
      </c>
      <c r="P1227" s="19">
        <f t="shared" si="78"/>
        <v>44</v>
      </c>
      <c r="Q1227" t="b">
        <v>0</v>
      </c>
      <c r="R1227" s="14" t="s">
        <v>8345</v>
      </c>
      <c r="S1227" s="10" t="s">
        <v>8279</v>
      </c>
      <c r="T1227" t="s">
        <v>8294</v>
      </c>
      <c r="U1227" s="14">
        <f t="shared" si="7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19">
        <v>50000</v>
      </c>
      <c r="E1228">
        <v>1937</v>
      </c>
      <c r="F1228" s="19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7">
        <f t="shared" si="77"/>
        <v>41715.874780092592</v>
      </c>
      <c r="M1228" t="b">
        <v>0</v>
      </c>
      <c r="N1228">
        <v>40</v>
      </c>
      <c r="O1228" s="5">
        <f>E1228/D1228</f>
        <v>3.8739999999999997E-2</v>
      </c>
      <c r="P1228" s="19">
        <f t="shared" si="78"/>
        <v>48.424999999999997</v>
      </c>
      <c r="Q1228" t="b">
        <v>0</v>
      </c>
      <c r="R1228" s="14" t="s">
        <v>8345</v>
      </c>
      <c r="S1228" s="10" t="s">
        <v>8279</v>
      </c>
      <c r="T1228" t="s">
        <v>8294</v>
      </c>
      <c r="U1228" s="14">
        <f t="shared" si="7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19">
        <v>2000</v>
      </c>
      <c r="E1229">
        <v>0</v>
      </c>
      <c r="F1229" s="1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7">
        <f t="shared" si="77"/>
        <v>41827.919166666667</v>
      </c>
      <c r="M1229" t="b">
        <v>0</v>
      </c>
      <c r="N1229">
        <v>0</v>
      </c>
      <c r="O1229" s="5">
        <f>E1229/D1229</f>
        <v>0</v>
      </c>
      <c r="P1229" s="19">
        <f t="shared" si="78"/>
        <v>0</v>
      </c>
      <c r="Q1229" t="b">
        <v>0</v>
      </c>
      <c r="R1229" s="14" t="s">
        <v>8345</v>
      </c>
      <c r="S1229" s="10" t="s">
        <v>8279</v>
      </c>
      <c r="T1229" t="s">
        <v>8294</v>
      </c>
      <c r="U1229" s="14">
        <f t="shared" si="7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19">
        <v>5000</v>
      </c>
      <c r="E1230">
        <v>1465</v>
      </c>
      <c r="F1230" s="19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7">
        <f t="shared" si="77"/>
        <v>40754.729259259257</v>
      </c>
      <c r="M1230" t="b">
        <v>0</v>
      </c>
      <c r="N1230">
        <v>24</v>
      </c>
      <c r="O1230" s="5">
        <f>E1230/D1230</f>
        <v>0.29299999999999998</v>
      </c>
      <c r="P1230" s="19">
        <f t="shared" si="78"/>
        <v>61.041666666666664</v>
      </c>
      <c r="Q1230" t="b">
        <v>0</v>
      </c>
      <c r="R1230" s="14" t="s">
        <v>8345</v>
      </c>
      <c r="S1230" s="10" t="s">
        <v>8279</v>
      </c>
      <c r="T1230" t="s">
        <v>8294</v>
      </c>
      <c r="U1230" s="14">
        <f t="shared" si="7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19">
        <v>2750</v>
      </c>
      <c r="E1231">
        <v>25</v>
      </c>
      <c r="F1231" s="19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7">
        <f t="shared" si="77"/>
        <v>40985.459803240738</v>
      </c>
      <c r="M1231" t="b">
        <v>0</v>
      </c>
      <c r="N1231">
        <v>1</v>
      </c>
      <c r="O1231" s="5">
        <f>E1231/D1231</f>
        <v>9.0909090909090905E-3</v>
      </c>
      <c r="P1231" s="19">
        <f t="shared" si="78"/>
        <v>25</v>
      </c>
      <c r="Q1231" t="b">
        <v>0</v>
      </c>
      <c r="R1231" s="14" t="s">
        <v>8345</v>
      </c>
      <c r="S1231" s="10" t="s">
        <v>8279</v>
      </c>
      <c r="T1231" t="s">
        <v>8294</v>
      </c>
      <c r="U1231" s="14">
        <f t="shared" si="7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19">
        <v>500000</v>
      </c>
      <c r="E1232">
        <v>0</v>
      </c>
      <c r="F1232" s="19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7">
        <f t="shared" si="77"/>
        <v>40568.972569444442</v>
      </c>
      <c r="M1232" t="b">
        <v>0</v>
      </c>
      <c r="N1232">
        <v>0</v>
      </c>
      <c r="O1232" s="5">
        <f>E1232/D1232</f>
        <v>0</v>
      </c>
      <c r="P1232" s="19">
        <f t="shared" si="78"/>
        <v>0</v>
      </c>
      <c r="Q1232" t="b">
        <v>0</v>
      </c>
      <c r="R1232" s="14" t="s">
        <v>8345</v>
      </c>
      <c r="S1232" s="10" t="s">
        <v>8279</v>
      </c>
      <c r="T1232" t="s">
        <v>8294</v>
      </c>
      <c r="U1232" s="14">
        <f t="shared" si="7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19">
        <v>5000</v>
      </c>
      <c r="E1233">
        <v>0</v>
      </c>
      <c r="F1233" s="19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7">
        <f t="shared" si="77"/>
        <v>42193.941759259258</v>
      </c>
      <c r="M1233" t="b">
        <v>0</v>
      </c>
      <c r="N1233">
        <v>0</v>
      </c>
      <c r="O1233" s="5">
        <f>E1233/D1233</f>
        <v>0</v>
      </c>
      <c r="P1233" s="19">
        <f t="shared" si="78"/>
        <v>0</v>
      </c>
      <c r="Q1233" t="b">
        <v>0</v>
      </c>
      <c r="R1233" s="14" t="s">
        <v>8345</v>
      </c>
      <c r="S1233" s="10" t="s">
        <v>8279</v>
      </c>
      <c r="T1233" t="s">
        <v>8294</v>
      </c>
      <c r="U1233" s="14">
        <f t="shared" si="7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19">
        <v>5000</v>
      </c>
      <c r="E1234">
        <v>40</v>
      </c>
      <c r="F1234" s="19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7">
        <f t="shared" si="77"/>
        <v>41506.848032407412</v>
      </c>
      <c r="M1234" t="b">
        <v>0</v>
      </c>
      <c r="N1234">
        <v>1</v>
      </c>
      <c r="O1234" s="5">
        <f>E1234/D1234</f>
        <v>8.0000000000000002E-3</v>
      </c>
      <c r="P1234" s="19">
        <f t="shared" si="78"/>
        <v>40</v>
      </c>
      <c r="Q1234" t="b">
        <v>0</v>
      </c>
      <c r="R1234" s="14" t="s">
        <v>8345</v>
      </c>
      <c r="S1234" s="10" t="s">
        <v>8279</v>
      </c>
      <c r="T1234" t="s">
        <v>8294</v>
      </c>
      <c r="U1234" s="14">
        <f t="shared" si="7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19">
        <v>1000</v>
      </c>
      <c r="E1235">
        <v>116</v>
      </c>
      <c r="F1235" s="19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7">
        <f t="shared" si="77"/>
        <v>40939.948773148149</v>
      </c>
      <c r="M1235" t="b">
        <v>0</v>
      </c>
      <c r="N1235">
        <v>6</v>
      </c>
      <c r="O1235" s="5">
        <f>E1235/D1235</f>
        <v>0.11600000000000001</v>
      </c>
      <c r="P1235" s="19">
        <f t="shared" si="78"/>
        <v>19.333333333333332</v>
      </c>
      <c r="Q1235" t="b">
        <v>0</v>
      </c>
      <c r="R1235" s="14" t="s">
        <v>8345</v>
      </c>
      <c r="S1235" s="10" t="s">
        <v>8279</v>
      </c>
      <c r="T1235" t="s">
        <v>8294</v>
      </c>
      <c r="U1235" s="14">
        <f t="shared" si="7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19">
        <v>50000</v>
      </c>
      <c r="E1236">
        <v>0</v>
      </c>
      <c r="F1236" s="19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7">
        <f t="shared" si="77"/>
        <v>42007.788680555561</v>
      </c>
      <c r="M1236" t="b">
        <v>0</v>
      </c>
      <c r="N1236">
        <v>0</v>
      </c>
      <c r="O1236" s="5">
        <f>E1236/D1236</f>
        <v>0</v>
      </c>
      <c r="P1236" s="19">
        <f t="shared" si="78"/>
        <v>0</v>
      </c>
      <c r="Q1236" t="b">
        <v>0</v>
      </c>
      <c r="R1236" s="14" t="s">
        <v>8345</v>
      </c>
      <c r="S1236" s="10" t="s">
        <v>8279</v>
      </c>
      <c r="T1236" t="s">
        <v>8294</v>
      </c>
      <c r="U1236" s="14">
        <f t="shared" si="7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19">
        <v>7534</v>
      </c>
      <c r="E1237">
        <v>210</v>
      </c>
      <c r="F1237" s="19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7">
        <f t="shared" si="77"/>
        <v>41583.135405092595</v>
      </c>
      <c r="M1237" t="b">
        <v>0</v>
      </c>
      <c r="N1237">
        <v>6</v>
      </c>
      <c r="O1237" s="5">
        <f>E1237/D1237</f>
        <v>2.787363950092912E-2</v>
      </c>
      <c r="P1237" s="19">
        <f t="shared" si="78"/>
        <v>35</v>
      </c>
      <c r="Q1237" t="b">
        <v>0</v>
      </c>
      <c r="R1237" s="14" t="s">
        <v>8345</v>
      </c>
      <c r="S1237" s="10" t="s">
        <v>8279</v>
      </c>
      <c r="T1237" t="s">
        <v>8294</v>
      </c>
      <c r="U1237" s="14">
        <f t="shared" si="7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19">
        <v>2500</v>
      </c>
      <c r="E1238">
        <v>0</v>
      </c>
      <c r="F1238" s="19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7">
        <f t="shared" si="77"/>
        <v>41110.680138888885</v>
      </c>
      <c r="M1238" t="b">
        <v>0</v>
      </c>
      <c r="N1238">
        <v>0</v>
      </c>
      <c r="O1238" s="5">
        <f>E1238/D1238</f>
        <v>0</v>
      </c>
      <c r="P1238" s="19">
        <f t="shared" si="78"/>
        <v>0</v>
      </c>
      <c r="Q1238" t="b">
        <v>0</v>
      </c>
      <c r="R1238" s="14" t="s">
        <v>8345</v>
      </c>
      <c r="S1238" s="10" t="s">
        <v>8279</v>
      </c>
      <c r="T1238" t="s">
        <v>8294</v>
      </c>
      <c r="U1238" s="14">
        <f t="shared" si="7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19">
        <v>25000</v>
      </c>
      <c r="E1239">
        <v>0</v>
      </c>
      <c r="F1239" s="1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7">
        <f t="shared" si="77"/>
        <v>41125.283159722225</v>
      </c>
      <c r="M1239" t="b">
        <v>0</v>
      </c>
      <c r="N1239">
        <v>0</v>
      </c>
      <c r="O1239" s="5">
        <f>E1239/D1239</f>
        <v>0</v>
      </c>
      <c r="P1239" s="19">
        <f t="shared" si="78"/>
        <v>0</v>
      </c>
      <c r="Q1239" t="b">
        <v>0</v>
      </c>
      <c r="R1239" s="14" t="s">
        <v>8345</v>
      </c>
      <c r="S1239" s="10" t="s">
        <v>8279</v>
      </c>
      <c r="T1239" t="s">
        <v>8294</v>
      </c>
      <c r="U1239" s="14">
        <f t="shared" si="7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19">
        <v>1000</v>
      </c>
      <c r="E1240">
        <v>178</v>
      </c>
      <c r="F1240" s="19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7">
        <f t="shared" si="77"/>
        <v>40731.61037037037</v>
      </c>
      <c r="M1240" t="b">
        <v>0</v>
      </c>
      <c r="N1240">
        <v>3</v>
      </c>
      <c r="O1240" s="5">
        <f>E1240/D1240</f>
        <v>0.17799999999999999</v>
      </c>
      <c r="P1240" s="19">
        <f t="shared" si="78"/>
        <v>59.333333333333336</v>
      </c>
      <c r="Q1240" t="b">
        <v>0</v>
      </c>
      <c r="R1240" s="14" t="s">
        <v>8345</v>
      </c>
      <c r="S1240" s="10" t="s">
        <v>8279</v>
      </c>
      <c r="T1240" t="s">
        <v>8294</v>
      </c>
      <c r="U1240" s="14">
        <f t="shared" si="7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19">
        <v>2500</v>
      </c>
      <c r="E1241">
        <v>0</v>
      </c>
      <c r="F1241" s="19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7">
        <f t="shared" si="77"/>
        <v>40883.962581018517</v>
      </c>
      <c r="M1241" t="b">
        <v>0</v>
      </c>
      <c r="N1241">
        <v>0</v>
      </c>
      <c r="O1241" s="5">
        <f>E1241/D1241</f>
        <v>0</v>
      </c>
      <c r="P1241" s="19">
        <f t="shared" si="78"/>
        <v>0</v>
      </c>
      <c r="Q1241" t="b">
        <v>0</v>
      </c>
      <c r="R1241" s="14" t="s">
        <v>8345</v>
      </c>
      <c r="S1241" s="10" t="s">
        <v>8279</v>
      </c>
      <c r="T1241" t="s">
        <v>8294</v>
      </c>
      <c r="U1241" s="14">
        <f t="shared" si="7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19">
        <v>8000</v>
      </c>
      <c r="E1242">
        <v>241</v>
      </c>
      <c r="F1242" s="19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7">
        <f t="shared" si="77"/>
        <v>41409.040011574078</v>
      </c>
      <c r="M1242" t="b">
        <v>0</v>
      </c>
      <c r="N1242">
        <v>8</v>
      </c>
      <c r="O1242" s="5">
        <f>E1242/D1242</f>
        <v>3.0124999999999999E-2</v>
      </c>
      <c r="P1242" s="19">
        <f t="shared" si="78"/>
        <v>30.125</v>
      </c>
      <c r="Q1242" t="b">
        <v>0</v>
      </c>
      <c r="R1242" s="14" t="s">
        <v>8345</v>
      </c>
      <c r="S1242" s="10" t="s">
        <v>8279</v>
      </c>
      <c r="T1242" t="s">
        <v>8294</v>
      </c>
      <c r="U1242" s="14">
        <f t="shared" si="7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19">
        <v>5000</v>
      </c>
      <c r="E1243">
        <v>2537</v>
      </c>
      <c r="F1243" s="19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7">
        <f t="shared" si="77"/>
        <v>41923.837731481479</v>
      </c>
      <c r="M1243" t="b">
        <v>0</v>
      </c>
      <c r="N1243">
        <v>34</v>
      </c>
      <c r="O1243" s="5">
        <f>E1243/D1243</f>
        <v>0.50739999999999996</v>
      </c>
      <c r="P1243" s="19">
        <f t="shared" si="78"/>
        <v>74.617647058823536</v>
      </c>
      <c r="Q1243" t="b">
        <v>0</v>
      </c>
      <c r="R1243" s="14" t="s">
        <v>8345</v>
      </c>
      <c r="S1243" s="10" t="s">
        <v>8279</v>
      </c>
      <c r="T1243" t="s">
        <v>8294</v>
      </c>
      <c r="U1243" s="14">
        <f t="shared" si="7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19">
        <v>911</v>
      </c>
      <c r="E1244">
        <v>5</v>
      </c>
      <c r="F1244" s="19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7">
        <f t="shared" si="77"/>
        <v>40782.165532407409</v>
      </c>
      <c r="M1244" t="b">
        <v>0</v>
      </c>
      <c r="N1244">
        <v>1</v>
      </c>
      <c r="O1244" s="5">
        <f>E1244/D1244</f>
        <v>5.4884742041712408E-3</v>
      </c>
      <c r="P1244" s="19">
        <f t="shared" si="78"/>
        <v>5</v>
      </c>
      <c r="Q1244" t="b">
        <v>0</v>
      </c>
      <c r="R1244" s="14" t="s">
        <v>8345</v>
      </c>
      <c r="S1244" s="10" t="s">
        <v>8279</v>
      </c>
      <c r="T1244" t="s">
        <v>8294</v>
      </c>
      <c r="U1244" s="14">
        <f t="shared" si="7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19">
        <v>12000</v>
      </c>
      <c r="E1245">
        <v>1691</v>
      </c>
      <c r="F1245" s="19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7">
        <f t="shared" si="77"/>
        <v>40671.879293981481</v>
      </c>
      <c r="M1245" t="b">
        <v>0</v>
      </c>
      <c r="N1245">
        <v>38</v>
      </c>
      <c r="O1245" s="5">
        <f>E1245/D1245</f>
        <v>0.14091666666666666</v>
      </c>
      <c r="P1245" s="19">
        <f t="shared" si="78"/>
        <v>44.5</v>
      </c>
      <c r="Q1245" t="b">
        <v>0</v>
      </c>
      <c r="R1245" s="14" t="s">
        <v>8345</v>
      </c>
      <c r="S1245" s="10" t="s">
        <v>8279</v>
      </c>
      <c r="T1245" t="s">
        <v>8294</v>
      </c>
      <c r="U1245" s="14">
        <f t="shared" si="7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19">
        <v>2000</v>
      </c>
      <c r="E1246">
        <v>2076</v>
      </c>
      <c r="F1246" s="19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7">
        <f t="shared" si="77"/>
        <v>41355.825497685182</v>
      </c>
      <c r="M1246" t="b">
        <v>1</v>
      </c>
      <c r="N1246">
        <v>45</v>
      </c>
      <c r="O1246" s="5">
        <f>E1246/D1246</f>
        <v>1.038</v>
      </c>
      <c r="P1246" s="19">
        <f t="shared" si="78"/>
        <v>46.133333333333333</v>
      </c>
      <c r="Q1246" t="b">
        <v>1</v>
      </c>
      <c r="R1246" s="14" t="s">
        <v>8335</v>
      </c>
      <c r="S1246" s="10" t="s">
        <v>8279</v>
      </c>
      <c r="T1246" t="s">
        <v>8280</v>
      </c>
      <c r="U1246" s="14">
        <f t="shared" si="7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19">
        <v>2000</v>
      </c>
      <c r="E1247">
        <v>2405</v>
      </c>
      <c r="F1247" s="19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7">
        <f t="shared" si="77"/>
        <v>41774.599930555552</v>
      </c>
      <c r="M1247" t="b">
        <v>1</v>
      </c>
      <c r="N1247">
        <v>17</v>
      </c>
      <c r="O1247" s="5">
        <f>E1247/D1247</f>
        <v>1.2024999999999999</v>
      </c>
      <c r="P1247" s="19">
        <f t="shared" si="78"/>
        <v>141.47058823529412</v>
      </c>
      <c r="Q1247" t="b">
        <v>1</v>
      </c>
      <c r="R1247" s="14" t="s">
        <v>8335</v>
      </c>
      <c r="S1247" s="10" t="s">
        <v>8279</v>
      </c>
      <c r="T1247" t="s">
        <v>8280</v>
      </c>
      <c r="U1247" s="14">
        <f t="shared" si="7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19">
        <v>2000</v>
      </c>
      <c r="E1248">
        <v>2340</v>
      </c>
      <c r="F1248" s="19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7">
        <f t="shared" si="77"/>
        <v>40838.043391203704</v>
      </c>
      <c r="M1248" t="b">
        <v>1</v>
      </c>
      <c r="N1248">
        <v>31</v>
      </c>
      <c r="O1248" s="5">
        <f>E1248/D1248</f>
        <v>1.17</v>
      </c>
      <c r="P1248" s="19">
        <f t="shared" si="78"/>
        <v>75.483870967741936</v>
      </c>
      <c r="Q1248" t="b">
        <v>1</v>
      </c>
      <c r="R1248" s="14" t="s">
        <v>8335</v>
      </c>
      <c r="S1248" s="10" t="s">
        <v>8279</v>
      </c>
      <c r="T1248" t="s">
        <v>8280</v>
      </c>
      <c r="U1248" s="14">
        <f t="shared" si="7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19">
        <v>3500</v>
      </c>
      <c r="E1249">
        <v>4275</v>
      </c>
      <c r="F1249" s="1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7">
        <f t="shared" si="77"/>
        <v>41370.292303240742</v>
      </c>
      <c r="M1249" t="b">
        <v>1</v>
      </c>
      <c r="N1249">
        <v>50</v>
      </c>
      <c r="O1249" s="5">
        <f>E1249/D1249</f>
        <v>1.2214285714285715</v>
      </c>
      <c r="P1249" s="19">
        <f t="shared" si="78"/>
        <v>85.5</v>
      </c>
      <c r="Q1249" t="b">
        <v>1</v>
      </c>
      <c r="R1249" s="14" t="s">
        <v>8335</v>
      </c>
      <c r="S1249" s="10" t="s">
        <v>8279</v>
      </c>
      <c r="T1249" t="s">
        <v>8280</v>
      </c>
      <c r="U1249" s="14">
        <f t="shared" si="7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19">
        <v>2500</v>
      </c>
      <c r="E1250">
        <v>3791</v>
      </c>
      <c r="F1250" s="19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7">
        <f t="shared" si="77"/>
        <v>41767.656863425924</v>
      </c>
      <c r="M1250" t="b">
        <v>1</v>
      </c>
      <c r="N1250">
        <v>59</v>
      </c>
      <c r="O1250" s="5">
        <f>E1250/D1250</f>
        <v>1.5164</v>
      </c>
      <c r="P1250" s="19">
        <f t="shared" si="78"/>
        <v>64.254237288135599</v>
      </c>
      <c r="Q1250" t="b">
        <v>1</v>
      </c>
      <c r="R1250" s="14" t="s">
        <v>8335</v>
      </c>
      <c r="S1250" s="10" t="s">
        <v>8279</v>
      </c>
      <c r="T1250" t="s">
        <v>8280</v>
      </c>
      <c r="U1250" s="14">
        <f t="shared" si="7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19">
        <v>5000</v>
      </c>
      <c r="E1251">
        <v>5222</v>
      </c>
      <c r="F1251" s="19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7">
        <f t="shared" si="77"/>
        <v>41067.74086805556</v>
      </c>
      <c r="M1251" t="b">
        <v>1</v>
      </c>
      <c r="N1251">
        <v>81</v>
      </c>
      <c r="O1251" s="5">
        <f>E1251/D1251</f>
        <v>1.0444</v>
      </c>
      <c r="P1251" s="19">
        <f t="shared" si="78"/>
        <v>64.46913580246914</v>
      </c>
      <c r="Q1251" t="b">
        <v>1</v>
      </c>
      <c r="R1251" s="14" t="s">
        <v>8335</v>
      </c>
      <c r="S1251" s="10" t="s">
        <v>8279</v>
      </c>
      <c r="T1251" t="s">
        <v>8280</v>
      </c>
      <c r="U1251" s="14">
        <f t="shared" si="7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19">
        <v>30000</v>
      </c>
      <c r="E1252">
        <v>60046</v>
      </c>
      <c r="F1252" s="19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7">
        <f t="shared" si="77"/>
        <v>41843.64271990741</v>
      </c>
      <c r="M1252" t="b">
        <v>1</v>
      </c>
      <c r="N1252">
        <v>508</v>
      </c>
      <c r="O1252" s="5">
        <f>E1252/D1252</f>
        <v>2.0015333333333332</v>
      </c>
      <c r="P1252" s="19">
        <f t="shared" si="78"/>
        <v>118.2007874015748</v>
      </c>
      <c r="Q1252" t="b">
        <v>1</v>
      </c>
      <c r="R1252" s="14" t="s">
        <v>8335</v>
      </c>
      <c r="S1252" s="10" t="s">
        <v>8279</v>
      </c>
      <c r="T1252" t="s">
        <v>8280</v>
      </c>
      <c r="U1252" s="14">
        <f t="shared" si="7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19">
        <v>6000</v>
      </c>
      <c r="E1253">
        <v>6108</v>
      </c>
      <c r="F1253" s="19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7">
        <f t="shared" si="77"/>
        <v>40751.814432870371</v>
      </c>
      <c r="M1253" t="b">
        <v>1</v>
      </c>
      <c r="N1253">
        <v>74</v>
      </c>
      <c r="O1253" s="5">
        <f>E1253/D1253</f>
        <v>1.018</v>
      </c>
      <c r="P1253" s="19">
        <f t="shared" si="78"/>
        <v>82.540540540540547</v>
      </c>
      <c r="Q1253" t="b">
        <v>1</v>
      </c>
      <c r="R1253" s="14" t="s">
        <v>8335</v>
      </c>
      <c r="S1253" s="10" t="s">
        <v>8279</v>
      </c>
      <c r="T1253" t="s">
        <v>8280</v>
      </c>
      <c r="U1253" s="14">
        <f t="shared" si="7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19">
        <v>3500</v>
      </c>
      <c r="E1254">
        <v>4818</v>
      </c>
      <c r="F1254" s="19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7">
        <f t="shared" si="77"/>
        <v>41543.988067129627</v>
      </c>
      <c r="M1254" t="b">
        <v>1</v>
      </c>
      <c r="N1254">
        <v>141</v>
      </c>
      <c r="O1254" s="5">
        <f>E1254/D1254</f>
        <v>1.3765714285714286</v>
      </c>
      <c r="P1254" s="19">
        <f t="shared" si="78"/>
        <v>34.170212765957444</v>
      </c>
      <c r="Q1254" t="b">
        <v>1</v>
      </c>
      <c r="R1254" s="14" t="s">
        <v>8335</v>
      </c>
      <c r="S1254" s="10" t="s">
        <v>8279</v>
      </c>
      <c r="T1254" t="s">
        <v>8280</v>
      </c>
      <c r="U1254" s="14">
        <f t="shared" si="7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19">
        <v>10</v>
      </c>
      <c r="E1255">
        <v>30383.32</v>
      </c>
      <c r="F1255" s="19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7">
        <f t="shared" si="77"/>
        <v>41855.783645833333</v>
      </c>
      <c r="M1255" t="b">
        <v>1</v>
      </c>
      <c r="N1255">
        <v>711</v>
      </c>
      <c r="O1255" s="5">
        <f>E1255/D1255</f>
        <v>3038.3319999999999</v>
      </c>
      <c r="P1255" s="19">
        <f t="shared" si="78"/>
        <v>42.73322081575246</v>
      </c>
      <c r="Q1255" t="b">
        <v>1</v>
      </c>
      <c r="R1255" s="14" t="s">
        <v>8335</v>
      </c>
      <c r="S1255" s="10" t="s">
        <v>8279</v>
      </c>
      <c r="T1255" t="s">
        <v>8280</v>
      </c>
      <c r="U1255" s="14">
        <f t="shared" si="7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19">
        <v>6700</v>
      </c>
      <c r="E1256">
        <v>13323</v>
      </c>
      <c r="F1256" s="19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7">
        <f t="shared" si="77"/>
        <v>40487.621365740742</v>
      </c>
      <c r="M1256" t="b">
        <v>1</v>
      </c>
      <c r="N1256">
        <v>141</v>
      </c>
      <c r="O1256" s="5">
        <f>E1256/D1256</f>
        <v>1.9885074626865671</v>
      </c>
      <c r="P1256" s="19">
        <f t="shared" si="78"/>
        <v>94.489361702127653</v>
      </c>
      <c r="Q1256" t="b">
        <v>1</v>
      </c>
      <c r="R1256" s="14" t="s">
        <v>8335</v>
      </c>
      <c r="S1256" s="10" t="s">
        <v>8279</v>
      </c>
      <c r="T1256" t="s">
        <v>8280</v>
      </c>
      <c r="U1256" s="14">
        <f t="shared" si="7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19">
        <v>3000</v>
      </c>
      <c r="E1257">
        <v>6071</v>
      </c>
      <c r="F1257" s="19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7">
        <f t="shared" si="77"/>
        <v>41579.845509259263</v>
      </c>
      <c r="M1257" t="b">
        <v>1</v>
      </c>
      <c r="N1257">
        <v>109</v>
      </c>
      <c r="O1257" s="5">
        <f>E1257/D1257</f>
        <v>2.0236666666666667</v>
      </c>
      <c r="P1257" s="19">
        <f t="shared" si="78"/>
        <v>55.697247706422019</v>
      </c>
      <c r="Q1257" t="b">
        <v>1</v>
      </c>
      <c r="R1257" s="14" t="s">
        <v>8335</v>
      </c>
      <c r="S1257" s="10" t="s">
        <v>8279</v>
      </c>
      <c r="T1257" t="s">
        <v>8280</v>
      </c>
      <c r="U1257" s="14">
        <f t="shared" si="7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19">
        <v>30000</v>
      </c>
      <c r="E1258">
        <v>35389.129999999997</v>
      </c>
      <c r="F1258" s="19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7">
        <f t="shared" si="77"/>
        <v>40921.919340277782</v>
      </c>
      <c r="M1258" t="b">
        <v>1</v>
      </c>
      <c r="N1258">
        <v>361</v>
      </c>
      <c r="O1258" s="5">
        <f>E1258/D1258</f>
        <v>1.1796376666666666</v>
      </c>
      <c r="P1258" s="19">
        <f t="shared" si="78"/>
        <v>98.030831024930734</v>
      </c>
      <c r="Q1258" t="b">
        <v>1</v>
      </c>
      <c r="R1258" s="14" t="s">
        <v>8335</v>
      </c>
      <c r="S1258" s="10" t="s">
        <v>8279</v>
      </c>
      <c r="T1258" t="s">
        <v>8280</v>
      </c>
      <c r="U1258" s="14">
        <f t="shared" si="7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19">
        <v>5500</v>
      </c>
      <c r="E1259">
        <v>16210</v>
      </c>
      <c r="F1259" s="1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7">
        <f t="shared" si="77"/>
        <v>40587.085532407407</v>
      </c>
      <c r="M1259" t="b">
        <v>1</v>
      </c>
      <c r="N1259">
        <v>176</v>
      </c>
      <c r="O1259" s="5">
        <f>E1259/D1259</f>
        <v>2.9472727272727273</v>
      </c>
      <c r="P1259" s="19">
        <f t="shared" si="78"/>
        <v>92.102272727272734</v>
      </c>
      <c r="Q1259" t="b">
        <v>1</v>
      </c>
      <c r="R1259" s="14" t="s">
        <v>8335</v>
      </c>
      <c r="S1259" s="10" t="s">
        <v>8279</v>
      </c>
      <c r="T1259" t="s">
        <v>8280</v>
      </c>
      <c r="U1259" s="14">
        <f t="shared" si="7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19">
        <v>12000</v>
      </c>
      <c r="E1260">
        <v>25577.56</v>
      </c>
      <c r="F1260" s="19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7">
        <f t="shared" si="77"/>
        <v>41487.611250000002</v>
      </c>
      <c r="M1260" t="b">
        <v>1</v>
      </c>
      <c r="N1260">
        <v>670</v>
      </c>
      <c r="O1260" s="5">
        <f>E1260/D1260</f>
        <v>2.1314633333333335</v>
      </c>
      <c r="P1260" s="19">
        <f t="shared" si="78"/>
        <v>38.175462686567165</v>
      </c>
      <c r="Q1260" t="b">
        <v>1</v>
      </c>
      <c r="R1260" s="14" t="s">
        <v>8335</v>
      </c>
      <c r="S1260" s="10" t="s">
        <v>8279</v>
      </c>
      <c r="T1260" t="s">
        <v>8280</v>
      </c>
      <c r="U1260" s="14">
        <f t="shared" si="7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19">
        <v>2500</v>
      </c>
      <c r="E1261">
        <v>2606</v>
      </c>
      <c r="F1261" s="19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7">
        <f t="shared" si="77"/>
        <v>41766.970648148148</v>
      </c>
      <c r="M1261" t="b">
        <v>1</v>
      </c>
      <c r="N1261">
        <v>96</v>
      </c>
      <c r="O1261" s="5">
        <f>E1261/D1261</f>
        <v>1.0424</v>
      </c>
      <c r="P1261" s="19">
        <f t="shared" si="78"/>
        <v>27.145833333333332</v>
      </c>
      <c r="Q1261" t="b">
        <v>1</v>
      </c>
      <c r="R1261" s="14" t="s">
        <v>8335</v>
      </c>
      <c r="S1261" s="10" t="s">
        <v>8279</v>
      </c>
      <c r="T1261" t="s">
        <v>8280</v>
      </c>
      <c r="U1261" s="14">
        <f t="shared" si="7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19">
        <v>3300</v>
      </c>
      <c r="E1262">
        <v>3751</v>
      </c>
      <c r="F1262" s="19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7">
        <f t="shared" si="77"/>
        <v>41666.842824074076</v>
      </c>
      <c r="M1262" t="b">
        <v>1</v>
      </c>
      <c r="N1262">
        <v>74</v>
      </c>
      <c r="O1262" s="5">
        <f>E1262/D1262</f>
        <v>1.1366666666666667</v>
      </c>
      <c r="P1262" s="19">
        <f t="shared" si="78"/>
        <v>50.689189189189186</v>
      </c>
      <c r="Q1262" t="b">
        <v>1</v>
      </c>
      <c r="R1262" s="14" t="s">
        <v>8335</v>
      </c>
      <c r="S1262" s="10" t="s">
        <v>8279</v>
      </c>
      <c r="T1262" t="s">
        <v>8280</v>
      </c>
      <c r="U1262" s="14">
        <f t="shared" si="7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19">
        <v>2000</v>
      </c>
      <c r="E1263">
        <v>2025</v>
      </c>
      <c r="F1263" s="19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7">
        <f t="shared" si="77"/>
        <v>41638.342905092592</v>
      </c>
      <c r="M1263" t="b">
        <v>1</v>
      </c>
      <c r="N1263">
        <v>52</v>
      </c>
      <c r="O1263" s="5">
        <f>E1263/D1263</f>
        <v>1.0125</v>
      </c>
      <c r="P1263" s="19">
        <f t="shared" si="78"/>
        <v>38.942307692307693</v>
      </c>
      <c r="Q1263" t="b">
        <v>1</v>
      </c>
      <c r="R1263" s="14" t="s">
        <v>8335</v>
      </c>
      <c r="S1263" s="10" t="s">
        <v>8279</v>
      </c>
      <c r="T1263" t="s">
        <v>8280</v>
      </c>
      <c r="U1263" s="14">
        <f t="shared" si="7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19">
        <v>6500</v>
      </c>
      <c r="E1264">
        <v>8152</v>
      </c>
      <c r="F1264" s="19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7">
        <f t="shared" si="77"/>
        <v>41656.762638888889</v>
      </c>
      <c r="M1264" t="b">
        <v>1</v>
      </c>
      <c r="N1264">
        <v>105</v>
      </c>
      <c r="O1264" s="5">
        <f>E1264/D1264</f>
        <v>1.2541538461538462</v>
      </c>
      <c r="P1264" s="19">
        <f t="shared" si="78"/>
        <v>77.638095238095232</v>
      </c>
      <c r="Q1264" t="b">
        <v>1</v>
      </c>
      <c r="R1264" s="14" t="s">
        <v>8335</v>
      </c>
      <c r="S1264" s="10" t="s">
        <v>8279</v>
      </c>
      <c r="T1264" t="s">
        <v>8280</v>
      </c>
      <c r="U1264" s="14">
        <f t="shared" si="7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19">
        <v>1500</v>
      </c>
      <c r="E1265">
        <v>1785</v>
      </c>
      <c r="F1265" s="19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7">
        <f t="shared" si="77"/>
        <v>41692.084143518521</v>
      </c>
      <c r="M1265" t="b">
        <v>1</v>
      </c>
      <c r="N1265">
        <v>41</v>
      </c>
      <c r="O1265" s="5">
        <f>E1265/D1265</f>
        <v>1.19</v>
      </c>
      <c r="P1265" s="19">
        <f t="shared" si="78"/>
        <v>43.536585365853661</v>
      </c>
      <c r="Q1265" t="b">
        <v>1</v>
      </c>
      <c r="R1265" s="14" t="s">
        <v>8335</v>
      </c>
      <c r="S1265" s="10" t="s">
        <v>8279</v>
      </c>
      <c r="T1265" t="s">
        <v>8280</v>
      </c>
      <c r="U1265" s="14">
        <f t="shared" si="7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19">
        <v>650</v>
      </c>
      <c r="E1266">
        <v>1082</v>
      </c>
      <c r="F1266" s="19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7">
        <f t="shared" si="77"/>
        <v>41547.662997685184</v>
      </c>
      <c r="M1266" t="b">
        <v>1</v>
      </c>
      <c r="N1266">
        <v>34</v>
      </c>
      <c r="O1266" s="5">
        <f>E1266/D1266</f>
        <v>1.6646153846153846</v>
      </c>
      <c r="P1266" s="19">
        <f t="shared" si="78"/>
        <v>31.823529411764707</v>
      </c>
      <c r="Q1266" t="b">
        <v>1</v>
      </c>
      <c r="R1266" s="14" t="s">
        <v>8335</v>
      </c>
      <c r="S1266" s="10" t="s">
        <v>8279</v>
      </c>
      <c r="T1266" t="s">
        <v>8280</v>
      </c>
      <c r="U1266" s="14">
        <f t="shared" si="7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19">
        <v>3500</v>
      </c>
      <c r="E1267">
        <v>4170.17</v>
      </c>
      <c r="F1267" s="19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7">
        <f t="shared" si="77"/>
        <v>40465.655266203699</v>
      </c>
      <c r="M1267" t="b">
        <v>1</v>
      </c>
      <c r="N1267">
        <v>66</v>
      </c>
      <c r="O1267" s="5">
        <f>E1267/D1267</f>
        <v>1.1914771428571429</v>
      </c>
      <c r="P1267" s="19">
        <f t="shared" si="78"/>
        <v>63.184393939393942</v>
      </c>
      <c r="Q1267" t="b">
        <v>1</v>
      </c>
      <c r="R1267" s="14" t="s">
        <v>8335</v>
      </c>
      <c r="S1267" s="10" t="s">
        <v>8279</v>
      </c>
      <c r="T1267" t="s">
        <v>8280</v>
      </c>
      <c r="U1267" s="14">
        <f t="shared" si="7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19">
        <v>9500</v>
      </c>
      <c r="E1268">
        <v>9545</v>
      </c>
      <c r="F1268" s="19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7">
        <f t="shared" si="77"/>
        <v>41620.87667824074</v>
      </c>
      <c r="M1268" t="b">
        <v>1</v>
      </c>
      <c r="N1268">
        <v>50</v>
      </c>
      <c r="O1268" s="5">
        <f>E1268/D1268</f>
        <v>1.0047368421052632</v>
      </c>
      <c r="P1268" s="19">
        <f t="shared" si="78"/>
        <v>190.9</v>
      </c>
      <c r="Q1268" t="b">
        <v>1</v>
      </c>
      <c r="R1268" s="14" t="s">
        <v>8335</v>
      </c>
      <c r="S1268" s="10" t="s">
        <v>8279</v>
      </c>
      <c r="T1268" t="s">
        <v>8280</v>
      </c>
      <c r="U1268" s="14">
        <f t="shared" si="7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19">
        <v>22000</v>
      </c>
      <c r="E1269">
        <v>22396</v>
      </c>
      <c r="F1269" s="1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7">
        <f t="shared" si="77"/>
        <v>41449.585162037038</v>
      </c>
      <c r="M1269" t="b">
        <v>1</v>
      </c>
      <c r="N1269">
        <v>159</v>
      </c>
      <c r="O1269" s="5">
        <f>E1269/D1269</f>
        <v>1.018</v>
      </c>
      <c r="P1269" s="19">
        <f t="shared" si="78"/>
        <v>140.85534591194968</v>
      </c>
      <c r="Q1269" t="b">
        <v>1</v>
      </c>
      <c r="R1269" s="14" t="s">
        <v>8335</v>
      </c>
      <c r="S1269" s="10" t="s">
        <v>8279</v>
      </c>
      <c r="T1269" t="s">
        <v>8280</v>
      </c>
      <c r="U1269" s="14">
        <f t="shared" si="7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19">
        <v>12000</v>
      </c>
      <c r="E1270">
        <v>14000</v>
      </c>
      <c r="F1270" s="19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7">
        <f t="shared" si="77"/>
        <v>41507.845451388886</v>
      </c>
      <c r="M1270" t="b">
        <v>1</v>
      </c>
      <c r="N1270">
        <v>182</v>
      </c>
      <c r="O1270" s="5">
        <f>E1270/D1270</f>
        <v>1.1666666666666667</v>
      </c>
      <c r="P1270" s="19">
        <f t="shared" si="78"/>
        <v>76.92307692307692</v>
      </c>
      <c r="Q1270" t="b">
        <v>1</v>
      </c>
      <c r="R1270" s="14" t="s">
        <v>8335</v>
      </c>
      <c r="S1270" s="10" t="s">
        <v>8279</v>
      </c>
      <c r="T1270" t="s">
        <v>8280</v>
      </c>
      <c r="U1270" s="14">
        <f t="shared" si="7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19">
        <v>18800</v>
      </c>
      <c r="E1271">
        <v>20426</v>
      </c>
      <c r="F1271" s="19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7">
        <f t="shared" si="77"/>
        <v>42445.823055555549</v>
      </c>
      <c r="M1271" t="b">
        <v>1</v>
      </c>
      <c r="N1271">
        <v>206</v>
      </c>
      <c r="O1271" s="5">
        <f>E1271/D1271</f>
        <v>1.0864893617021276</v>
      </c>
      <c r="P1271" s="19">
        <f t="shared" si="78"/>
        <v>99.15533980582525</v>
      </c>
      <c r="Q1271" t="b">
        <v>1</v>
      </c>
      <c r="R1271" s="14" t="s">
        <v>8335</v>
      </c>
      <c r="S1271" s="10" t="s">
        <v>8279</v>
      </c>
      <c r="T1271" t="s">
        <v>8280</v>
      </c>
      <c r="U1271" s="14">
        <f t="shared" si="7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19">
        <v>10000</v>
      </c>
      <c r="E1272">
        <v>11472</v>
      </c>
      <c r="F1272" s="19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7">
        <f t="shared" si="77"/>
        <v>40933.856967592597</v>
      </c>
      <c r="M1272" t="b">
        <v>1</v>
      </c>
      <c r="N1272">
        <v>169</v>
      </c>
      <c r="O1272" s="5">
        <f>E1272/D1272</f>
        <v>1.1472</v>
      </c>
      <c r="P1272" s="19">
        <f t="shared" si="78"/>
        <v>67.881656804733723</v>
      </c>
      <c r="Q1272" t="b">
        <v>1</v>
      </c>
      <c r="R1272" s="14" t="s">
        <v>8335</v>
      </c>
      <c r="S1272" s="10" t="s">
        <v>8279</v>
      </c>
      <c r="T1272" t="s">
        <v>8280</v>
      </c>
      <c r="U1272" s="14">
        <f t="shared" si="7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19">
        <v>7500</v>
      </c>
      <c r="E1273">
        <v>7635</v>
      </c>
      <c r="F1273" s="19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7">
        <f t="shared" si="77"/>
        <v>41561.683553240742</v>
      </c>
      <c r="M1273" t="b">
        <v>1</v>
      </c>
      <c r="N1273">
        <v>31</v>
      </c>
      <c r="O1273" s="5">
        <f>E1273/D1273</f>
        <v>1.018</v>
      </c>
      <c r="P1273" s="19">
        <f t="shared" si="78"/>
        <v>246.29032258064515</v>
      </c>
      <c r="Q1273" t="b">
        <v>1</v>
      </c>
      <c r="R1273" s="14" t="s">
        <v>8335</v>
      </c>
      <c r="S1273" s="10" t="s">
        <v>8279</v>
      </c>
      <c r="T1273" t="s">
        <v>8280</v>
      </c>
      <c r="U1273" s="14">
        <f t="shared" si="7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19">
        <v>5000</v>
      </c>
      <c r="E1274">
        <v>5300</v>
      </c>
      <c r="F1274" s="19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7">
        <f t="shared" si="77"/>
        <v>40274.745127314818</v>
      </c>
      <c r="M1274" t="b">
        <v>1</v>
      </c>
      <c r="N1274">
        <v>28</v>
      </c>
      <c r="O1274" s="5">
        <f>E1274/D1274</f>
        <v>1.06</v>
      </c>
      <c r="P1274" s="19">
        <f t="shared" si="78"/>
        <v>189.28571428571428</v>
      </c>
      <c r="Q1274" t="b">
        <v>1</v>
      </c>
      <c r="R1274" s="14" t="s">
        <v>8335</v>
      </c>
      <c r="S1274" s="10" t="s">
        <v>8279</v>
      </c>
      <c r="T1274" t="s">
        <v>8280</v>
      </c>
      <c r="U1274" s="14">
        <f t="shared" si="7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19">
        <v>4000</v>
      </c>
      <c r="E1275">
        <v>4140</v>
      </c>
      <c r="F1275" s="19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7">
        <f t="shared" si="77"/>
        <v>41852.730219907404</v>
      </c>
      <c r="M1275" t="b">
        <v>1</v>
      </c>
      <c r="N1275">
        <v>54</v>
      </c>
      <c r="O1275" s="5">
        <f>E1275/D1275</f>
        <v>1.0349999999999999</v>
      </c>
      <c r="P1275" s="19">
        <f t="shared" si="78"/>
        <v>76.666666666666671</v>
      </c>
      <c r="Q1275" t="b">
        <v>1</v>
      </c>
      <c r="R1275" s="14" t="s">
        <v>8335</v>
      </c>
      <c r="S1275" s="10" t="s">
        <v>8279</v>
      </c>
      <c r="T1275" t="s">
        <v>8280</v>
      </c>
      <c r="U1275" s="14">
        <f t="shared" si="7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19">
        <v>25000</v>
      </c>
      <c r="E1276">
        <v>38743.839999999997</v>
      </c>
      <c r="F1276" s="19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7">
        <f t="shared" si="77"/>
        <v>41116.690104166664</v>
      </c>
      <c r="M1276" t="b">
        <v>1</v>
      </c>
      <c r="N1276">
        <v>467</v>
      </c>
      <c r="O1276" s="5">
        <f>E1276/D1276</f>
        <v>1.5497535999999998</v>
      </c>
      <c r="P1276" s="19">
        <f t="shared" si="78"/>
        <v>82.963254817987149</v>
      </c>
      <c r="Q1276" t="b">
        <v>1</v>
      </c>
      <c r="R1276" s="14" t="s">
        <v>8335</v>
      </c>
      <c r="S1276" s="10" t="s">
        <v>8279</v>
      </c>
      <c r="T1276" t="s">
        <v>8280</v>
      </c>
      <c r="U1276" s="14">
        <f t="shared" si="7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19">
        <v>15000</v>
      </c>
      <c r="E1277">
        <v>24321.1</v>
      </c>
      <c r="F1277" s="19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7">
        <f t="shared" si="77"/>
        <v>41458.867905092593</v>
      </c>
      <c r="M1277" t="b">
        <v>1</v>
      </c>
      <c r="N1277">
        <v>389</v>
      </c>
      <c r="O1277" s="5">
        <f>E1277/D1277</f>
        <v>1.6214066666666667</v>
      </c>
      <c r="P1277" s="19">
        <f t="shared" si="78"/>
        <v>62.522107969151669</v>
      </c>
      <c r="Q1277" t="b">
        <v>1</v>
      </c>
      <c r="R1277" s="14" t="s">
        <v>8335</v>
      </c>
      <c r="S1277" s="10" t="s">
        <v>8279</v>
      </c>
      <c r="T1277" t="s">
        <v>8280</v>
      </c>
      <c r="U1277" s="14">
        <f t="shared" si="7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19">
        <v>3000</v>
      </c>
      <c r="E1278">
        <v>3132.63</v>
      </c>
      <c r="F1278" s="19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7">
        <f t="shared" si="77"/>
        <v>40007.704247685186</v>
      </c>
      <c r="M1278" t="b">
        <v>1</v>
      </c>
      <c r="N1278">
        <v>68</v>
      </c>
      <c r="O1278" s="5">
        <f>E1278/D1278</f>
        <v>1.0442100000000001</v>
      </c>
      <c r="P1278" s="19">
        <f t="shared" si="78"/>
        <v>46.06808823529412</v>
      </c>
      <c r="Q1278" t="b">
        <v>1</v>
      </c>
      <c r="R1278" s="14" t="s">
        <v>8335</v>
      </c>
      <c r="S1278" s="10" t="s">
        <v>8279</v>
      </c>
      <c r="T1278" t="s">
        <v>8280</v>
      </c>
      <c r="U1278" s="14">
        <f t="shared" si="7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19">
        <v>15000</v>
      </c>
      <c r="E1279">
        <v>15918.65</v>
      </c>
      <c r="F1279" s="1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7">
        <f t="shared" si="77"/>
        <v>41121.561886574076</v>
      </c>
      <c r="M1279" t="b">
        <v>1</v>
      </c>
      <c r="N1279">
        <v>413</v>
      </c>
      <c r="O1279" s="5">
        <f>E1279/D1279</f>
        <v>1.0612433333333333</v>
      </c>
      <c r="P1279" s="19">
        <f t="shared" si="78"/>
        <v>38.543946731234868</v>
      </c>
      <c r="Q1279" t="b">
        <v>1</v>
      </c>
      <c r="R1279" s="14" t="s">
        <v>8335</v>
      </c>
      <c r="S1279" s="10" t="s">
        <v>8279</v>
      </c>
      <c r="T1279" t="s">
        <v>8280</v>
      </c>
      <c r="U1279" s="14">
        <f t="shared" si="7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19">
        <v>6500</v>
      </c>
      <c r="E1280">
        <v>10071</v>
      </c>
      <c r="F1280" s="19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7">
        <f t="shared" si="77"/>
        <v>41786.555162037039</v>
      </c>
      <c r="M1280" t="b">
        <v>1</v>
      </c>
      <c r="N1280">
        <v>190</v>
      </c>
      <c r="O1280" s="5">
        <f>E1280/D1280</f>
        <v>1.5493846153846154</v>
      </c>
      <c r="P1280" s="19">
        <f t="shared" si="78"/>
        <v>53.005263157894738</v>
      </c>
      <c r="Q1280" t="b">
        <v>1</v>
      </c>
      <c r="R1280" s="14" t="s">
        <v>8335</v>
      </c>
      <c r="S1280" s="10" t="s">
        <v>8279</v>
      </c>
      <c r="T1280" t="s">
        <v>8280</v>
      </c>
      <c r="U1280" s="14">
        <f t="shared" si="7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19">
        <v>12516</v>
      </c>
      <c r="E1281">
        <v>13864.17</v>
      </c>
      <c r="F1281" s="19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7">
        <f t="shared" si="77"/>
        <v>41682.099189814813</v>
      </c>
      <c r="M1281" t="b">
        <v>1</v>
      </c>
      <c r="N1281">
        <v>189</v>
      </c>
      <c r="O1281" s="5">
        <f>E1281/D1281</f>
        <v>1.1077157238734421</v>
      </c>
      <c r="P1281" s="19">
        <f t="shared" si="78"/>
        <v>73.355396825396824</v>
      </c>
      <c r="Q1281" t="b">
        <v>1</v>
      </c>
      <c r="R1281" s="14" t="s">
        <v>8335</v>
      </c>
      <c r="S1281" s="10" t="s">
        <v>8279</v>
      </c>
      <c r="T1281" t="s">
        <v>8280</v>
      </c>
      <c r="U1281" s="14">
        <f t="shared" si="7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19">
        <v>15000</v>
      </c>
      <c r="E1282">
        <v>16636.78</v>
      </c>
      <c r="F1282" s="19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7">
        <f t="shared" si="77"/>
        <v>40513.757569444446</v>
      </c>
      <c r="M1282" t="b">
        <v>1</v>
      </c>
      <c r="N1282">
        <v>130</v>
      </c>
      <c r="O1282" s="5">
        <f>E1282/D1282</f>
        <v>1.1091186666666666</v>
      </c>
      <c r="P1282" s="19">
        <f t="shared" si="78"/>
        <v>127.97523076923076</v>
      </c>
      <c r="Q1282" t="b">
        <v>1</v>
      </c>
      <c r="R1282" s="14" t="s">
        <v>8335</v>
      </c>
      <c r="S1282" s="10" t="s">
        <v>8279</v>
      </c>
      <c r="T1282" t="s">
        <v>8280</v>
      </c>
      <c r="U1282" s="14">
        <f t="shared" si="7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19">
        <v>7000</v>
      </c>
      <c r="E1283">
        <v>7750</v>
      </c>
      <c r="F1283" s="19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7">
        <f t="shared" ref="L1283:L1346" si="81">(((K1283/60)/60)/24)+DATE(1970,1,1)</f>
        <v>41463.743472222224</v>
      </c>
      <c r="M1283" t="b">
        <v>1</v>
      </c>
      <c r="N1283">
        <v>74</v>
      </c>
      <c r="O1283" s="5">
        <f>E1283/D1283</f>
        <v>1.1071428571428572</v>
      </c>
      <c r="P1283" s="19">
        <f t="shared" ref="P1283:P1346" si="82">IFERROR(E1283/N1283,0)</f>
        <v>104.72972972972973</v>
      </c>
      <c r="Q1283" t="b">
        <v>1</v>
      </c>
      <c r="R1283" s="14" t="s">
        <v>8335</v>
      </c>
      <c r="S1283" s="10" t="s">
        <v>8279</v>
      </c>
      <c r="T1283" t="s">
        <v>8280</v>
      </c>
      <c r="U1283" s="14">
        <f t="shared" ref="U1283:U1346" si="83">YEAR(L1283)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19">
        <v>15000</v>
      </c>
      <c r="E1284">
        <v>18542</v>
      </c>
      <c r="F1284" s="19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7">
        <f t="shared" si="81"/>
        <v>41586.475173611114</v>
      </c>
      <c r="M1284" t="b">
        <v>1</v>
      </c>
      <c r="N1284">
        <v>274</v>
      </c>
      <c r="O1284" s="5">
        <f>E1284/D1284</f>
        <v>1.2361333333333333</v>
      </c>
      <c r="P1284" s="19">
        <f t="shared" si="82"/>
        <v>67.671532846715323</v>
      </c>
      <c r="Q1284" t="b">
        <v>1</v>
      </c>
      <c r="R1284" s="14" t="s">
        <v>8335</v>
      </c>
      <c r="S1284" s="10" t="s">
        <v>8279</v>
      </c>
      <c r="T1284" t="s">
        <v>8280</v>
      </c>
      <c r="U1284" s="14">
        <f t="shared" si="83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19">
        <v>1000</v>
      </c>
      <c r="E1285">
        <v>2110.5</v>
      </c>
      <c r="F1285" s="19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7">
        <f t="shared" si="81"/>
        <v>41320.717465277776</v>
      </c>
      <c r="M1285" t="b">
        <v>1</v>
      </c>
      <c r="N1285">
        <v>22</v>
      </c>
      <c r="O1285" s="5">
        <f>E1285/D1285</f>
        <v>2.1105</v>
      </c>
      <c r="P1285" s="19">
        <f t="shared" si="82"/>
        <v>95.931818181818187</v>
      </c>
      <c r="Q1285" t="b">
        <v>1</v>
      </c>
      <c r="R1285" s="14" t="s">
        <v>8335</v>
      </c>
      <c r="S1285" s="10" t="s">
        <v>8279</v>
      </c>
      <c r="T1285" t="s">
        <v>8280</v>
      </c>
      <c r="U1285" s="14">
        <f t="shared" si="83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9">
        <v>2000</v>
      </c>
      <c r="E1286">
        <v>2020</v>
      </c>
      <c r="F1286" s="19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7">
        <f t="shared" si="81"/>
        <v>42712.23474537037</v>
      </c>
      <c r="M1286" t="b">
        <v>0</v>
      </c>
      <c r="N1286">
        <v>31</v>
      </c>
      <c r="O1286" s="5">
        <f>E1286/D1286</f>
        <v>1.01</v>
      </c>
      <c r="P1286" s="19">
        <f t="shared" si="82"/>
        <v>65.161290322580641</v>
      </c>
      <c r="Q1286" t="b">
        <v>1</v>
      </c>
      <c r="R1286" s="14" t="s">
        <v>8330</v>
      </c>
      <c r="S1286" s="10" t="s">
        <v>8271</v>
      </c>
      <c r="T1286" t="s">
        <v>8272</v>
      </c>
      <c r="U1286" s="14">
        <f t="shared" si="83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19">
        <v>2000</v>
      </c>
      <c r="E1287">
        <v>2033</v>
      </c>
      <c r="F1287" s="19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7">
        <f t="shared" si="81"/>
        <v>42160.583043981482</v>
      </c>
      <c r="M1287" t="b">
        <v>0</v>
      </c>
      <c r="N1287">
        <v>63</v>
      </c>
      <c r="O1287" s="5">
        <f>E1287/D1287</f>
        <v>1.0165</v>
      </c>
      <c r="P1287" s="19">
        <f t="shared" si="82"/>
        <v>32.269841269841272</v>
      </c>
      <c r="Q1287" t="b">
        <v>1</v>
      </c>
      <c r="R1287" s="14" t="s">
        <v>8330</v>
      </c>
      <c r="S1287" s="10" t="s">
        <v>8271</v>
      </c>
      <c r="T1287" t="s">
        <v>8272</v>
      </c>
      <c r="U1287" s="14">
        <f t="shared" si="83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19">
        <v>1500</v>
      </c>
      <c r="E1288">
        <v>1625</v>
      </c>
      <c r="F1288" s="19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7">
        <f t="shared" si="81"/>
        <v>42039.384571759263</v>
      </c>
      <c r="M1288" t="b">
        <v>0</v>
      </c>
      <c r="N1288">
        <v>20</v>
      </c>
      <c r="O1288" s="5">
        <f>E1288/D1288</f>
        <v>1.0833333333333333</v>
      </c>
      <c r="P1288" s="19">
        <f t="shared" si="82"/>
        <v>81.25</v>
      </c>
      <c r="Q1288" t="b">
        <v>1</v>
      </c>
      <c r="R1288" s="14" t="s">
        <v>8330</v>
      </c>
      <c r="S1288" s="10" t="s">
        <v>8271</v>
      </c>
      <c r="T1288" t="s">
        <v>8272</v>
      </c>
      <c r="U1288" s="14">
        <f t="shared" si="83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19">
        <v>250</v>
      </c>
      <c r="E1289">
        <v>605</v>
      </c>
      <c r="F1289" s="1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7">
        <f t="shared" si="81"/>
        <v>42107.621018518519</v>
      </c>
      <c r="M1289" t="b">
        <v>0</v>
      </c>
      <c r="N1289">
        <v>25</v>
      </c>
      <c r="O1289" s="5">
        <f>E1289/D1289</f>
        <v>2.42</v>
      </c>
      <c r="P1289" s="19">
        <f t="shared" si="82"/>
        <v>24.2</v>
      </c>
      <c r="Q1289" t="b">
        <v>1</v>
      </c>
      <c r="R1289" s="14" t="s">
        <v>8330</v>
      </c>
      <c r="S1289" s="10" t="s">
        <v>8271</v>
      </c>
      <c r="T1289" t="s">
        <v>8272</v>
      </c>
      <c r="U1289" s="14">
        <f t="shared" si="83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9">
        <v>4000</v>
      </c>
      <c r="E1290">
        <v>4018</v>
      </c>
      <c r="F1290" s="19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7">
        <f t="shared" si="81"/>
        <v>42561.154664351852</v>
      </c>
      <c r="M1290" t="b">
        <v>0</v>
      </c>
      <c r="N1290">
        <v>61</v>
      </c>
      <c r="O1290" s="5">
        <f>E1290/D1290</f>
        <v>1.0044999999999999</v>
      </c>
      <c r="P1290" s="19">
        <f t="shared" si="82"/>
        <v>65.868852459016395</v>
      </c>
      <c r="Q1290" t="b">
        <v>1</v>
      </c>
      <c r="R1290" s="14" t="s">
        <v>8330</v>
      </c>
      <c r="S1290" s="10" t="s">
        <v>8271</v>
      </c>
      <c r="T1290" t="s">
        <v>8272</v>
      </c>
      <c r="U1290" s="14">
        <f t="shared" si="83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9">
        <v>1500</v>
      </c>
      <c r="E1291">
        <v>1876</v>
      </c>
      <c r="F1291" s="19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7">
        <f t="shared" si="81"/>
        <v>42709.134780092587</v>
      </c>
      <c r="M1291" t="b">
        <v>0</v>
      </c>
      <c r="N1291">
        <v>52</v>
      </c>
      <c r="O1291" s="5">
        <f>E1291/D1291</f>
        <v>1.2506666666666666</v>
      </c>
      <c r="P1291" s="19">
        <f t="shared" si="82"/>
        <v>36.07692307692308</v>
      </c>
      <c r="Q1291" t="b">
        <v>1</v>
      </c>
      <c r="R1291" s="14" t="s">
        <v>8330</v>
      </c>
      <c r="S1291" s="10" t="s">
        <v>8271</v>
      </c>
      <c r="T1291" t="s">
        <v>8272</v>
      </c>
      <c r="U1291" s="14">
        <f t="shared" si="83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9">
        <v>3500</v>
      </c>
      <c r="E1292">
        <v>3800</v>
      </c>
      <c r="F1292" s="19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7">
        <f t="shared" si="81"/>
        <v>42086.614942129629</v>
      </c>
      <c r="M1292" t="b">
        <v>0</v>
      </c>
      <c r="N1292">
        <v>86</v>
      </c>
      <c r="O1292" s="5">
        <f>E1292/D1292</f>
        <v>1.0857142857142856</v>
      </c>
      <c r="P1292" s="19">
        <f t="shared" si="82"/>
        <v>44.186046511627907</v>
      </c>
      <c r="Q1292" t="b">
        <v>1</v>
      </c>
      <c r="R1292" s="14" t="s">
        <v>8330</v>
      </c>
      <c r="S1292" s="10" t="s">
        <v>8271</v>
      </c>
      <c r="T1292" t="s">
        <v>8272</v>
      </c>
      <c r="U1292" s="14">
        <f t="shared" si="83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9">
        <v>3000</v>
      </c>
      <c r="E1293">
        <v>4371</v>
      </c>
      <c r="F1293" s="19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7">
        <f t="shared" si="81"/>
        <v>42064.652673611112</v>
      </c>
      <c r="M1293" t="b">
        <v>0</v>
      </c>
      <c r="N1293">
        <v>42</v>
      </c>
      <c r="O1293" s="5">
        <f>E1293/D1293</f>
        <v>1.4570000000000001</v>
      </c>
      <c r="P1293" s="19">
        <f t="shared" si="82"/>
        <v>104.07142857142857</v>
      </c>
      <c r="Q1293" t="b">
        <v>1</v>
      </c>
      <c r="R1293" s="14" t="s">
        <v>8330</v>
      </c>
      <c r="S1293" s="10" t="s">
        <v>8271</v>
      </c>
      <c r="T1293" t="s">
        <v>8272</v>
      </c>
      <c r="U1293" s="14">
        <f t="shared" si="83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19">
        <v>1700</v>
      </c>
      <c r="E1294">
        <v>1870</v>
      </c>
      <c r="F1294" s="19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7">
        <f t="shared" si="81"/>
        <v>42256.764212962968</v>
      </c>
      <c r="M1294" t="b">
        <v>0</v>
      </c>
      <c r="N1294">
        <v>52</v>
      </c>
      <c r="O1294" s="5">
        <f>E1294/D1294</f>
        <v>1.1000000000000001</v>
      </c>
      <c r="P1294" s="19">
        <f t="shared" si="82"/>
        <v>35.96153846153846</v>
      </c>
      <c r="Q1294" t="b">
        <v>1</v>
      </c>
      <c r="R1294" s="14" t="s">
        <v>8330</v>
      </c>
      <c r="S1294" s="10" t="s">
        <v>8271</v>
      </c>
      <c r="T1294" t="s">
        <v>8272</v>
      </c>
      <c r="U1294" s="14">
        <f t="shared" si="83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9">
        <v>15000</v>
      </c>
      <c r="E1295">
        <v>15335</v>
      </c>
      <c r="F1295" s="19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7">
        <f t="shared" si="81"/>
        <v>42292.701053240744</v>
      </c>
      <c r="M1295" t="b">
        <v>0</v>
      </c>
      <c r="N1295">
        <v>120</v>
      </c>
      <c r="O1295" s="5">
        <f>E1295/D1295</f>
        <v>1.0223333333333333</v>
      </c>
      <c r="P1295" s="19">
        <f t="shared" si="82"/>
        <v>127.79166666666667</v>
      </c>
      <c r="Q1295" t="b">
        <v>1</v>
      </c>
      <c r="R1295" s="14" t="s">
        <v>8330</v>
      </c>
      <c r="S1295" s="10" t="s">
        <v>8271</v>
      </c>
      <c r="T1295" t="s">
        <v>8272</v>
      </c>
      <c r="U1295" s="14">
        <f t="shared" si="83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19">
        <v>500</v>
      </c>
      <c r="E1296">
        <v>610</v>
      </c>
      <c r="F1296" s="19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7">
        <f t="shared" si="81"/>
        <v>42278.453668981485</v>
      </c>
      <c r="M1296" t="b">
        <v>0</v>
      </c>
      <c r="N1296">
        <v>22</v>
      </c>
      <c r="O1296" s="5">
        <f>E1296/D1296</f>
        <v>1.22</v>
      </c>
      <c r="P1296" s="19">
        <f t="shared" si="82"/>
        <v>27.727272727272727</v>
      </c>
      <c r="Q1296" t="b">
        <v>1</v>
      </c>
      <c r="R1296" s="14" t="s">
        <v>8330</v>
      </c>
      <c r="S1296" s="10" t="s">
        <v>8271</v>
      </c>
      <c r="T1296" t="s">
        <v>8272</v>
      </c>
      <c r="U1296" s="14">
        <f t="shared" si="83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19">
        <v>2500</v>
      </c>
      <c r="E1297">
        <v>2549</v>
      </c>
      <c r="F1297" s="19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7">
        <f t="shared" si="81"/>
        <v>42184.572881944448</v>
      </c>
      <c r="M1297" t="b">
        <v>0</v>
      </c>
      <c r="N1297">
        <v>64</v>
      </c>
      <c r="O1297" s="5">
        <f>E1297/D1297</f>
        <v>1.0196000000000001</v>
      </c>
      <c r="P1297" s="19">
        <f t="shared" si="82"/>
        <v>39.828125</v>
      </c>
      <c r="Q1297" t="b">
        <v>1</v>
      </c>
      <c r="R1297" s="14" t="s">
        <v>8330</v>
      </c>
      <c r="S1297" s="10" t="s">
        <v>8271</v>
      </c>
      <c r="T1297" t="s">
        <v>8272</v>
      </c>
      <c r="U1297" s="14">
        <f t="shared" si="83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19">
        <v>850</v>
      </c>
      <c r="E1298">
        <v>1200</v>
      </c>
      <c r="F1298" s="19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7">
        <f t="shared" si="81"/>
        <v>42423.050613425927</v>
      </c>
      <c r="M1298" t="b">
        <v>0</v>
      </c>
      <c r="N1298">
        <v>23</v>
      </c>
      <c r="O1298" s="5">
        <f>E1298/D1298</f>
        <v>1.411764705882353</v>
      </c>
      <c r="P1298" s="19">
        <f t="shared" si="82"/>
        <v>52.173913043478258</v>
      </c>
      <c r="Q1298" t="b">
        <v>1</v>
      </c>
      <c r="R1298" s="14" t="s">
        <v>8330</v>
      </c>
      <c r="S1298" s="10" t="s">
        <v>8271</v>
      </c>
      <c r="T1298" t="s">
        <v>8272</v>
      </c>
      <c r="U1298" s="14">
        <f t="shared" si="83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9">
        <v>20000</v>
      </c>
      <c r="E1299">
        <v>21905</v>
      </c>
      <c r="F1299" s="1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7">
        <f t="shared" si="81"/>
        <v>42461.747199074074</v>
      </c>
      <c r="M1299" t="b">
        <v>0</v>
      </c>
      <c r="N1299">
        <v>238</v>
      </c>
      <c r="O1299" s="5">
        <f>E1299/D1299</f>
        <v>1.0952500000000001</v>
      </c>
      <c r="P1299" s="19">
        <f t="shared" si="82"/>
        <v>92.037815126050418</v>
      </c>
      <c r="Q1299" t="b">
        <v>1</v>
      </c>
      <c r="R1299" s="14" t="s">
        <v>8330</v>
      </c>
      <c r="S1299" s="10" t="s">
        <v>8271</v>
      </c>
      <c r="T1299" t="s">
        <v>8272</v>
      </c>
      <c r="U1299" s="14">
        <f t="shared" si="83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19">
        <v>2000</v>
      </c>
      <c r="E1300">
        <v>2093</v>
      </c>
      <c r="F1300" s="19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7">
        <f t="shared" si="81"/>
        <v>42458.680925925932</v>
      </c>
      <c r="M1300" t="b">
        <v>0</v>
      </c>
      <c r="N1300">
        <v>33</v>
      </c>
      <c r="O1300" s="5">
        <f>E1300/D1300</f>
        <v>1.0465</v>
      </c>
      <c r="P1300" s="19">
        <f t="shared" si="82"/>
        <v>63.424242424242422</v>
      </c>
      <c r="Q1300" t="b">
        <v>1</v>
      </c>
      <c r="R1300" s="14" t="s">
        <v>8330</v>
      </c>
      <c r="S1300" s="10" t="s">
        <v>8271</v>
      </c>
      <c r="T1300" t="s">
        <v>8272</v>
      </c>
      <c r="U1300" s="14">
        <f t="shared" si="83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9">
        <v>3500</v>
      </c>
      <c r="E1301">
        <v>4340</v>
      </c>
      <c r="F1301" s="19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7">
        <f t="shared" si="81"/>
        <v>42169.814340277779</v>
      </c>
      <c r="M1301" t="b">
        <v>0</v>
      </c>
      <c r="N1301">
        <v>32</v>
      </c>
      <c r="O1301" s="5">
        <f>E1301/D1301</f>
        <v>1.24</v>
      </c>
      <c r="P1301" s="19">
        <f t="shared" si="82"/>
        <v>135.625</v>
      </c>
      <c r="Q1301" t="b">
        <v>1</v>
      </c>
      <c r="R1301" s="14" t="s">
        <v>8330</v>
      </c>
      <c r="S1301" s="10" t="s">
        <v>8271</v>
      </c>
      <c r="T1301" t="s">
        <v>8272</v>
      </c>
      <c r="U1301" s="14">
        <f t="shared" si="83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9">
        <v>3000</v>
      </c>
      <c r="E1302">
        <v>4050</v>
      </c>
      <c r="F1302" s="19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7">
        <f t="shared" si="81"/>
        <v>42483.675208333334</v>
      </c>
      <c r="M1302" t="b">
        <v>0</v>
      </c>
      <c r="N1302">
        <v>24</v>
      </c>
      <c r="O1302" s="5">
        <f>E1302/D1302</f>
        <v>1.35</v>
      </c>
      <c r="P1302" s="19">
        <f t="shared" si="82"/>
        <v>168.75</v>
      </c>
      <c r="Q1302" t="b">
        <v>1</v>
      </c>
      <c r="R1302" s="14" t="s">
        <v>8330</v>
      </c>
      <c r="S1302" s="10" t="s">
        <v>8271</v>
      </c>
      <c r="T1302" t="s">
        <v>8272</v>
      </c>
      <c r="U1302" s="14">
        <f t="shared" si="83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9">
        <v>2000</v>
      </c>
      <c r="E1303">
        <v>2055</v>
      </c>
      <c r="F1303" s="19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7">
        <f t="shared" si="81"/>
        <v>42195.749745370369</v>
      </c>
      <c r="M1303" t="b">
        <v>0</v>
      </c>
      <c r="N1303">
        <v>29</v>
      </c>
      <c r="O1303" s="5">
        <f>E1303/D1303</f>
        <v>1.0275000000000001</v>
      </c>
      <c r="P1303" s="19">
        <f t="shared" si="82"/>
        <v>70.862068965517238</v>
      </c>
      <c r="Q1303" t="b">
        <v>1</v>
      </c>
      <c r="R1303" s="14" t="s">
        <v>8330</v>
      </c>
      <c r="S1303" s="10" t="s">
        <v>8271</v>
      </c>
      <c r="T1303" t="s">
        <v>8272</v>
      </c>
      <c r="U1303" s="14">
        <f t="shared" si="83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9">
        <v>2500</v>
      </c>
      <c r="E1304">
        <v>2500</v>
      </c>
      <c r="F1304" s="19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7">
        <f t="shared" si="81"/>
        <v>42675.057997685188</v>
      </c>
      <c r="M1304" t="b">
        <v>0</v>
      </c>
      <c r="N1304">
        <v>50</v>
      </c>
      <c r="O1304" s="5">
        <f>E1304/D1304</f>
        <v>1</v>
      </c>
      <c r="P1304" s="19">
        <f t="shared" si="82"/>
        <v>50</v>
      </c>
      <c r="Q1304" t="b">
        <v>1</v>
      </c>
      <c r="R1304" s="14" t="s">
        <v>8330</v>
      </c>
      <c r="S1304" s="10" t="s">
        <v>8271</v>
      </c>
      <c r="T1304" t="s">
        <v>8272</v>
      </c>
      <c r="U1304" s="14">
        <f t="shared" si="83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19">
        <v>3500</v>
      </c>
      <c r="E1305">
        <v>4559.13</v>
      </c>
      <c r="F1305" s="19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7">
        <f t="shared" si="81"/>
        <v>42566.441203703704</v>
      </c>
      <c r="M1305" t="b">
        <v>0</v>
      </c>
      <c r="N1305">
        <v>108</v>
      </c>
      <c r="O1305" s="5">
        <f>E1305/D1305</f>
        <v>1.3026085714285716</v>
      </c>
      <c r="P1305" s="19">
        <f t="shared" si="82"/>
        <v>42.214166666666671</v>
      </c>
      <c r="Q1305" t="b">
        <v>1</v>
      </c>
      <c r="R1305" s="14" t="s">
        <v>8330</v>
      </c>
      <c r="S1305" s="10" t="s">
        <v>8271</v>
      </c>
      <c r="T1305" t="s">
        <v>8272</v>
      </c>
      <c r="U1305" s="14">
        <f t="shared" si="83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19">
        <v>40000</v>
      </c>
      <c r="E1306">
        <v>15851</v>
      </c>
      <c r="F1306" s="19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7">
        <f t="shared" si="81"/>
        <v>42747.194502314815</v>
      </c>
      <c r="M1306" t="b">
        <v>0</v>
      </c>
      <c r="N1306">
        <v>104</v>
      </c>
      <c r="O1306" s="5">
        <f>E1306/D1306</f>
        <v>0.39627499999999999</v>
      </c>
      <c r="P1306" s="19">
        <f t="shared" si="82"/>
        <v>152.41346153846155</v>
      </c>
      <c r="Q1306" t="b">
        <v>0</v>
      </c>
      <c r="R1306" s="14" t="s">
        <v>8332</v>
      </c>
      <c r="S1306" s="10" t="s">
        <v>8273</v>
      </c>
      <c r="T1306" t="s">
        <v>8275</v>
      </c>
      <c r="U1306" s="14">
        <f t="shared" si="83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19">
        <v>30000</v>
      </c>
      <c r="E1307">
        <v>7793</v>
      </c>
      <c r="F1307" s="19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7">
        <f t="shared" si="81"/>
        <v>42543.665601851855</v>
      </c>
      <c r="M1307" t="b">
        <v>0</v>
      </c>
      <c r="N1307">
        <v>86</v>
      </c>
      <c r="O1307" s="5">
        <f>E1307/D1307</f>
        <v>0.25976666666666665</v>
      </c>
      <c r="P1307" s="19">
        <f t="shared" si="82"/>
        <v>90.616279069767444</v>
      </c>
      <c r="Q1307" t="b">
        <v>0</v>
      </c>
      <c r="R1307" s="14" t="s">
        <v>8332</v>
      </c>
      <c r="S1307" s="10" t="s">
        <v>8273</v>
      </c>
      <c r="T1307" t="s">
        <v>8275</v>
      </c>
      <c r="U1307" s="14">
        <f t="shared" si="83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19">
        <v>110000</v>
      </c>
      <c r="E1308">
        <v>71771</v>
      </c>
      <c r="F1308" s="19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7">
        <f t="shared" si="81"/>
        <v>41947.457569444443</v>
      </c>
      <c r="M1308" t="b">
        <v>0</v>
      </c>
      <c r="N1308">
        <v>356</v>
      </c>
      <c r="O1308" s="5">
        <f>E1308/D1308</f>
        <v>0.65246363636363636</v>
      </c>
      <c r="P1308" s="19">
        <f t="shared" si="82"/>
        <v>201.60393258426967</v>
      </c>
      <c r="Q1308" t="b">
        <v>0</v>
      </c>
      <c r="R1308" s="14" t="s">
        <v>8332</v>
      </c>
      <c r="S1308" s="10" t="s">
        <v>8273</v>
      </c>
      <c r="T1308" t="s">
        <v>8275</v>
      </c>
      <c r="U1308" s="14">
        <f t="shared" si="83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19">
        <v>50000</v>
      </c>
      <c r="E1309">
        <v>5757</v>
      </c>
      <c r="F1309" s="1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7">
        <f t="shared" si="81"/>
        <v>42387.503229166665</v>
      </c>
      <c r="M1309" t="b">
        <v>0</v>
      </c>
      <c r="N1309">
        <v>45</v>
      </c>
      <c r="O1309" s="5">
        <f>E1309/D1309</f>
        <v>0.11514000000000001</v>
      </c>
      <c r="P1309" s="19">
        <f t="shared" si="82"/>
        <v>127.93333333333334</v>
      </c>
      <c r="Q1309" t="b">
        <v>0</v>
      </c>
      <c r="R1309" s="14" t="s">
        <v>8332</v>
      </c>
      <c r="S1309" s="10" t="s">
        <v>8273</v>
      </c>
      <c r="T1309" t="s">
        <v>8275</v>
      </c>
      <c r="U1309" s="14">
        <f t="shared" si="83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19">
        <v>10000</v>
      </c>
      <c r="E1310">
        <v>1136</v>
      </c>
      <c r="F1310" s="19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7">
        <f t="shared" si="81"/>
        <v>42611.613564814819</v>
      </c>
      <c r="M1310" t="b">
        <v>0</v>
      </c>
      <c r="N1310">
        <v>38</v>
      </c>
      <c r="O1310" s="5">
        <f>E1310/D1310</f>
        <v>0.11360000000000001</v>
      </c>
      <c r="P1310" s="19">
        <f t="shared" si="82"/>
        <v>29.894736842105264</v>
      </c>
      <c r="Q1310" t="b">
        <v>0</v>
      </c>
      <c r="R1310" s="14" t="s">
        <v>8332</v>
      </c>
      <c r="S1310" s="10" t="s">
        <v>8273</v>
      </c>
      <c r="T1310" t="s">
        <v>8275</v>
      </c>
      <c r="U1310" s="14">
        <f t="shared" si="83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19">
        <v>11500</v>
      </c>
      <c r="E1311">
        <v>12879</v>
      </c>
      <c r="F1311" s="19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7">
        <f t="shared" si="81"/>
        <v>42257.882731481484</v>
      </c>
      <c r="M1311" t="b">
        <v>0</v>
      </c>
      <c r="N1311">
        <v>35</v>
      </c>
      <c r="O1311" s="5">
        <f>E1311/D1311</f>
        <v>1.1199130434782609</v>
      </c>
      <c r="P1311" s="19">
        <f t="shared" si="82"/>
        <v>367.97142857142859</v>
      </c>
      <c r="Q1311" t="b">
        <v>0</v>
      </c>
      <c r="R1311" s="14" t="s">
        <v>8332</v>
      </c>
      <c r="S1311" s="10" t="s">
        <v>8273</v>
      </c>
      <c r="T1311" t="s">
        <v>8275</v>
      </c>
      <c r="U1311" s="14">
        <f t="shared" si="83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19">
        <v>20000</v>
      </c>
      <c r="E1312">
        <v>3100</v>
      </c>
      <c r="F1312" s="19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7">
        <f t="shared" si="81"/>
        <v>42556.667245370365</v>
      </c>
      <c r="M1312" t="b">
        <v>0</v>
      </c>
      <c r="N1312">
        <v>24</v>
      </c>
      <c r="O1312" s="5">
        <f>E1312/D1312</f>
        <v>0.155</v>
      </c>
      <c r="P1312" s="19">
        <f t="shared" si="82"/>
        <v>129.16666666666666</v>
      </c>
      <c r="Q1312" t="b">
        <v>0</v>
      </c>
      <c r="R1312" s="14" t="s">
        <v>8332</v>
      </c>
      <c r="S1312" s="10" t="s">
        <v>8273</v>
      </c>
      <c r="T1312" t="s">
        <v>8275</v>
      </c>
      <c r="U1312" s="14">
        <f t="shared" si="83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19">
        <v>250000</v>
      </c>
      <c r="E1313">
        <v>80070</v>
      </c>
      <c r="F1313" s="19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7">
        <f t="shared" si="81"/>
        <v>42669.802303240736</v>
      </c>
      <c r="M1313" t="b">
        <v>0</v>
      </c>
      <c r="N1313">
        <v>100</v>
      </c>
      <c r="O1313" s="5">
        <f>E1313/D1313</f>
        <v>0.32028000000000001</v>
      </c>
      <c r="P1313" s="19">
        <f t="shared" si="82"/>
        <v>800.7</v>
      </c>
      <c r="Q1313" t="b">
        <v>0</v>
      </c>
      <c r="R1313" s="14" t="s">
        <v>8332</v>
      </c>
      <c r="S1313" s="10" t="s">
        <v>8273</v>
      </c>
      <c r="T1313" t="s">
        <v>8275</v>
      </c>
      <c r="U1313" s="14">
        <f t="shared" si="83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19">
        <v>4600</v>
      </c>
      <c r="E1314">
        <v>28</v>
      </c>
      <c r="F1314" s="19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7">
        <f t="shared" si="81"/>
        <v>42082.702800925923</v>
      </c>
      <c r="M1314" t="b">
        <v>0</v>
      </c>
      <c r="N1314">
        <v>1</v>
      </c>
      <c r="O1314" s="5">
        <f>E1314/D1314</f>
        <v>6.0869565217391303E-3</v>
      </c>
      <c r="P1314" s="19">
        <f t="shared" si="82"/>
        <v>28</v>
      </c>
      <c r="Q1314" t="b">
        <v>0</v>
      </c>
      <c r="R1314" s="14" t="s">
        <v>8332</v>
      </c>
      <c r="S1314" s="10" t="s">
        <v>8273</v>
      </c>
      <c r="T1314" t="s">
        <v>8275</v>
      </c>
      <c r="U1314" s="14">
        <f t="shared" si="83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19">
        <v>40000</v>
      </c>
      <c r="E1315">
        <v>12446</v>
      </c>
      <c r="F1315" s="19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7">
        <f t="shared" si="81"/>
        <v>42402.709652777776</v>
      </c>
      <c r="M1315" t="b">
        <v>0</v>
      </c>
      <c r="N1315">
        <v>122</v>
      </c>
      <c r="O1315" s="5">
        <f>E1315/D1315</f>
        <v>0.31114999999999998</v>
      </c>
      <c r="P1315" s="19">
        <f t="shared" si="82"/>
        <v>102.01639344262296</v>
      </c>
      <c r="Q1315" t="b">
        <v>0</v>
      </c>
      <c r="R1315" s="14" t="s">
        <v>8332</v>
      </c>
      <c r="S1315" s="10" t="s">
        <v>8273</v>
      </c>
      <c r="T1315" t="s">
        <v>8275</v>
      </c>
      <c r="U1315" s="14">
        <f t="shared" si="83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19">
        <v>180000</v>
      </c>
      <c r="E1316">
        <v>2028</v>
      </c>
      <c r="F1316" s="19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7">
        <f t="shared" si="81"/>
        <v>42604.669675925921</v>
      </c>
      <c r="M1316" t="b">
        <v>0</v>
      </c>
      <c r="N1316">
        <v>11</v>
      </c>
      <c r="O1316" s="5">
        <f>E1316/D1316</f>
        <v>1.1266666666666666E-2</v>
      </c>
      <c r="P1316" s="19">
        <f t="shared" si="82"/>
        <v>184.36363636363637</v>
      </c>
      <c r="Q1316" t="b">
        <v>0</v>
      </c>
      <c r="R1316" s="14" t="s">
        <v>8332</v>
      </c>
      <c r="S1316" s="10" t="s">
        <v>8273</v>
      </c>
      <c r="T1316" t="s">
        <v>8275</v>
      </c>
      <c r="U1316" s="14">
        <f t="shared" si="83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19">
        <v>100000</v>
      </c>
      <c r="E1317">
        <v>40404</v>
      </c>
      <c r="F1317" s="19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7">
        <f t="shared" si="81"/>
        <v>42278.498240740737</v>
      </c>
      <c r="M1317" t="b">
        <v>0</v>
      </c>
      <c r="N1317">
        <v>248</v>
      </c>
      <c r="O1317" s="5">
        <f>E1317/D1317</f>
        <v>0.40404000000000001</v>
      </c>
      <c r="P1317" s="19">
        <f t="shared" si="82"/>
        <v>162.91935483870967</v>
      </c>
      <c r="Q1317" t="b">
        <v>0</v>
      </c>
      <c r="R1317" s="14" t="s">
        <v>8332</v>
      </c>
      <c r="S1317" s="10" t="s">
        <v>8273</v>
      </c>
      <c r="T1317" t="s">
        <v>8275</v>
      </c>
      <c r="U1317" s="14">
        <f t="shared" si="83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19">
        <v>75000</v>
      </c>
      <c r="E1318">
        <v>1</v>
      </c>
      <c r="F1318" s="19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7">
        <f t="shared" si="81"/>
        <v>42393.961909722217</v>
      </c>
      <c r="M1318" t="b">
        <v>0</v>
      </c>
      <c r="N1318">
        <v>1</v>
      </c>
      <c r="O1318" s="5">
        <f>E1318/D1318</f>
        <v>1.3333333333333333E-5</v>
      </c>
      <c r="P1318" s="19">
        <f t="shared" si="82"/>
        <v>1</v>
      </c>
      <c r="Q1318" t="b">
        <v>0</v>
      </c>
      <c r="R1318" s="14" t="s">
        <v>8332</v>
      </c>
      <c r="S1318" s="10" t="s">
        <v>8273</v>
      </c>
      <c r="T1318" t="s">
        <v>8275</v>
      </c>
      <c r="U1318" s="14">
        <f t="shared" si="83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19">
        <v>200000</v>
      </c>
      <c r="E1319">
        <v>11467</v>
      </c>
      <c r="F1319" s="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7">
        <f t="shared" si="81"/>
        <v>42520.235486111109</v>
      </c>
      <c r="M1319" t="b">
        <v>0</v>
      </c>
      <c r="N1319">
        <v>19</v>
      </c>
      <c r="O1319" s="5">
        <f>E1319/D1319</f>
        <v>5.7334999999999997E-2</v>
      </c>
      <c r="P1319" s="19">
        <f t="shared" si="82"/>
        <v>603.52631578947364</v>
      </c>
      <c r="Q1319" t="b">
        <v>0</v>
      </c>
      <c r="R1319" s="14" t="s">
        <v>8332</v>
      </c>
      <c r="S1319" s="10" t="s">
        <v>8273</v>
      </c>
      <c r="T1319" t="s">
        <v>8275</v>
      </c>
      <c r="U1319" s="14">
        <f t="shared" si="83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19">
        <v>40000</v>
      </c>
      <c r="E1320">
        <v>6130</v>
      </c>
      <c r="F1320" s="19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7">
        <f t="shared" si="81"/>
        <v>41985.043657407412</v>
      </c>
      <c r="M1320" t="b">
        <v>0</v>
      </c>
      <c r="N1320">
        <v>135</v>
      </c>
      <c r="O1320" s="5">
        <f>E1320/D1320</f>
        <v>0.15325</v>
      </c>
      <c r="P1320" s="19">
        <f t="shared" si="82"/>
        <v>45.407407407407405</v>
      </c>
      <c r="Q1320" t="b">
        <v>0</v>
      </c>
      <c r="R1320" s="14" t="s">
        <v>8332</v>
      </c>
      <c r="S1320" s="10" t="s">
        <v>8273</v>
      </c>
      <c r="T1320" t="s">
        <v>8275</v>
      </c>
      <c r="U1320" s="14">
        <f t="shared" si="83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19">
        <v>5800</v>
      </c>
      <c r="E1321">
        <v>876</v>
      </c>
      <c r="F1321" s="19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7">
        <f t="shared" si="81"/>
        <v>41816.812094907407</v>
      </c>
      <c r="M1321" t="b">
        <v>0</v>
      </c>
      <c r="N1321">
        <v>9</v>
      </c>
      <c r="O1321" s="5">
        <f>E1321/D1321</f>
        <v>0.15103448275862069</v>
      </c>
      <c r="P1321" s="19">
        <f t="shared" si="82"/>
        <v>97.333333333333329</v>
      </c>
      <c r="Q1321" t="b">
        <v>0</v>
      </c>
      <c r="R1321" s="14" t="s">
        <v>8332</v>
      </c>
      <c r="S1321" s="10" t="s">
        <v>8273</v>
      </c>
      <c r="T1321" t="s">
        <v>8275</v>
      </c>
      <c r="U1321" s="14">
        <f t="shared" si="83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19">
        <v>100000</v>
      </c>
      <c r="E1322">
        <v>503</v>
      </c>
      <c r="F1322" s="19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7">
        <f t="shared" si="81"/>
        <v>42705.690347222218</v>
      </c>
      <c r="M1322" t="b">
        <v>0</v>
      </c>
      <c r="N1322">
        <v>3</v>
      </c>
      <c r="O1322" s="5">
        <f>E1322/D1322</f>
        <v>5.0299999999999997E-3</v>
      </c>
      <c r="P1322" s="19">
        <f t="shared" si="82"/>
        <v>167.66666666666666</v>
      </c>
      <c r="Q1322" t="b">
        <v>0</v>
      </c>
      <c r="R1322" s="14" t="s">
        <v>8332</v>
      </c>
      <c r="S1322" s="10" t="s">
        <v>8273</v>
      </c>
      <c r="T1322" t="s">
        <v>8275</v>
      </c>
      <c r="U1322" s="14">
        <f t="shared" si="83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19">
        <v>462000</v>
      </c>
      <c r="E1323">
        <v>6019</v>
      </c>
      <c r="F1323" s="19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7">
        <f t="shared" si="81"/>
        <v>42697.74927083333</v>
      </c>
      <c r="M1323" t="b">
        <v>0</v>
      </c>
      <c r="N1323">
        <v>7</v>
      </c>
      <c r="O1323" s="5">
        <f>E1323/D1323</f>
        <v>1.3028138528138528E-2</v>
      </c>
      <c r="P1323" s="19">
        <f t="shared" si="82"/>
        <v>859.85714285714289</v>
      </c>
      <c r="Q1323" t="b">
        <v>0</v>
      </c>
      <c r="R1323" s="14" t="s">
        <v>8332</v>
      </c>
      <c r="S1323" s="10" t="s">
        <v>8273</v>
      </c>
      <c r="T1323" t="s">
        <v>8275</v>
      </c>
      <c r="U1323" s="14">
        <f t="shared" si="83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19">
        <v>35000</v>
      </c>
      <c r="E1324">
        <v>106</v>
      </c>
      <c r="F1324" s="19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7">
        <f t="shared" si="81"/>
        <v>42115.656539351854</v>
      </c>
      <c r="M1324" t="b">
        <v>0</v>
      </c>
      <c r="N1324">
        <v>4</v>
      </c>
      <c r="O1324" s="5">
        <f>E1324/D1324</f>
        <v>3.0285714285714286E-3</v>
      </c>
      <c r="P1324" s="19">
        <f t="shared" si="82"/>
        <v>26.5</v>
      </c>
      <c r="Q1324" t="b">
        <v>0</v>
      </c>
      <c r="R1324" s="14" t="s">
        <v>8332</v>
      </c>
      <c r="S1324" s="10" t="s">
        <v>8273</v>
      </c>
      <c r="T1324" t="s">
        <v>8275</v>
      </c>
      <c r="U1324" s="14">
        <f t="shared" si="83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19">
        <v>15000</v>
      </c>
      <c r="E1325">
        <v>1332</v>
      </c>
      <c r="F1325" s="19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7">
        <f t="shared" si="81"/>
        <v>42451.698449074072</v>
      </c>
      <c r="M1325" t="b">
        <v>0</v>
      </c>
      <c r="N1325">
        <v>44</v>
      </c>
      <c r="O1325" s="5">
        <f>E1325/D1325</f>
        <v>8.8800000000000004E-2</v>
      </c>
      <c r="P1325" s="19">
        <f t="shared" si="82"/>
        <v>30.272727272727273</v>
      </c>
      <c r="Q1325" t="b">
        <v>0</v>
      </c>
      <c r="R1325" s="14" t="s">
        <v>8332</v>
      </c>
      <c r="S1325" s="10" t="s">
        <v>8273</v>
      </c>
      <c r="T1325" t="s">
        <v>8275</v>
      </c>
      <c r="U1325" s="14">
        <f t="shared" si="83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19">
        <v>50000</v>
      </c>
      <c r="E1326">
        <v>4920</v>
      </c>
      <c r="F1326" s="19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7">
        <f t="shared" si="81"/>
        <v>42626.633703703701</v>
      </c>
      <c r="M1326" t="b">
        <v>0</v>
      </c>
      <c r="N1326">
        <v>90</v>
      </c>
      <c r="O1326" s="5">
        <f>E1326/D1326</f>
        <v>9.8400000000000001E-2</v>
      </c>
      <c r="P1326" s="19">
        <f t="shared" si="82"/>
        <v>54.666666666666664</v>
      </c>
      <c r="Q1326" t="b">
        <v>0</v>
      </c>
      <c r="R1326" s="14" t="s">
        <v>8332</v>
      </c>
      <c r="S1326" s="10" t="s">
        <v>8273</v>
      </c>
      <c r="T1326" t="s">
        <v>8275</v>
      </c>
      <c r="U1326" s="14">
        <f t="shared" si="83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19">
        <v>20000</v>
      </c>
      <c r="E1327">
        <v>486</v>
      </c>
      <c r="F1327" s="19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7">
        <f t="shared" si="81"/>
        <v>42704.086053240739</v>
      </c>
      <c r="M1327" t="b">
        <v>0</v>
      </c>
      <c r="N1327">
        <v>8</v>
      </c>
      <c r="O1327" s="5">
        <f>E1327/D1327</f>
        <v>2.4299999999999999E-2</v>
      </c>
      <c r="P1327" s="19">
        <f t="shared" si="82"/>
        <v>60.75</v>
      </c>
      <c r="Q1327" t="b">
        <v>0</v>
      </c>
      <c r="R1327" s="14" t="s">
        <v>8332</v>
      </c>
      <c r="S1327" s="10" t="s">
        <v>8273</v>
      </c>
      <c r="T1327" t="s">
        <v>8275</v>
      </c>
      <c r="U1327" s="14">
        <f t="shared" si="83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19">
        <v>100000</v>
      </c>
      <c r="E1328">
        <v>1130</v>
      </c>
      <c r="F1328" s="19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7">
        <f t="shared" si="81"/>
        <v>41974.791990740734</v>
      </c>
      <c r="M1328" t="b">
        <v>0</v>
      </c>
      <c r="N1328">
        <v>11</v>
      </c>
      <c r="O1328" s="5">
        <f>E1328/D1328</f>
        <v>1.1299999999999999E-2</v>
      </c>
      <c r="P1328" s="19">
        <f t="shared" si="82"/>
        <v>102.72727272727273</v>
      </c>
      <c r="Q1328" t="b">
        <v>0</v>
      </c>
      <c r="R1328" s="14" t="s">
        <v>8332</v>
      </c>
      <c r="S1328" s="10" t="s">
        <v>8273</v>
      </c>
      <c r="T1328" t="s">
        <v>8275</v>
      </c>
      <c r="U1328" s="14">
        <f t="shared" si="83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19">
        <v>48000</v>
      </c>
      <c r="E1329">
        <v>1705</v>
      </c>
      <c r="F1329" s="1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7">
        <f t="shared" si="81"/>
        <v>42123.678645833337</v>
      </c>
      <c r="M1329" t="b">
        <v>0</v>
      </c>
      <c r="N1329">
        <v>41</v>
      </c>
      <c r="O1329" s="5">
        <f>E1329/D1329</f>
        <v>3.5520833333333335E-2</v>
      </c>
      <c r="P1329" s="19">
        <f t="shared" si="82"/>
        <v>41.585365853658537</v>
      </c>
      <c r="Q1329" t="b">
        <v>0</v>
      </c>
      <c r="R1329" s="14" t="s">
        <v>8332</v>
      </c>
      <c r="S1329" s="10" t="s">
        <v>8273</v>
      </c>
      <c r="T1329" t="s">
        <v>8275</v>
      </c>
      <c r="U1329" s="14">
        <f t="shared" si="83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19">
        <v>75000</v>
      </c>
      <c r="E1330">
        <v>1748</v>
      </c>
      <c r="F1330" s="19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7">
        <f t="shared" si="81"/>
        <v>42612.642754629633</v>
      </c>
      <c r="M1330" t="b">
        <v>0</v>
      </c>
      <c r="N1330">
        <v>15</v>
      </c>
      <c r="O1330" s="5">
        <f>E1330/D1330</f>
        <v>2.3306666666666667E-2</v>
      </c>
      <c r="P1330" s="19">
        <f t="shared" si="82"/>
        <v>116.53333333333333</v>
      </c>
      <c r="Q1330" t="b">
        <v>0</v>
      </c>
      <c r="R1330" s="14" t="s">
        <v>8332</v>
      </c>
      <c r="S1330" s="10" t="s">
        <v>8273</v>
      </c>
      <c r="T1330" t="s">
        <v>8275</v>
      </c>
      <c r="U1330" s="14">
        <f t="shared" si="83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19">
        <v>50000</v>
      </c>
      <c r="E1331">
        <v>408</v>
      </c>
      <c r="F1331" s="19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7">
        <f t="shared" si="81"/>
        <v>41935.221585648149</v>
      </c>
      <c r="M1331" t="b">
        <v>0</v>
      </c>
      <c r="N1331">
        <v>9</v>
      </c>
      <c r="O1331" s="5">
        <f>E1331/D1331</f>
        <v>8.1600000000000006E-3</v>
      </c>
      <c r="P1331" s="19">
        <f t="shared" si="82"/>
        <v>45.333333333333336</v>
      </c>
      <c r="Q1331" t="b">
        <v>0</v>
      </c>
      <c r="R1331" s="14" t="s">
        <v>8332</v>
      </c>
      <c r="S1331" s="10" t="s">
        <v>8273</v>
      </c>
      <c r="T1331" t="s">
        <v>8275</v>
      </c>
      <c r="U1331" s="14">
        <f t="shared" si="83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19">
        <v>35000</v>
      </c>
      <c r="E1332">
        <v>7873</v>
      </c>
      <c r="F1332" s="19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7">
        <f t="shared" si="81"/>
        <v>42522.276724537034</v>
      </c>
      <c r="M1332" t="b">
        <v>0</v>
      </c>
      <c r="N1332">
        <v>50</v>
      </c>
      <c r="O1332" s="5">
        <f>E1332/D1332</f>
        <v>0.22494285714285714</v>
      </c>
      <c r="P1332" s="19">
        <f t="shared" si="82"/>
        <v>157.46</v>
      </c>
      <c r="Q1332" t="b">
        <v>0</v>
      </c>
      <c r="R1332" s="14" t="s">
        <v>8332</v>
      </c>
      <c r="S1332" s="10" t="s">
        <v>8273</v>
      </c>
      <c r="T1332" t="s">
        <v>8275</v>
      </c>
      <c r="U1332" s="14">
        <f t="shared" si="83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19">
        <v>250000</v>
      </c>
      <c r="E1333">
        <v>3417</v>
      </c>
      <c r="F1333" s="19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7">
        <f t="shared" si="81"/>
        <v>42569.50409722222</v>
      </c>
      <c r="M1333" t="b">
        <v>0</v>
      </c>
      <c r="N1333">
        <v>34</v>
      </c>
      <c r="O1333" s="5">
        <f>E1333/D1333</f>
        <v>1.3668E-2</v>
      </c>
      <c r="P1333" s="19">
        <f t="shared" si="82"/>
        <v>100.5</v>
      </c>
      <c r="Q1333" t="b">
        <v>0</v>
      </c>
      <c r="R1333" s="14" t="s">
        <v>8332</v>
      </c>
      <c r="S1333" s="10" t="s">
        <v>8273</v>
      </c>
      <c r="T1333" t="s">
        <v>8275</v>
      </c>
      <c r="U1333" s="14">
        <f t="shared" si="83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19">
        <v>10115</v>
      </c>
      <c r="E1334">
        <v>0</v>
      </c>
      <c r="F1334" s="19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7">
        <f t="shared" si="81"/>
        <v>42732.060277777782</v>
      </c>
      <c r="M1334" t="b">
        <v>0</v>
      </c>
      <c r="N1334">
        <v>0</v>
      </c>
      <c r="O1334" s="5">
        <f>E1334/D1334</f>
        <v>0</v>
      </c>
      <c r="P1334" s="19">
        <f t="shared" si="82"/>
        <v>0</v>
      </c>
      <c r="Q1334" t="b">
        <v>0</v>
      </c>
      <c r="R1334" s="14" t="s">
        <v>8332</v>
      </c>
      <c r="S1334" s="10" t="s">
        <v>8273</v>
      </c>
      <c r="T1334" t="s">
        <v>8275</v>
      </c>
      <c r="U1334" s="14">
        <f t="shared" si="83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19">
        <v>2500</v>
      </c>
      <c r="E1335">
        <v>0</v>
      </c>
      <c r="F1335" s="19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7">
        <f t="shared" si="81"/>
        <v>41806.106770833336</v>
      </c>
      <c r="M1335" t="b">
        <v>0</v>
      </c>
      <c r="N1335">
        <v>0</v>
      </c>
      <c r="O1335" s="5">
        <f>E1335/D1335</f>
        <v>0</v>
      </c>
      <c r="P1335" s="19">
        <f t="shared" si="82"/>
        <v>0</v>
      </c>
      <c r="Q1335" t="b">
        <v>0</v>
      </c>
      <c r="R1335" s="14" t="s">
        <v>8332</v>
      </c>
      <c r="S1335" s="10" t="s">
        <v>8273</v>
      </c>
      <c r="T1335" t="s">
        <v>8275</v>
      </c>
      <c r="U1335" s="14">
        <f t="shared" si="83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19">
        <v>133000</v>
      </c>
      <c r="E1336">
        <v>14303</v>
      </c>
      <c r="F1336" s="19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7">
        <f t="shared" si="81"/>
        <v>42410.774155092593</v>
      </c>
      <c r="M1336" t="b">
        <v>0</v>
      </c>
      <c r="N1336">
        <v>276</v>
      </c>
      <c r="O1336" s="5">
        <f>E1336/D1336</f>
        <v>0.10754135338345865</v>
      </c>
      <c r="P1336" s="19">
        <f t="shared" si="82"/>
        <v>51.822463768115945</v>
      </c>
      <c r="Q1336" t="b">
        <v>0</v>
      </c>
      <c r="R1336" s="14" t="s">
        <v>8332</v>
      </c>
      <c r="S1336" s="10" t="s">
        <v>8273</v>
      </c>
      <c r="T1336" t="s">
        <v>8275</v>
      </c>
      <c r="U1336" s="14">
        <f t="shared" si="83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19">
        <v>25000</v>
      </c>
      <c r="E1337">
        <v>4940</v>
      </c>
      <c r="F1337" s="19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7">
        <f t="shared" si="81"/>
        <v>42313.936365740738</v>
      </c>
      <c r="M1337" t="b">
        <v>0</v>
      </c>
      <c r="N1337">
        <v>16</v>
      </c>
      <c r="O1337" s="5">
        <f>E1337/D1337</f>
        <v>0.1976</v>
      </c>
      <c r="P1337" s="19">
        <f t="shared" si="82"/>
        <v>308.75</v>
      </c>
      <c r="Q1337" t="b">
        <v>0</v>
      </c>
      <c r="R1337" s="14" t="s">
        <v>8332</v>
      </c>
      <c r="S1337" s="10" t="s">
        <v>8273</v>
      </c>
      <c r="T1337" t="s">
        <v>8275</v>
      </c>
      <c r="U1337" s="14">
        <f t="shared" si="83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19">
        <v>100000</v>
      </c>
      <c r="E1338">
        <v>84947</v>
      </c>
      <c r="F1338" s="19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7">
        <f t="shared" si="81"/>
        <v>41955.863750000004</v>
      </c>
      <c r="M1338" t="b">
        <v>0</v>
      </c>
      <c r="N1338">
        <v>224</v>
      </c>
      <c r="O1338" s="5">
        <f>E1338/D1338</f>
        <v>0.84946999999999995</v>
      </c>
      <c r="P1338" s="19">
        <f t="shared" si="82"/>
        <v>379.22767857142856</v>
      </c>
      <c r="Q1338" t="b">
        <v>0</v>
      </c>
      <c r="R1338" s="14" t="s">
        <v>8332</v>
      </c>
      <c r="S1338" s="10" t="s">
        <v>8273</v>
      </c>
      <c r="T1338" t="s">
        <v>8275</v>
      </c>
      <c r="U1338" s="14">
        <f t="shared" si="83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19">
        <v>50000</v>
      </c>
      <c r="E1339">
        <v>24691</v>
      </c>
      <c r="F1339" s="1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7">
        <f t="shared" si="81"/>
        <v>42767.577303240745</v>
      </c>
      <c r="M1339" t="b">
        <v>0</v>
      </c>
      <c r="N1339">
        <v>140</v>
      </c>
      <c r="O1339" s="5">
        <f>E1339/D1339</f>
        <v>0.49381999999999998</v>
      </c>
      <c r="P1339" s="19">
        <f t="shared" si="82"/>
        <v>176.36428571428573</v>
      </c>
      <c r="Q1339" t="b">
        <v>0</v>
      </c>
      <c r="R1339" s="14" t="s">
        <v>8332</v>
      </c>
      <c r="S1339" s="10" t="s">
        <v>8273</v>
      </c>
      <c r="T1339" t="s">
        <v>8275</v>
      </c>
      <c r="U1339" s="14">
        <f t="shared" si="83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19">
        <v>30000</v>
      </c>
      <c r="E1340">
        <v>991</v>
      </c>
      <c r="F1340" s="19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7">
        <f t="shared" si="81"/>
        <v>42188.803622685184</v>
      </c>
      <c r="M1340" t="b">
        <v>0</v>
      </c>
      <c r="N1340">
        <v>15</v>
      </c>
      <c r="O1340" s="5">
        <f>E1340/D1340</f>
        <v>3.3033333333333331E-2</v>
      </c>
      <c r="P1340" s="19">
        <f t="shared" si="82"/>
        <v>66.066666666666663</v>
      </c>
      <c r="Q1340" t="b">
        <v>0</v>
      </c>
      <c r="R1340" s="14" t="s">
        <v>8332</v>
      </c>
      <c r="S1340" s="10" t="s">
        <v>8273</v>
      </c>
      <c r="T1340" t="s">
        <v>8275</v>
      </c>
      <c r="U1340" s="14">
        <f t="shared" si="83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19">
        <v>50000</v>
      </c>
      <c r="E1341">
        <v>3317</v>
      </c>
      <c r="F1341" s="19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7">
        <f t="shared" si="81"/>
        <v>41936.647164351853</v>
      </c>
      <c r="M1341" t="b">
        <v>0</v>
      </c>
      <c r="N1341">
        <v>37</v>
      </c>
      <c r="O1341" s="5">
        <f>E1341/D1341</f>
        <v>6.6339999999999996E-2</v>
      </c>
      <c r="P1341" s="19">
        <f t="shared" si="82"/>
        <v>89.648648648648646</v>
      </c>
      <c r="Q1341" t="b">
        <v>0</v>
      </c>
      <c r="R1341" s="14" t="s">
        <v>8332</v>
      </c>
      <c r="S1341" s="10" t="s">
        <v>8273</v>
      </c>
      <c r="T1341" t="s">
        <v>8275</v>
      </c>
      <c r="U1341" s="14">
        <f t="shared" si="83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19">
        <v>1680</v>
      </c>
      <c r="E1342">
        <v>0</v>
      </c>
      <c r="F1342" s="19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7">
        <f t="shared" si="81"/>
        <v>41836.595520833333</v>
      </c>
      <c r="M1342" t="b">
        <v>0</v>
      </c>
      <c r="N1342">
        <v>0</v>
      </c>
      <c r="O1342" s="5">
        <f>E1342/D1342</f>
        <v>0</v>
      </c>
      <c r="P1342" s="19">
        <f t="shared" si="82"/>
        <v>0</v>
      </c>
      <c r="Q1342" t="b">
        <v>0</v>
      </c>
      <c r="R1342" s="14" t="s">
        <v>8332</v>
      </c>
      <c r="S1342" s="10" t="s">
        <v>8273</v>
      </c>
      <c r="T1342" t="s">
        <v>8275</v>
      </c>
      <c r="U1342" s="14">
        <f t="shared" si="83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19">
        <v>25000</v>
      </c>
      <c r="E1343">
        <v>17590</v>
      </c>
      <c r="F1343" s="19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7">
        <f t="shared" si="81"/>
        <v>42612.624039351853</v>
      </c>
      <c r="M1343" t="b">
        <v>0</v>
      </c>
      <c r="N1343">
        <v>46</v>
      </c>
      <c r="O1343" s="5">
        <f>E1343/D1343</f>
        <v>0.7036</v>
      </c>
      <c r="P1343" s="19">
        <f t="shared" si="82"/>
        <v>382.39130434782606</v>
      </c>
      <c r="Q1343" t="b">
        <v>0</v>
      </c>
      <c r="R1343" s="14" t="s">
        <v>8332</v>
      </c>
      <c r="S1343" s="10" t="s">
        <v>8273</v>
      </c>
      <c r="T1343" t="s">
        <v>8275</v>
      </c>
      <c r="U1343" s="14">
        <f t="shared" si="83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19">
        <v>50000</v>
      </c>
      <c r="E1344">
        <v>100</v>
      </c>
      <c r="F1344" s="19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7">
        <f t="shared" si="81"/>
        <v>42172.816423611104</v>
      </c>
      <c r="M1344" t="b">
        <v>0</v>
      </c>
      <c r="N1344">
        <v>1</v>
      </c>
      <c r="O1344" s="5">
        <f>E1344/D1344</f>
        <v>2E-3</v>
      </c>
      <c r="P1344" s="19">
        <f t="shared" si="82"/>
        <v>100</v>
      </c>
      <c r="Q1344" t="b">
        <v>0</v>
      </c>
      <c r="R1344" s="14" t="s">
        <v>8332</v>
      </c>
      <c r="S1344" s="10" t="s">
        <v>8273</v>
      </c>
      <c r="T1344" t="s">
        <v>8275</v>
      </c>
      <c r="U1344" s="14">
        <f t="shared" si="83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19">
        <v>50000</v>
      </c>
      <c r="E1345">
        <v>51149</v>
      </c>
      <c r="F1345" s="19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7">
        <f t="shared" si="81"/>
        <v>42542.526423611111</v>
      </c>
      <c r="M1345" t="b">
        <v>0</v>
      </c>
      <c r="N1345">
        <v>323</v>
      </c>
      <c r="O1345" s="5">
        <f>E1345/D1345</f>
        <v>1.02298</v>
      </c>
      <c r="P1345" s="19">
        <f t="shared" si="82"/>
        <v>158.35603715170279</v>
      </c>
      <c r="Q1345" t="b">
        <v>0</v>
      </c>
      <c r="R1345" s="14" t="s">
        <v>8332</v>
      </c>
      <c r="S1345" s="10" t="s">
        <v>8273</v>
      </c>
      <c r="T1345" t="s">
        <v>8275</v>
      </c>
      <c r="U1345" s="14">
        <f t="shared" si="83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19">
        <v>1500</v>
      </c>
      <c r="E1346">
        <v>5666</v>
      </c>
      <c r="F1346" s="19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7">
        <f t="shared" si="81"/>
        <v>42522.789803240739</v>
      </c>
      <c r="M1346" t="b">
        <v>0</v>
      </c>
      <c r="N1346">
        <v>139</v>
      </c>
      <c r="O1346" s="5">
        <f>E1346/D1346</f>
        <v>3.7773333333333334</v>
      </c>
      <c r="P1346" s="19">
        <f t="shared" si="82"/>
        <v>40.762589928057551</v>
      </c>
      <c r="Q1346" t="b">
        <v>1</v>
      </c>
      <c r="R1346" s="14" t="s">
        <v>8333</v>
      </c>
      <c r="S1346" s="10" t="s">
        <v>8276</v>
      </c>
      <c r="T1346" t="s">
        <v>8277</v>
      </c>
      <c r="U1346" s="14">
        <f t="shared" si="83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19">
        <v>300</v>
      </c>
      <c r="E1347">
        <v>375</v>
      </c>
      <c r="F1347" s="19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7">
        <f t="shared" ref="L1347:L1410" si="85">(((K1347/60)/60)/24)+DATE(1970,1,1)</f>
        <v>41799.814340277779</v>
      </c>
      <c r="M1347" t="b">
        <v>0</v>
      </c>
      <c r="N1347">
        <v>7</v>
      </c>
      <c r="O1347" s="5">
        <f>E1347/D1347</f>
        <v>1.25</v>
      </c>
      <c r="P1347" s="19">
        <f t="shared" ref="P1347:P1410" si="86">IFERROR(E1347/N1347,0)</f>
        <v>53.571428571428569</v>
      </c>
      <c r="Q1347" t="b">
        <v>1</v>
      </c>
      <c r="R1347" s="14" t="s">
        <v>8333</v>
      </c>
      <c r="S1347" s="10" t="s">
        <v>8276</v>
      </c>
      <c r="T1347" t="s">
        <v>8277</v>
      </c>
      <c r="U1347" s="14">
        <f t="shared" ref="U1347:U1410" si="87">YEAR(L1347)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19">
        <v>4900</v>
      </c>
      <c r="E1348">
        <v>7219</v>
      </c>
      <c r="F1348" s="19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7">
        <f t="shared" si="85"/>
        <v>41422.075821759259</v>
      </c>
      <c r="M1348" t="b">
        <v>0</v>
      </c>
      <c r="N1348">
        <v>149</v>
      </c>
      <c r="O1348" s="5">
        <f>E1348/D1348</f>
        <v>1.473265306122449</v>
      </c>
      <c r="P1348" s="19">
        <f t="shared" si="86"/>
        <v>48.449664429530202</v>
      </c>
      <c r="Q1348" t="b">
        <v>1</v>
      </c>
      <c r="R1348" s="14" t="s">
        <v>8333</v>
      </c>
      <c r="S1348" s="10" t="s">
        <v>8276</v>
      </c>
      <c r="T1348" t="s">
        <v>8277</v>
      </c>
      <c r="U1348" s="14">
        <f t="shared" si="87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19">
        <v>2500</v>
      </c>
      <c r="E1349">
        <v>2555</v>
      </c>
      <c r="F1349" s="1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7">
        <f t="shared" si="85"/>
        <v>42040.638020833328</v>
      </c>
      <c r="M1349" t="b">
        <v>0</v>
      </c>
      <c r="N1349">
        <v>31</v>
      </c>
      <c r="O1349" s="5">
        <f>E1349/D1349</f>
        <v>1.022</v>
      </c>
      <c r="P1349" s="19">
        <f t="shared" si="86"/>
        <v>82.41935483870968</v>
      </c>
      <c r="Q1349" t="b">
        <v>1</v>
      </c>
      <c r="R1349" s="14" t="s">
        <v>8333</v>
      </c>
      <c r="S1349" s="10" t="s">
        <v>8276</v>
      </c>
      <c r="T1349" t="s">
        <v>8277</v>
      </c>
      <c r="U1349" s="14">
        <f t="shared" si="87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19">
        <v>5875</v>
      </c>
      <c r="E1350">
        <v>5985</v>
      </c>
      <c r="F1350" s="19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7">
        <f t="shared" si="85"/>
        <v>41963.506168981476</v>
      </c>
      <c r="M1350" t="b">
        <v>0</v>
      </c>
      <c r="N1350">
        <v>26</v>
      </c>
      <c r="O1350" s="5">
        <f>E1350/D1350</f>
        <v>1.018723404255319</v>
      </c>
      <c r="P1350" s="19">
        <f t="shared" si="86"/>
        <v>230.19230769230768</v>
      </c>
      <c r="Q1350" t="b">
        <v>1</v>
      </c>
      <c r="R1350" s="14" t="s">
        <v>8333</v>
      </c>
      <c r="S1350" s="10" t="s">
        <v>8276</v>
      </c>
      <c r="T1350" t="s">
        <v>8277</v>
      </c>
      <c r="U1350" s="14">
        <f t="shared" si="87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19">
        <v>5000</v>
      </c>
      <c r="E1351">
        <v>10210</v>
      </c>
      <c r="F1351" s="19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7">
        <f t="shared" si="85"/>
        <v>42317.33258101852</v>
      </c>
      <c r="M1351" t="b">
        <v>0</v>
      </c>
      <c r="N1351">
        <v>172</v>
      </c>
      <c r="O1351" s="5">
        <f>E1351/D1351</f>
        <v>2.0419999999999998</v>
      </c>
      <c r="P1351" s="19">
        <f t="shared" si="86"/>
        <v>59.360465116279073</v>
      </c>
      <c r="Q1351" t="b">
        <v>1</v>
      </c>
      <c r="R1351" s="14" t="s">
        <v>8333</v>
      </c>
      <c r="S1351" s="10" t="s">
        <v>8276</v>
      </c>
      <c r="T1351" t="s">
        <v>8277</v>
      </c>
      <c r="U1351" s="14">
        <f t="shared" si="87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19">
        <v>5000</v>
      </c>
      <c r="E1352">
        <v>5202.5</v>
      </c>
      <c r="F1352" s="19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7">
        <f t="shared" si="85"/>
        <v>42334.013124999998</v>
      </c>
      <c r="M1352" t="b">
        <v>0</v>
      </c>
      <c r="N1352">
        <v>78</v>
      </c>
      <c r="O1352" s="5">
        <f>E1352/D1352</f>
        <v>1.0405</v>
      </c>
      <c r="P1352" s="19">
        <f t="shared" si="86"/>
        <v>66.698717948717942</v>
      </c>
      <c r="Q1352" t="b">
        <v>1</v>
      </c>
      <c r="R1352" s="14" t="s">
        <v>8333</v>
      </c>
      <c r="S1352" s="10" t="s">
        <v>8276</v>
      </c>
      <c r="T1352" t="s">
        <v>8277</v>
      </c>
      <c r="U1352" s="14">
        <f t="shared" si="87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19">
        <v>20000</v>
      </c>
      <c r="E1353">
        <v>20253</v>
      </c>
      <c r="F1353" s="19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7">
        <f t="shared" si="85"/>
        <v>42382.74009259259</v>
      </c>
      <c r="M1353" t="b">
        <v>0</v>
      </c>
      <c r="N1353">
        <v>120</v>
      </c>
      <c r="O1353" s="5">
        <f>E1353/D1353</f>
        <v>1.0126500000000001</v>
      </c>
      <c r="P1353" s="19">
        <f t="shared" si="86"/>
        <v>168.77500000000001</v>
      </c>
      <c r="Q1353" t="b">
        <v>1</v>
      </c>
      <c r="R1353" s="14" t="s">
        <v>8333</v>
      </c>
      <c r="S1353" s="10" t="s">
        <v>8276</v>
      </c>
      <c r="T1353" t="s">
        <v>8277</v>
      </c>
      <c r="U1353" s="14">
        <f t="shared" si="87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19">
        <v>10000</v>
      </c>
      <c r="E1354">
        <v>13614</v>
      </c>
      <c r="F1354" s="19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7">
        <f t="shared" si="85"/>
        <v>42200.578310185185</v>
      </c>
      <c r="M1354" t="b">
        <v>0</v>
      </c>
      <c r="N1354">
        <v>227</v>
      </c>
      <c r="O1354" s="5">
        <f>E1354/D1354</f>
        <v>1.3613999999999999</v>
      </c>
      <c r="P1354" s="19">
        <f t="shared" si="86"/>
        <v>59.973568281938327</v>
      </c>
      <c r="Q1354" t="b">
        <v>1</v>
      </c>
      <c r="R1354" s="14" t="s">
        <v>8333</v>
      </c>
      <c r="S1354" s="10" t="s">
        <v>8276</v>
      </c>
      <c r="T1354" t="s">
        <v>8277</v>
      </c>
      <c r="U1354" s="14">
        <f t="shared" si="87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19">
        <v>1000</v>
      </c>
      <c r="E1355">
        <v>1336</v>
      </c>
      <c r="F1355" s="19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7">
        <f t="shared" si="85"/>
        <v>41309.11791666667</v>
      </c>
      <c r="M1355" t="b">
        <v>0</v>
      </c>
      <c r="N1355">
        <v>42</v>
      </c>
      <c r="O1355" s="5">
        <f>E1355/D1355</f>
        <v>1.3360000000000001</v>
      </c>
      <c r="P1355" s="19">
        <f t="shared" si="86"/>
        <v>31.80952380952381</v>
      </c>
      <c r="Q1355" t="b">
        <v>1</v>
      </c>
      <c r="R1355" s="14" t="s">
        <v>8333</v>
      </c>
      <c r="S1355" s="10" t="s">
        <v>8276</v>
      </c>
      <c r="T1355" t="s">
        <v>8277</v>
      </c>
      <c r="U1355" s="14">
        <f t="shared" si="87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19">
        <v>1200</v>
      </c>
      <c r="E1356">
        <v>1563</v>
      </c>
      <c r="F1356" s="19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7">
        <f t="shared" si="85"/>
        <v>42502.807627314818</v>
      </c>
      <c r="M1356" t="b">
        <v>0</v>
      </c>
      <c r="N1356">
        <v>64</v>
      </c>
      <c r="O1356" s="5">
        <f>E1356/D1356</f>
        <v>1.3025</v>
      </c>
      <c r="P1356" s="19">
        <f t="shared" si="86"/>
        <v>24.421875</v>
      </c>
      <c r="Q1356" t="b">
        <v>1</v>
      </c>
      <c r="R1356" s="14" t="s">
        <v>8333</v>
      </c>
      <c r="S1356" s="10" t="s">
        <v>8276</v>
      </c>
      <c r="T1356" t="s">
        <v>8277</v>
      </c>
      <c r="U1356" s="14">
        <f t="shared" si="87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19">
        <v>2500</v>
      </c>
      <c r="E1357">
        <v>3067</v>
      </c>
      <c r="F1357" s="19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7">
        <f t="shared" si="85"/>
        <v>41213.254687499997</v>
      </c>
      <c r="M1357" t="b">
        <v>0</v>
      </c>
      <c r="N1357">
        <v>121</v>
      </c>
      <c r="O1357" s="5">
        <f>E1357/D1357</f>
        <v>1.2267999999999999</v>
      </c>
      <c r="P1357" s="19">
        <f t="shared" si="86"/>
        <v>25.347107438016529</v>
      </c>
      <c r="Q1357" t="b">
        <v>1</v>
      </c>
      <c r="R1357" s="14" t="s">
        <v>8333</v>
      </c>
      <c r="S1357" s="10" t="s">
        <v>8276</v>
      </c>
      <c r="T1357" t="s">
        <v>8277</v>
      </c>
      <c r="U1357" s="14">
        <f t="shared" si="87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19">
        <v>3400</v>
      </c>
      <c r="E1358">
        <v>6215.56</v>
      </c>
      <c r="F1358" s="19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7">
        <f t="shared" si="85"/>
        <v>41430.038888888892</v>
      </c>
      <c r="M1358" t="b">
        <v>0</v>
      </c>
      <c r="N1358">
        <v>87</v>
      </c>
      <c r="O1358" s="5">
        <f>E1358/D1358</f>
        <v>1.8281058823529412</v>
      </c>
      <c r="P1358" s="19">
        <f t="shared" si="86"/>
        <v>71.443218390804603</v>
      </c>
      <c r="Q1358" t="b">
        <v>1</v>
      </c>
      <c r="R1358" s="14" t="s">
        <v>8333</v>
      </c>
      <c r="S1358" s="10" t="s">
        <v>8276</v>
      </c>
      <c r="T1358" t="s">
        <v>8277</v>
      </c>
      <c r="U1358" s="14">
        <f t="shared" si="87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19">
        <v>2000</v>
      </c>
      <c r="E1359">
        <v>2506</v>
      </c>
      <c r="F1359" s="1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7">
        <f t="shared" si="85"/>
        <v>41304.962233796294</v>
      </c>
      <c r="M1359" t="b">
        <v>0</v>
      </c>
      <c r="N1359">
        <v>65</v>
      </c>
      <c r="O1359" s="5">
        <f>E1359/D1359</f>
        <v>1.2529999999999999</v>
      </c>
      <c r="P1359" s="19">
        <f t="shared" si="86"/>
        <v>38.553846153846152</v>
      </c>
      <c r="Q1359" t="b">
        <v>1</v>
      </c>
      <c r="R1359" s="14" t="s">
        <v>8333</v>
      </c>
      <c r="S1359" s="10" t="s">
        <v>8276</v>
      </c>
      <c r="T1359" t="s">
        <v>8277</v>
      </c>
      <c r="U1359" s="14">
        <f t="shared" si="87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19">
        <v>3000</v>
      </c>
      <c r="E1360">
        <v>3350</v>
      </c>
      <c r="F1360" s="19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7">
        <f t="shared" si="85"/>
        <v>40689.570868055554</v>
      </c>
      <c r="M1360" t="b">
        <v>0</v>
      </c>
      <c r="N1360">
        <v>49</v>
      </c>
      <c r="O1360" s="5">
        <f>E1360/D1360</f>
        <v>1.1166666666666667</v>
      </c>
      <c r="P1360" s="19">
        <f t="shared" si="86"/>
        <v>68.367346938775512</v>
      </c>
      <c r="Q1360" t="b">
        <v>1</v>
      </c>
      <c r="R1360" s="14" t="s">
        <v>8333</v>
      </c>
      <c r="S1360" s="10" t="s">
        <v>8276</v>
      </c>
      <c r="T1360" t="s">
        <v>8277</v>
      </c>
      <c r="U1360" s="14">
        <f t="shared" si="87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19">
        <v>660</v>
      </c>
      <c r="E1361">
        <v>764</v>
      </c>
      <c r="F1361" s="19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7">
        <f t="shared" si="85"/>
        <v>40668.814699074072</v>
      </c>
      <c r="M1361" t="b">
        <v>0</v>
      </c>
      <c r="N1361">
        <v>19</v>
      </c>
      <c r="O1361" s="5">
        <f>E1361/D1361</f>
        <v>1.1575757575757575</v>
      </c>
      <c r="P1361" s="19">
        <f t="shared" si="86"/>
        <v>40.210526315789473</v>
      </c>
      <c r="Q1361" t="b">
        <v>1</v>
      </c>
      <c r="R1361" s="14" t="s">
        <v>8333</v>
      </c>
      <c r="S1361" s="10" t="s">
        <v>8276</v>
      </c>
      <c r="T1361" t="s">
        <v>8277</v>
      </c>
      <c r="U1361" s="14">
        <f t="shared" si="87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19">
        <v>1500</v>
      </c>
      <c r="E1362">
        <v>2598</v>
      </c>
      <c r="F1362" s="19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7">
        <f t="shared" si="85"/>
        <v>41095.900694444441</v>
      </c>
      <c r="M1362" t="b">
        <v>0</v>
      </c>
      <c r="N1362">
        <v>81</v>
      </c>
      <c r="O1362" s="5">
        <f>E1362/D1362</f>
        <v>1.732</v>
      </c>
      <c r="P1362" s="19">
        <f t="shared" si="86"/>
        <v>32.074074074074076</v>
      </c>
      <c r="Q1362" t="b">
        <v>1</v>
      </c>
      <c r="R1362" s="14" t="s">
        <v>8333</v>
      </c>
      <c r="S1362" s="10" t="s">
        <v>8276</v>
      </c>
      <c r="T1362" t="s">
        <v>8277</v>
      </c>
      <c r="U1362" s="14">
        <f t="shared" si="87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19">
        <v>6000</v>
      </c>
      <c r="E1363">
        <v>7559</v>
      </c>
      <c r="F1363" s="19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7">
        <f t="shared" si="85"/>
        <v>41781.717268518521</v>
      </c>
      <c r="M1363" t="b">
        <v>0</v>
      </c>
      <c r="N1363">
        <v>264</v>
      </c>
      <c r="O1363" s="5">
        <f>E1363/D1363</f>
        <v>1.2598333333333334</v>
      </c>
      <c r="P1363" s="19">
        <f t="shared" si="86"/>
        <v>28.632575757575758</v>
      </c>
      <c r="Q1363" t="b">
        <v>1</v>
      </c>
      <c r="R1363" s="14" t="s">
        <v>8333</v>
      </c>
      <c r="S1363" s="10" t="s">
        <v>8276</v>
      </c>
      <c r="T1363" t="s">
        <v>8277</v>
      </c>
      <c r="U1363" s="14">
        <f t="shared" si="87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19">
        <v>1000</v>
      </c>
      <c r="E1364">
        <v>1091</v>
      </c>
      <c r="F1364" s="19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7">
        <f t="shared" si="85"/>
        <v>41464.934386574074</v>
      </c>
      <c r="M1364" t="b">
        <v>0</v>
      </c>
      <c r="N1364">
        <v>25</v>
      </c>
      <c r="O1364" s="5">
        <f>E1364/D1364</f>
        <v>1.091</v>
      </c>
      <c r="P1364" s="19">
        <f t="shared" si="86"/>
        <v>43.64</v>
      </c>
      <c r="Q1364" t="b">
        <v>1</v>
      </c>
      <c r="R1364" s="14" t="s">
        <v>8333</v>
      </c>
      <c r="S1364" s="10" t="s">
        <v>8276</v>
      </c>
      <c r="T1364" t="s">
        <v>8277</v>
      </c>
      <c r="U1364" s="14">
        <f t="shared" si="87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19">
        <v>200</v>
      </c>
      <c r="E1365">
        <v>200</v>
      </c>
      <c r="F1365" s="19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7">
        <f t="shared" si="85"/>
        <v>42396.8440625</v>
      </c>
      <c r="M1365" t="b">
        <v>0</v>
      </c>
      <c r="N1365">
        <v>5</v>
      </c>
      <c r="O1365" s="5">
        <f>E1365/D1365</f>
        <v>1</v>
      </c>
      <c r="P1365" s="19">
        <f t="shared" si="86"/>
        <v>40</v>
      </c>
      <c r="Q1365" t="b">
        <v>1</v>
      </c>
      <c r="R1365" s="14" t="s">
        <v>8333</v>
      </c>
      <c r="S1365" s="10" t="s">
        <v>8276</v>
      </c>
      <c r="T1365" t="s">
        <v>8277</v>
      </c>
      <c r="U1365" s="14">
        <f t="shared" si="87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19">
        <v>42000</v>
      </c>
      <c r="E1366">
        <v>49830</v>
      </c>
      <c r="F1366" s="19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7">
        <f t="shared" si="85"/>
        <v>41951.695671296293</v>
      </c>
      <c r="M1366" t="b">
        <v>0</v>
      </c>
      <c r="N1366">
        <v>144</v>
      </c>
      <c r="O1366" s="5">
        <f>E1366/D1366</f>
        <v>1.1864285714285714</v>
      </c>
      <c r="P1366" s="19">
        <f t="shared" si="86"/>
        <v>346.04166666666669</v>
      </c>
      <c r="Q1366" t="b">
        <v>1</v>
      </c>
      <c r="R1366" s="14" t="s">
        <v>8335</v>
      </c>
      <c r="S1366" s="10" t="s">
        <v>8279</v>
      </c>
      <c r="T1366" t="s">
        <v>8280</v>
      </c>
      <c r="U1366" s="14">
        <f t="shared" si="87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19">
        <v>7500</v>
      </c>
      <c r="E1367">
        <v>7520</v>
      </c>
      <c r="F1367" s="19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7">
        <f t="shared" si="85"/>
        <v>42049.733240740738</v>
      </c>
      <c r="M1367" t="b">
        <v>0</v>
      </c>
      <c r="N1367">
        <v>92</v>
      </c>
      <c r="O1367" s="5">
        <f>E1367/D1367</f>
        <v>1.0026666666666666</v>
      </c>
      <c r="P1367" s="19">
        <f t="shared" si="86"/>
        <v>81.739130434782609</v>
      </c>
      <c r="Q1367" t="b">
        <v>1</v>
      </c>
      <c r="R1367" s="14" t="s">
        <v>8335</v>
      </c>
      <c r="S1367" s="10" t="s">
        <v>8279</v>
      </c>
      <c r="T1367" t="s">
        <v>8280</v>
      </c>
      <c r="U1367" s="14">
        <f t="shared" si="87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19">
        <v>7500</v>
      </c>
      <c r="E1368">
        <v>9486.69</v>
      </c>
      <c r="F1368" s="19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7">
        <f t="shared" si="85"/>
        <v>41924.996099537035</v>
      </c>
      <c r="M1368" t="b">
        <v>0</v>
      </c>
      <c r="N1368">
        <v>147</v>
      </c>
      <c r="O1368" s="5">
        <f>E1368/D1368</f>
        <v>1.2648920000000001</v>
      </c>
      <c r="P1368" s="19">
        <f t="shared" si="86"/>
        <v>64.535306122448986</v>
      </c>
      <c r="Q1368" t="b">
        <v>1</v>
      </c>
      <c r="R1368" s="14" t="s">
        <v>8335</v>
      </c>
      <c r="S1368" s="10" t="s">
        <v>8279</v>
      </c>
      <c r="T1368" t="s">
        <v>8280</v>
      </c>
      <c r="U1368" s="14">
        <f t="shared" si="87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19">
        <v>5000</v>
      </c>
      <c r="E1369">
        <v>5713</v>
      </c>
      <c r="F1369" s="1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7">
        <f t="shared" si="85"/>
        <v>42292.002893518518</v>
      </c>
      <c r="M1369" t="b">
        <v>0</v>
      </c>
      <c r="N1369">
        <v>90</v>
      </c>
      <c r="O1369" s="5">
        <f>E1369/D1369</f>
        <v>1.1426000000000001</v>
      </c>
      <c r="P1369" s="19">
        <f t="shared" si="86"/>
        <v>63.477777777777774</v>
      </c>
      <c r="Q1369" t="b">
        <v>1</v>
      </c>
      <c r="R1369" s="14" t="s">
        <v>8335</v>
      </c>
      <c r="S1369" s="10" t="s">
        <v>8279</v>
      </c>
      <c r="T1369" t="s">
        <v>8280</v>
      </c>
      <c r="U1369" s="14">
        <f t="shared" si="87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19">
        <v>5000</v>
      </c>
      <c r="E1370">
        <v>5535</v>
      </c>
      <c r="F1370" s="19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7">
        <f t="shared" si="85"/>
        <v>42146.190902777773</v>
      </c>
      <c r="M1370" t="b">
        <v>0</v>
      </c>
      <c r="N1370">
        <v>87</v>
      </c>
      <c r="O1370" s="5">
        <f>E1370/D1370</f>
        <v>1.107</v>
      </c>
      <c r="P1370" s="19">
        <f t="shared" si="86"/>
        <v>63.620689655172413</v>
      </c>
      <c r="Q1370" t="b">
        <v>1</v>
      </c>
      <c r="R1370" s="14" t="s">
        <v>8335</v>
      </c>
      <c r="S1370" s="10" t="s">
        <v>8279</v>
      </c>
      <c r="T1370" t="s">
        <v>8280</v>
      </c>
      <c r="U1370" s="14">
        <f t="shared" si="87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19">
        <v>32360</v>
      </c>
      <c r="E1371">
        <v>34090.629999999997</v>
      </c>
      <c r="F1371" s="19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7">
        <f t="shared" si="85"/>
        <v>41710.594282407408</v>
      </c>
      <c r="M1371" t="b">
        <v>0</v>
      </c>
      <c r="N1371">
        <v>406</v>
      </c>
      <c r="O1371" s="5">
        <f>E1371/D1371</f>
        <v>1.0534805315203954</v>
      </c>
      <c r="P1371" s="19">
        <f t="shared" si="86"/>
        <v>83.967068965517228</v>
      </c>
      <c r="Q1371" t="b">
        <v>1</v>
      </c>
      <c r="R1371" s="14" t="s">
        <v>8335</v>
      </c>
      <c r="S1371" s="10" t="s">
        <v>8279</v>
      </c>
      <c r="T1371" t="s">
        <v>8280</v>
      </c>
      <c r="U1371" s="14">
        <f t="shared" si="87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19">
        <v>1500</v>
      </c>
      <c r="E1372">
        <v>1555</v>
      </c>
      <c r="F1372" s="19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7">
        <f t="shared" si="85"/>
        <v>41548.00335648148</v>
      </c>
      <c r="M1372" t="b">
        <v>0</v>
      </c>
      <c r="N1372">
        <v>20</v>
      </c>
      <c r="O1372" s="5">
        <f>E1372/D1372</f>
        <v>1.0366666666666666</v>
      </c>
      <c r="P1372" s="19">
        <f t="shared" si="86"/>
        <v>77.75</v>
      </c>
      <c r="Q1372" t="b">
        <v>1</v>
      </c>
      <c r="R1372" s="14" t="s">
        <v>8335</v>
      </c>
      <c r="S1372" s="10" t="s">
        <v>8279</v>
      </c>
      <c r="T1372" t="s">
        <v>8280</v>
      </c>
      <c r="U1372" s="14">
        <f t="shared" si="87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19">
        <v>6999</v>
      </c>
      <c r="E1373">
        <v>7495</v>
      </c>
      <c r="F1373" s="19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7">
        <f t="shared" si="85"/>
        <v>42101.758587962962</v>
      </c>
      <c r="M1373" t="b">
        <v>0</v>
      </c>
      <c r="N1373">
        <v>70</v>
      </c>
      <c r="O1373" s="5">
        <f>E1373/D1373</f>
        <v>1.0708672667523933</v>
      </c>
      <c r="P1373" s="19">
        <f t="shared" si="86"/>
        <v>107.07142857142857</v>
      </c>
      <c r="Q1373" t="b">
        <v>1</v>
      </c>
      <c r="R1373" s="14" t="s">
        <v>8335</v>
      </c>
      <c r="S1373" s="10" t="s">
        <v>8279</v>
      </c>
      <c r="T1373" t="s">
        <v>8280</v>
      </c>
      <c r="U1373" s="14">
        <f t="shared" si="87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19">
        <v>500</v>
      </c>
      <c r="E1374">
        <v>620</v>
      </c>
      <c r="F1374" s="19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7">
        <f t="shared" si="85"/>
        <v>41072.739953703705</v>
      </c>
      <c r="M1374" t="b">
        <v>0</v>
      </c>
      <c r="N1374">
        <v>16</v>
      </c>
      <c r="O1374" s="5">
        <f>E1374/D1374</f>
        <v>1.24</v>
      </c>
      <c r="P1374" s="19">
        <f t="shared" si="86"/>
        <v>38.75</v>
      </c>
      <c r="Q1374" t="b">
        <v>1</v>
      </c>
      <c r="R1374" s="14" t="s">
        <v>8335</v>
      </c>
      <c r="S1374" s="10" t="s">
        <v>8279</v>
      </c>
      <c r="T1374" t="s">
        <v>8280</v>
      </c>
      <c r="U1374" s="14">
        <f t="shared" si="87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19">
        <v>10000</v>
      </c>
      <c r="E1375">
        <v>10501</v>
      </c>
      <c r="F1375" s="19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7">
        <f t="shared" si="85"/>
        <v>42704.95177083333</v>
      </c>
      <c r="M1375" t="b">
        <v>0</v>
      </c>
      <c r="N1375">
        <v>52</v>
      </c>
      <c r="O1375" s="5">
        <f>E1375/D1375</f>
        <v>1.0501</v>
      </c>
      <c r="P1375" s="19">
        <f t="shared" si="86"/>
        <v>201.94230769230768</v>
      </c>
      <c r="Q1375" t="b">
        <v>1</v>
      </c>
      <c r="R1375" s="14" t="s">
        <v>8335</v>
      </c>
      <c r="S1375" s="10" t="s">
        <v>8279</v>
      </c>
      <c r="T1375" t="s">
        <v>8280</v>
      </c>
      <c r="U1375" s="14">
        <f t="shared" si="87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19">
        <v>1500</v>
      </c>
      <c r="E1376">
        <v>2842</v>
      </c>
      <c r="F1376" s="19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7">
        <f t="shared" si="85"/>
        <v>42424.161898148144</v>
      </c>
      <c r="M1376" t="b">
        <v>0</v>
      </c>
      <c r="N1376">
        <v>66</v>
      </c>
      <c r="O1376" s="5">
        <f>E1376/D1376</f>
        <v>1.8946666666666667</v>
      </c>
      <c r="P1376" s="19">
        <f t="shared" si="86"/>
        <v>43.060606060606062</v>
      </c>
      <c r="Q1376" t="b">
        <v>1</v>
      </c>
      <c r="R1376" s="14" t="s">
        <v>8335</v>
      </c>
      <c r="S1376" s="10" t="s">
        <v>8279</v>
      </c>
      <c r="T1376" t="s">
        <v>8280</v>
      </c>
      <c r="U1376" s="14">
        <f t="shared" si="87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19">
        <v>4000</v>
      </c>
      <c r="E1377">
        <v>6853</v>
      </c>
      <c r="F1377" s="19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7">
        <f t="shared" si="85"/>
        <v>42720.066192129627</v>
      </c>
      <c r="M1377" t="b">
        <v>0</v>
      </c>
      <c r="N1377">
        <v>109</v>
      </c>
      <c r="O1377" s="5">
        <f>E1377/D1377</f>
        <v>1.7132499999999999</v>
      </c>
      <c r="P1377" s="19">
        <f t="shared" si="86"/>
        <v>62.871559633027523</v>
      </c>
      <c r="Q1377" t="b">
        <v>1</v>
      </c>
      <c r="R1377" s="14" t="s">
        <v>8335</v>
      </c>
      <c r="S1377" s="10" t="s">
        <v>8279</v>
      </c>
      <c r="T1377" t="s">
        <v>8280</v>
      </c>
      <c r="U1377" s="14">
        <f t="shared" si="87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19">
        <v>3700</v>
      </c>
      <c r="E1378">
        <v>9342</v>
      </c>
      <c r="F1378" s="19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7">
        <f t="shared" si="85"/>
        <v>42677.669050925921</v>
      </c>
      <c r="M1378" t="b">
        <v>0</v>
      </c>
      <c r="N1378">
        <v>168</v>
      </c>
      <c r="O1378" s="5">
        <f>E1378/D1378</f>
        <v>2.5248648648648651</v>
      </c>
      <c r="P1378" s="19">
        <f t="shared" si="86"/>
        <v>55.607142857142854</v>
      </c>
      <c r="Q1378" t="b">
        <v>1</v>
      </c>
      <c r="R1378" s="14" t="s">
        <v>8335</v>
      </c>
      <c r="S1378" s="10" t="s">
        <v>8279</v>
      </c>
      <c r="T1378" t="s">
        <v>8280</v>
      </c>
      <c r="U1378" s="14">
        <f t="shared" si="87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19">
        <v>1300</v>
      </c>
      <c r="E1379">
        <v>1510</v>
      </c>
      <c r="F1379" s="1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7">
        <f t="shared" si="85"/>
        <v>42747.219560185185</v>
      </c>
      <c r="M1379" t="b">
        <v>0</v>
      </c>
      <c r="N1379">
        <v>31</v>
      </c>
      <c r="O1379" s="5">
        <f>E1379/D1379</f>
        <v>1.1615384615384616</v>
      </c>
      <c r="P1379" s="19">
        <f t="shared" si="86"/>
        <v>48.70967741935484</v>
      </c>
      <c r="Q1379" t="b">
        <v>1</v>
      </c>
      <c r="R1379" s="14" t="s">
        <v>8335</v>
      </c>
      <c r="S1379" s="10" t="s">
        <v>8279</v>
      </c>
      <c r="T1379" t="s">
        <v>8280</v>
      </c>
      <c r="U1379" s="14">
        <f t="shared" si="87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19">
        <v>2000</v>
      </c>
      <c r="E1380">
        <v>4067</v>
      </c>
      <c r="F1380" s="19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7">
        <f t="shared" si="85"/>
        <v>42568.759374999994</v>
      </c>
      <c r="M1380" t="b">
        <v>0</v>
      </c>
      <c r="N1380">
        <v>133</v>
      </c>
      <c r="O1380" s="5">
        <f>E1380/D1380</f>
        <v>2.0335000000000001</v>
      </c>
      <c r="P1380" s="19">
        <f t="shared" si="86"/>
        <v>30.578947368421051</v>
      </c>
      <c r="Q1380" t="b">
        <v>1</v>
      </c>
      <c r="R1380" s="14" t="s">
        <v>8335</v>
      </c>
      <c r="S1380" s="10" t="s">
        <v>8279</v>
      </c>
      <c r="T1380" t="s">
        <v>8280</v>
      </c>
      <c r="U1380" s="14">
        <f t="shared" si="87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19">
        <v>10000</v>
      </c>
      <c r="E1381">
        <v>11160</v>
      </c>
      <c r="F1381" s="19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7">
        <f t="shared" si="85"/>
        <v>42130.491620370376</v>
      </c>
      <c r="M1381" t="b">
        <v>0</v>
      </c>
      <c r="N1381">
        <v>151</v>
      </c>
      <c r="O1381" s="5">
        <f>E1381/D1381</f>
        <v>1.1160000000000001</v>
      </c>
      <c r="P1381" s="19">
        <f t="shared" si="86"/>
        <v>73.907284768211923</v>
      </c>
      <c r="Q1381" t="b">
        <v>1</v>
      </c>
      <c r="R1381" s="14" t="s">
        <v>8335</v>
      </c>
      <c r="S1381" s="10" t="s">
        <v>8279</v>
      </c>
      <c r="T1381" t="s">
        <v>8280</v>
      </c>
      <c r="U1381" s="14">
        <f t="shared" si="87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19">
        <v>25</v>
      </c>
      <c r="E1382">
        <v>106</v>
      </c>
      <c r="F1382" s="19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7">
        <f t="shared" si="85"/>
        <v>42141.762800925921</v>
      </c>
      <c r="M1382" t="b">
        <v>0</v>
      </c>
      <c r="N1382">
        <v>5</v>
      </c>
      <c r="O1382" s="5">
        <f>E1382/D1382</f>
        <v>4.24</v>
      </c>
      <c r="P1382" s="19">
        <f t="shared" si="86"/>
        <v>21.2</v>
      </c>
      <c r="Q1382" t="b">
        <v>1</v>
      </c>
      <c r="R1382" s="14" t="s">
        <v>8335</v>
      </c>
      <c r="S1382" s="10" t="s">
        <v>8279</v>
      </c>
      <c r="T1382" t="s">
        <v>8280</v>
      </c>
      <c r="U1382" s="14">
        <f t="shared" si="87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19">
        <v>5000</v>
      </c>
      <c r="E1383">
        <v>5355</v>
      </c>
      <c r="F1383" s="19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7">
        <f t="shared" si="85"/>
        <v>42703.214409722219</v>
      </c>
      <c r="M1383" t="b">
        <v>0</v>
      </c>
      <c r="N1383">
        <v>73</v>
      </c>
      <c r="O1383" s="5">
        <f>E1383/D1383</f>
        <v>1.071</v>
      </c>
      <c r="P1383" s="19">
        <f t="shared" si="86"/>
        <v>73.356164383561648</v>
      </c>
      <c r="Q1383" t="b">
        <v>1</v>
      </c>
      <c r="R1383" s="14" t="s">
        <v>8335</v>
      </c>
      <c r="S1383" s="10" t="s">
        <v>8279</v>
      </c>
      <c r="T1383" t="s">
        <v>8280</v>
      </c>
      <c r="U1383" s="14">
        <f t="shared" si="87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19">
        <v>8000</v>
      </c>
      <c r="E1384">
        <v>8349</v>
      </c>
      <c r="F1384" s="19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7">
        <f t="shared" si="85"/>
        <v>41370.800185185188</v>
      </c>
      <c r="M1384" t="b">
        <v>0</v>
      </c>
      <c r="N1384">
        <v>148</v>
      </c>
      <c r="O1384" s="5">
        <f>E1384/D1384</f>
        <v>1.043625</v>
      </c>
      <c r="P1384" s="19">
        <f t="shared" si="86"/>
        <v>56.412162162162161</v>
      </c>
      <c r="Q1384" t="b">
        <v>1</v>
      </c>
      <c r="R1384" s="14" t="s">
        <v>8335</v>
      </c>
      <c r="S1384" s="10" t="s">
        <v>8279</v>
      </c>
      <c r="T1384" t="s">
        <v>8280</v>
      </c>
      <c r="U1384" s="14">
        <f t="shared" si="87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19">
        <v>2200</v>
      </c>
      <c r="E1385">
        <v>4673</v>
      </c>
      <c r="F1385" s="19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7">
        <f t="shared" si="85"/>
        <v>42707.074976851851</v>
      </c>
      <c r="M1385" t="b">
        <v>0</v>
      </c>
      <c r="N1385">
        <v>93</v>
      </c>
      <c r="O1385" s="5">
        <f>E1385/D1385</f>
        <v>2.124090909090909</v>
      </c>
      <c r="P1385" s="19">
        <f t="shared" si="86"/>
        <v>50.247311827956992</v>
      </c>
      <c r="Q1385" t="b">
        <v>1</v>
      </c>
      <c r="R1385" s="14" t="s">
        <v>8335</v>
      </c>
      <c r="S1385" s="10" t="s">
        <v>8279</v>
      </c>
      <c r="T1385" t="s">
        <v>8280</v>
      </c>
      <c r="U1385" s="14">
        <f t="shared" si="87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19">
        <v>3500</v>
      </c>
      <c r="E1386">
        <v>4343</v>
      </c>
      <c r="F1386" s="19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7">
        <f t="shared" si="85"/>
        <v>42160.735208333332</v>
      </c>
      <c r="M1386" t="b">
        <v>0</v>
      </c>
      <c r="N1386">
        <v>63</v>
      </c>
      <c r="O1386" s="5">
        <f>E1386/D1386</f>
        <v>1.2408571428571429</v>
      </c>
      <c r="P1386" s="19">
        <f t="shared" si="86"/>
        <v>68.936507936507937</v>
      </c>
      <c r="Q1386" t="b">
        <v>1</v>
      </c>
      <c r="R1386" s="14" t="s">
        <v>8335</v>
      </c>
      <c r="S1386" s="10" t="s">
        <v>8279</v>
      </c>
      <c r="T1386" t="s">
        <v>8280</v>
      </c>
      <c r="U1386" s="14">
        <f t="shared" si="87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19">
        <v>8000</v>
      </c>
      <c r="E1387">
        <v>8832.49</v>
      </c>
      <c r="F1387" s="19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7">
        <f t="shared" si="85"/>
        <v>42433.688900462963</v>
      </c>
      <c r="M1387" t="b">
        <v>0</v>
      </c>
      <c r="N1387">
        <v>134</v>
      </c>
      <c r="O1387" s="5">
        <f>E1387/D1387</f>
        <v>1.10406125</v>
      </c>
      <c r="P1387" s="19">
        <f t="shared" si="86"/>
        <v>65.914104477611943</v>
      </c>
      <c r="Q1387" t="b">
        <v>1</v>
      </c>
      <c r="R1387" s="14" t="s">
        <v>8335</v>
      </c>
      <c r="S1387" s="10" t="s">
        <v>8279</v>
      </c>
      <c r="T1387" t="s">
        <v>8280</v>
      </c>
      <c r="U1387" s="14">
        <f t="shared" si="87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19">
        <v>400</v>
      </c>
      <c r="E1388">
        <v>875</v>
      </c>
      <c r="F1388" s="19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7">
        <f t="shared" si="85"/>
        <v>42184.646863425922</v>
      </c>
      <c r="M1388" t="b">
        <v>0</v>
      </c>
      <c r="N1388">
        <v>14</v>
      </c>
      <c r="O1388" s="5">
        <f>E1388/D1388</f>
        <v>2.1875</v>
      </c>
      <c r="P1388" s="19">
        <f t="shared" si="86"/>
        <v>62.5</v>
      </c>
      <c r="Q1388" t="b">
        <v>1</v>
      </c>
      <c r="R1388" s="14" t="s">
        <v>8335</v>
      </c>
      <c r="S1388" s="10" t="s">
        <v>8279</v>
      </c>
      <c r="T1388" t="s">
        <v>8280</v>
      </c>
      <c r="U1388" s="14">
        <f t="shared" si="87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19">
        <v>4000</v>
      </c>
      <c r="E1389">
        <v>5465</v>
      </c>
      <c r="F1389" s="1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7">
        <f t="shared" si="85"/>
        <v>42126.92123842593</v>
      </c>
      <c r="M1389" t="b">
        <v>0</v>
      </c>
      <c r="N1389">
        <v>78</v>
      </c>
      <c r="O1389" s="5">
        <f>E1389/D1389</f>
        <v>1.36625</v>
      </c>
      <c r="P1389" s="19">
        <f t="shared" si="86"/>
        <v>70.064102564102569</v>
      </c>
      <c r="Q1389" t="b">
        <v>1</v>
      </c>
      <c r="R1389" s="14" t="s">
        <v>8335</v>
      </c>
      <c r="S1389" s="10" t="s">
        <v>8279</v>
      </c>
      <c r="T1389" t="s">
        <v>8280</v>
      </c>
      <c r="U1389" s="14">
        <f t="shared" si="87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19">
        <v>5000</v>
      </c>
      <c r="E1390">
        <v>6740.37</v>
      </c>
      <c r="F1390" s="19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7">
        <f t="shared" si="85"/>
        <v>42634.614780092597</v>
      </c>
      <c r="M1390" t="b">
        <v>0</v>
      </c>
      <c r="N1390">
        <v>112</v>
      </c>
      <c r="O1390" s="5">
        <f>E1390/D1390</f>
        <v>1.348074</v>
      </c>
      <c r="P1390" s="19">
        <f t="shared" si="86"/>
        <v>60.181874999999998</v>
      </c>
      <c r="Q1390" t="b">
        <v>1</v>
      </c>
      <c r="R1390" s="14" t="s">
        <v>8335</v>
      </c>
      <c r="S1390" s="10" t="s">
        <v>8279</v>
      </c>
      <c r="T1390" t="s">
        <v>8280</v>
      </c>
      <c r="U1390" s="14">
        <f t="shared" si="87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19">
        <v>500</v>
      </c>
      <c r="E1391">
        <v>727</v>
      </c>
      <c r="F1391" s="19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7">
        <f t="shared" si="85"/>
        <v>42565.480983796297</v>
      </c>
      <c r="M1391" t="b">
        <v>0</v>
      </c>
      <c r="N1391">
        <v>34</v>
      </c>
      <c r="O1391" s="5">
        <f>E1391/D1391</f>
        <v>1.454</v>
      </c>
      <c r="P1391" s="19">
        <f t="shared" si="86"/>
        <v>21.382352941176471</v>
      </c>
      <c r="Q1391" t="b">
        <v>1</v>
      </c>
      <c r="R1391" s="14" t="s">
        <v>8335</v>
      </c>
      <c r="S1391" s="10" t="s">
        <v>8279</v>
      </c>
      <c r="T1391" t="s">
        <v>8280</v>
      </c>
      <c r="U1391" s="14">
        <f t="shared" si="87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19">
        <v>2800</v>
      </c>
      <c r="E1392">
        <v>3055</v>
      </c>
      <c r="F1392" s="19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7">
        <f t="shared" si="85"/>
        <v>42087.803310185183</v>
      </c>
      <c r="M1392" t="b">
        <v>0</v>
      </c>
      <c r="N1392">
        <v>19</v>
      </c>
      <c r="O1392" s="5">
        <f>E1392/D1392</f>
        <v>1.0910714285714285</v>
      </c>
      <c r="P1392" s="19">
        <f t="shared" si="86"/>
        <v>160.78947368421052</v>
      </c>
      <c r="Q1392" t="b">
        <v>1</v>
      </c>
      <c r="R1392" s="14" t="s">
        <v>8335</v>
      </c>
      <c r="S1392" s="10" t="s">
        <v>8279</v>
      </c>
      <c r="T1392" t="s">
        <v>8280</v>
      </c>
      <c r="U1392" s="14">
        <f t="shared" si="87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19">
        <v>500</v>
      </c>
      <c r="E1393">
        <v>551</v>
      </c>
      <c r="F1393" s="19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7">
        <f t="shared" si="85"/>
        <v>42193.650671296295</v>
      </c>
      <c r="M1393" t="b">
        <v>0</v>
      </c>
      <c r="N1393">
        <v>13</v>
      </c>
      <c r="O1393" s="5">
        <f>E1393/D1393</f>
        <v>1.1020000000000001</v>
      </c>
      <c r="P1393" s="19">
        <f t="shared" si="86"/>
        <v>42.384615384615387</v>
      </c>
      <c r="Q1393" t="b">
        <v>1</v>
      </c>
      <c r="R1393" s="14" t="s">
        <v>8335</v>
      </c>
      <c r="S1393" s="10" t="s">
        <v>8279</v>
      </c>
      <c r="T1393" t="s">
        <v>8280</v>
      </c>
      <c r="U1393" s="14">
        <f t="shared" si="87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19">
        <v>2500</v>
      </c>
      <c r="E1394">
        <v>2841</v>
      </c>
      <c r="F1394" s="19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7">
        <f t="shared" si="85"/>
        <v>42401.154930555553</v>
      </c>
      <c r="M1394" t="b">
        <v>0</v>
      </c>
      <c r="N1394">
        <v>104</v>
      </c>
      <c r="O1394" s="5">
        <f>E1394/D1394</f>
        <v>1.1364000000000001</v>
      </c>
      <c r="P1394" s="19">
        <f t="shared" si="86"/>
        <v>27.317307692307693</v>
      </c>
      <c r="Q1394" t="b">
        <v>1</v>
      </c>
      <c r="R1394" s="14" t="s">
        <v>8335</v>
      </c>
      <c r="S1394" s="10" t="s">
        <v>8279</v>
      </c>
      <c r="T1394" t="s">
        <v>8280</v>
      </c>
      <c r="U1394" s="14">
        <f t="shared" si="87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19">
        <v>10000</v>
      </c>
      <c r="E1395">
        <v>10235</v>
      </c>
      <c r="F1395" s="19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7">
        <f t="shared" si="85"/>
        <v>42553.681979166664</v>
      </c>
      <c r="M1395" t="b">
        <v>0</v>
      </c>
      <c r="N1395">
        <v>52</v>
      </c>
      <c r="O1395" s="5">
        <f>E1395/D1395</f>
        <v>1.0235000000000001</v>
      </c>
      <c r="P1395" s="19">
        <f t="shared" si="86"/>
        <v>196.82692307692307</v>
      </c>
      <c r="Q1395" t="b">
        <v>1</v>
      </c>
      <c r="R1395" s="14" t="s">
        <v>8335</v>
      </c>
      <c r="S1395" s="10" t="s">
        <v>8279</v>
      </c>
      <c r="T1395" t="s">
        <v>8280</v>
      </c>
      <c r="U1395" s="14">
        <f t="shared" si="87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19">
        <v>750</v>
      </c>
      <c r="E1396">
        <v>916</v>
      </c>
      <c r="F1396" s="19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7">
        <f t="shared" si="85"/>
        <v>42752.144976851851</v>
      </c>
      <c r="M1396" t="b">
        <v>0</v>
      </c>
      <c r="N1396">
        <v>17</v>
      </c>
      <c r="O1396" s="5">
        <f>E1396/D1396</f>
        <v>1.2213333333333334</v>
      </c>
      <c r="P1396" s="19">
        <f t="shared" si="86"/>
        <v>53.882352941176471</v>
      </c>
      <c r="Q1396" t="b">
        <v>1</v>
      </c>
      <c r="R1396" s="14" t="s">
        <v>8335</v>
      </c>
      <c r="S1396" s="10" t="s">
        <v>8279</v>
      </c>
      <c r="T1396" t="s">
        <v>8280</v>
      </c>
      <c r="U1396" s="14">
        <f t="shared" si="87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19">
        <v>3500</v>
      </c>
      <c r="E1397">
        <v>3916</v>
      </c>
      <c r="F1397" s="19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7">
        <f t="shared" si="85"/>
        <v>42719.90834490741</v>
      </c>
      <c r="M1397" t="b">
        <v>0</v>
      </c>
      <c r="N1397">
        <v>82</v>
      </c>
      <c r="O1397" s="5">
        <f>E1397/D1397</f>
        <v>1.1188571428571428</v>
      </c>
      <c r="P1397" s="19">
        <f t="shared" si="86"/>
        <v>47.756097560975611</v>
      </c>
      <c r="Q1397" t="b">
        <v>1</v>
      </c>
      <c r="R1397" s="14" t="s">
        <v>8335</v>
      </c>
      <c r="S1397" s="10" t="s">
        <v>8279</v>
      </c>
      <c r="T1397" t="s">
        <v>8280</v>
      </c>
      <c r="U1397" s="14">
        <f t="shared" si="87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19">
        <v>6000</v>
      </c>
      <c r="E1398">
        <v>6438</v>
      </c>
      <c r="F1398" s="19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7">
        <f t="shared" si="85"/>
        <v>42018.99863425926</v>
      </c>
      <c r="M1398" t="b">
        <v>0</v>
      </c>
      <c r="N1398">
        <v>73</v>
      </c>
      <c r="O1398" s="5">
        <f>E1398/D1398</f>
        <v>1.073</v>
      </c>
      <c r="P1398" s="19">
        <f t="shared" si="86"/>
        <v>88.191780821917803</v>
      </c>
      <c r="Q1398" t="b">
        <v>1</v>
      </c>
      <c r="R1398" s="14" t="s">
        <v>8335</v>
      </c>
      <c r="S1398" s="10" t="s">
        <v>8279</v>
      </c>
      <c r="T1398" t="s">
        <v>8280</v>
      </c>
      <c r="U1398" s="14">
        <f t="shared" si="87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19">
        <v>10000</v>
      </c>
      <c r="E1399">
        <v>11385</v>
      </c>
      <c r="F1399" s="1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7">
        <f t="shared" si="85"/>
        <v>42640.917939814812</v>
      </c>
      <c r="M1399" t="b">
        <v>0</v>
      </c>
      <c r="N1399">
        <v>158</v>
      </c>
      <c r="O1399" s="5">
        <f>E1399/D1399</f>
        <v>1.1385000000000001</v>
      </c>
      <c r="P1399" s="19">
        <f t="shared" si="86"/>
        <v>72.056962025316452</v>
      </c>
      <c r="Q1399" t="b">
        <v>1</v>
      </c>
      <c r="R1399" s="14" t="s">
        <v>8335</v>
      </c>
      <c r="S1399" s="10" t="s">
        <v>8279</v>
      </c>
      <c r="T1399" t="s">
        <v>8280</v>
      </c>
      <c r="U1399" s="14">
        <f t="shared" si="87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19">
        <v>4400</v>
      </c>
      <c r="E1400">
        <v>4826</v>
      </c>
      <c r="F1400" s="19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7">
        <f t="shared" si="85"/>
        <v>42526.874236111107</v>
      </c>
      <c r="M1400" t="b">
        <v>0</v>
      </c>
      <c r="N1400">
        <v>65</v>
      </c>
      <c r="O1400" s="5">
        <f>E1400/D1400</f>
        <v>1.0968181818181819</v>
      </c>
      <c r="P1400" s="19">
        <f t="shared" si="86"/>
        <v>74.246153846153845</v>
      </c>
      <c r="Q1400" t="b">
        <v>1</v>
      </c>
      <c r="R1400" s="14" t="s">
        <v>8335</v>
      </c>
      <c r="S1400" s="10" t="s">
        <v>8279</v>
      </c>
      <c r="T1400" t="s">
        <v>8280</v>
      </c>
      <c r="U1400" s="14">
        <f t="shared" si="87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19">
        <v>9000</v>
      </c>
      <c r="E1401">
        <v>11353</v>
      </c>
      <c r="F1401" s="19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7">
        <f t="shared" si="85"/>
        <v>41889.004317129627</v>
      </c>
      <c r="M1401" t="b">
        <v>0</v>
      </c>
      <c r="N1401">
        <v>184</v>
      </c>
      <c r="O1401" s="5">
        <f>E1401/D1401</f>
        <v>1.2614444444444444</v>
      </c>
      <c r="P1401" s="19">
        <f t="shared" si="86"/>
        <v>61.701086956521742</v>
      </c>
      <c r="Q1401" t="b">
        <v>1</v>
      </c>
      <c r="R1401" s="14" t="s">
        <v>8335</v>
      </c>
      <c r="S1401" s="10" t="s">
        <v>8279</v>
      </c>
      <c r="T1401" t="s">
        <v>8280</v>
      </c>
      <c r="U1401" s="14">
        <f t="shared" si="87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19">
        <v>350</v>
      </c>
      <c r="E1402">
        <v>586</v>
      </c>
      <c r="F1402" s="19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7">
        <f t="shared" si="85"/>
        <v>42498.341122685189</v>
      </c>
      <c r="M1402" t="b">
        <v>0</v>
      </c>
      <c r="N1402">
        <v>34</v>
      </c>
      <c r="O1402" s="5">
        <f>E1402/D1402</f>
        <v>1.6742857142857144</v>
      </c>
      <c r="P1402" s="19">
        <f t="shared" si="86"/>
        <v>17.235294117647058</v>
      </c>
      <c r="Q1402" t="b">
        <v>1</v>
      </c>
      <c r="R1402" s="14" t="s">
        <v>8335</v>
      </c>
      <c r="S1402" s="10" t="s">
        <v>8279</v>
      </c>
      <c r="T1402" t="s">
        <v>8280</v>
      </c>
      <c r="U1402" s="14">
        <f t="shared" si="87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19">
        <v>2500</v>
      </c>
      <c r="E1403">
        <v>12413</v>
      </c>
      <c r="F1403" s="19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7">
        <f t="shared" si="85"/>
        <v>41399.99622685185</v>
      </c>
      <c r="M1403" t="b">
        <v>0</v>
      </c>
      <c r="N1403">
        <v>240</v>
      </c>
      <c r="O1403" s="5">
        <f>E1403/D1403</f>
        <v>4.9652000000000003</v>
      </c>
      <c r="P1403" s="19">
        <f t="shared" si="86"/>
        <v>51.720833333333331</v>
      </c>
      <c r="Q1403" t="b">
        <v>1</v>
      </c>
      <c r="R1403" s="14" t="s">
        <v>8335</v>
      </c>
      <c r="S1403" s="10" t="s">
        <v>8279</v>
      </c>
      <c r="T1403" t="s">
        <v>8280</v>
      </c>
      <c r="U1403" s="14">
        <f t="shared" si="87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19">
        <v>2500</v>
      </c>
      <c r="E1404">
        <v>2729</v>
      </c>
      <c r="F1404" s="19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7">
        <f t="shared" si="85"/>
        <v>42065.053368055553</v>
      </c>
      <c r="M1404" t="b">
        <v>0</v>
      </c>
      <c r="N1404">
        <v>113</v>
      </c>
      <c r="O1404" s="5">
        <f>E1404/D1404</f>
        <v>1.0915999999999999</v>
      </c>
      <c r="P1404" s="19">
        <f t="shared" si="86"/>
        <v>24.150442477876105</v>
      </c>
      <c r="Q1404" t="b">
        <v>1</v>
      </c>
      <c r="R1404" s="14" t="s">
        <v>8335</v>
      </c>
      <c r="S1404" s="10" t="s">
        <v>8279</v>
      </c>
      <c r="T1404" t="s">
        <v>8280</v>
      </c>
      <c r="U1404" s="14">
        <f t="shared" si="87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19">
        <v>4000</v>
      </c>
      <c r="E1405">
        <v>4103</v>
      </c>
      <c r="F1405" s="19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7">
        <f t="shared" si="85"/>
        <v>41451.062905092593</v>
      </c>
      <c r="M1405" t="b">
        <v>0</v>
      </c>
      <c r="N1405">
        <v>66</v>
      </c>
      <c r="O1405" s="5">
        <f>E1405/D1405</f>
        <v>1.0257499999999999</v>
      </c>
      <c r="P1405" s="19">
        <f t="shared" si="86"/>
        <v>62.166666666666664</v>
      </c>
      <c r="Q1405" t="b">
        <v>1</v>
      </c>
      <c r="R1405" s="14" t="s">
        <v>8335</v>
      </c>
      <c r="S1405" s="10" t="s">
        <v>8279</v>
      </c>
      <c r="T1405" t="s">
        <v>8280</v>
      </c>
      <c r="U1405" s="14">
        <f t="shared" si="87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19">
        <v>14500</v>
      </c>
      <c r="E1406">
        <v>241</v>
      </c>
      <c r="F1406" s="19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7">
        <f t="shared" si="85"/>
        <v>42032.510243055556</v>
      </c>
      <c r="M1406" t="b">
        <v>1</v>
      </c>
      <c r="N1406">
        <v>5</v>
      </c>
      <c r="O1406" s="5">
        <f>E1406/D1406</f>
        <v>1.6620689655172414E-2</v>
      </c>
      <c r="P1406" s="19">
        <f t="shared" si="86"/>
        <v>48.2</v>
      </c>
      <c r="Q1406" t="b">
        <v>0</v>
      </c>
      <c r="R1406" s="14" t="s">
        <v>8346</v>
      </c>
      <c r="S1406" s="10" t="s">
        <v>8276</v>
      </c>
      <c r="T1406" t="s">
        <v>8295</v>
      </c>
      <c r="U1406" s="14">
        <f t="shared" si="87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19">
        <v>25000</v>
      </c>
      <c r="E1407">
        <v>105</v>
      </c>
      <c r="F1407" s="19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7">
        <f t="shared" si="85"/>
        <v>41941.680567129632</v>
      </c>
      <c r="M1407" t="b">
        <v>1</v>
      </c>
      <c r="N1407">
        <v>17</v>
      </c>
      <c r="O1407" s="5">
        <f>E1407/D1407</f>
        <v>4.1999999999999997E-3</v>
      </c>
      <c r="P1407" s="19">
        <f t="shared" si="86"/>
        <v>6.1764705882352944</v>
      </c>
      <c r="Q1407" t="b">
        <v>0</v>
      </c>
      <c r="R1407" s="14" t="s">
        <v>8346</v>
      </c>
      <c r="S1407" s="10" t="s">
        <v>8276</v>
      </c>
      <c r="T1407" t="s">
        <v>8295</v>
      </c>
      <c r="U1407" s="14">
        <f t="shared" si="87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19">
        <v>12000</v>
      </c>
      <c r="E1408">
        <v>15</v>
      </c>
      <c r="F1408" s="19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7">
        <f t="shared" si="85"/>
        <v>42297.432951388888</v>
      </c>
      <c r="M1408" t="b">
        <v>0</v>
      </c>
      <c r="N1408">
        <v>3</v>
      </c>
      <c r="O1408" s="5">
        <f>E1408/D1408</f>
        <v>1.25E-3</v>
      </c>
      <c r="P1408" s="19">
        <f t="shared" si="86"/>
        <v>5</v>
      </c>
      <c r="Q1408" t="b">
        <v>0</v>
      </c>
      <c r="R1408" s="14" t="s">
        <v>8346</v>
      </c>
      <c r="S1408" s="10" t="s">
        <v>8276</v>
      </c>
      <c r="T1408" t="s">
        <v>8295</v>
      </c>
      <c r="U1408" s="14">
        <f t="shared" si="87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19">
        <v>3000</v>
      </c>
      <c r="E1409">
        <v>15</v>
      </c>
      <c r="F1409" s="1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7">
        <f t="shared" si="85"/>
        <v>41838.536782407406</v>
      </c>
      <c r="M1409" t="b">
        <v>0</v>
      </c>
      <c r="N1409">
        <v>2</v>
      </c>
      <c r="O1409" s="5">
        <f>E1409/D1409</f>
        <v>5.0000000000000001E-3</v>
      </c>
      <c r="P1409" s="19">
        <f t="shared" si="86"/>
        <v>7.5</v>
      </c>
      <c r="Q1409" t="b">
        <v>0</v>
      </c>
      <c r="R1409" s="14" t="s">
        <v>8346</v>
      </c>
      <c r="S1409" s="10" t="s">
        <v>8276</v>
      </c>
      <c r="T1409" t="s">
        <v>8295</v>
      </c>
      <c r="U1409" s="14">
        <f t="shared" si="87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19">
        <v>1000</v>
      </c>
      <c r="E1410">
        <v>72</v>
      </c>
      <c r="F1410" s="19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7">
        <f t="shared" si="85"/>
        <v>42291.872175925921</v>
      </c>
      <c r="M1410" t="b">
        <v>0</v>
      </c>
      <c r="N1410">
        <v>6</v>
      </c>
      <c r="O1410" s="5">
        <f>E1410/D1410</f>
        <v>7.1999999999999995E-2</v>
      </c>
      <c r="P1410" s="19">
        <f t="shared" si="86"/>
        <v>12</v>
      </c>
      <c r="Q1410" t="b">
        <v>0</v>
      </c>
      <c r="R1410" s="14" t="s">
        <v>8346</v>
      </c>
      <c r="S1410" s="10" t="s">
        <v>8276</v>
      </c>
      <c r="T1410" t="s">
        <v>8295</v>
      </c>
      <c r="U1410" s="14">
        <f t="shared" si="87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19">
        <v>4000</v>
      </c>
      <c r="E1411">
        <v>0</v>
      </c>
      <c r="F1411" s="19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7">
        <f t="shared" ref="L1411:L1474" si="89">(((K1411/60)/60)/24)+DATE(1970,1,1)</f>
        <v>41945.133506944447</v>
      </c>
      <c r="M1411" t="b">
        <v>0</v>
      </c>
      <c r="N1411">
        <v>0</v>
      </c>
      <c r="O1411" s="5">
        <f>E1411/D1411</f>
        <v>0</v>
      </c>
      <c r="P1411" s="19">
        <f t="shared" ref="P1411:P1474" si="90">IFERROR(E1411/N1411,0)</f>
        <v>0</v>
      </c>
      <c r="Q1411" t="b">
        <v>0</v>
      </c>
      <c r="R1411" s="14" t="s">
        <v>8346</v>
      </c>
      <c r="S1411" s="10" t="s">
        <v>8276</v>
      </c>
      <c r="T1411" t="s">
        <v>8295</v>
      </c>
      <c r="U1411" s="14">
        <f t="shared" ref="U1411:U1474" si="91">YEAR(L1411)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19">
        <v>6000</v>
      </c>
      <c r="E1412">
        <v>1</v>
      </c>
      <c r="F1412" s="19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7">
        <f t="shared" si="89"/>
        <v>42479.318518518514</v>
      </c>
      <c r="M1412" t="b">
        <v>0</v>
      </c>
      <c r="N1412">
        <v>1</v>
      </c>
      <c r="O1412" s="5">
        <f>E1412/D1412</f>
        <v>1.6666666666666666E-4</v>
      </c>
      <c r="P1412" s="19">
        <f t="shared" si="90"/>
        <v>1</v>
      </c>
      <c r="Q1412" t="b">
        <v>0</v>
      </c>
      <c r="R1412" s="14" t="s">
        <v>8346</v>
      </c>
      <c r="S1412" s="10" t="s">
        <v>8276</v>
      </c>
      <c r="T1412" t="s">
        <v>8295</v>
      </c>
      <c r="U1412" s="14">
        <f t="shared" si="91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19">
        <v>3000</v>
      </c>
      <c r="E1413">
        <v>7</v>
      </c>
      <c r="F1413" s="19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7">
        <f t="shared" si="89"/>
        <v>42013.059027777781</v>
      </c>
      <c r="M1413" t="b">
        <v>0</v>
      </c>
      <c r="N1413">
        <v>3</v>
      </c>
      <c r="O1413" s="5">
        <f>E1413/D1413</f>
        <v>2.3333333333333335E-3</v>
      </c>
      <c r="P1413" s="19">
        <f t="shared" si="90"/>
        <v>2.3333333333333335</v>
      </c>
      <c r="Q1413" t="b">
        <v>0</v>
      </c>
      <c r="R1413" s="14" t="s">
        <v>8346</v>
      </c>
      <c r="S1413" s="10" t="s">
        <v>8276</v>
      </c>
      <c r="T1413" t="s">
        <v>8295</v>
      </c>
      <c r="U1413" s="14">
        <f t="shared" si="91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19">
        <v>7000</v>
      </c>
      <c r="E1414">
        <v>320</v>
      </c>
      <c r="F1414" s="19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7">
        <f t="shared" si="89"/>
        <v>41947.063645833332</v>
      </c>
      <c r="M1414" t="b">
        <v>0</v>
      </c>
      <c r="N1414">
        <v>13</v>
      </c>
      <c r="O1414" s="5">
        <f>E1414/D1414</f>
        <v>4.5714285714285714E-2</v>
      </c>
      <c r="P1414" s="19">
        <f t="shared" si="90"/>
        <v>24.615384615384617</v>
      </c>
      <c r="Q1414" t="b">
        <v>0</v>
      </c>
      <c r="R1414" s="14" t="s">
        <v>8346</v>
      </c>
      <c r="S1414" s="10" t="s">
        <v>8276</v>
      </c>
      <c r="T1414" t="s">
        <v>8295</v>
      </c>
      <c r="U1414" s="14">
        <f t="shared" si="91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19">
        <v>2000</v>
      </c>
      <c r="E1415">
        <v>100</v>
      </c>
      <c r="F1415" s="19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7">
        <f t="shared" si="89"/>
        <v>42360.437152777777</v>
      </c>
      <c r="M1415" t="b">
        <v>0</v>
      </c>
      <c r="N1415">
        <v>1</v>
      </c>
      <c r="O1415" s="5">
        <f>E1415/D1415</f>
        <v>0.05</v>
      </c>
      <c r="P1415" s="19">
        <f t="shared" si="90"/>
        <v>100</v>
      </c>
      <c r="Q1415" t="b">
        <v>0</v>
      </c>
      <c r="R1415" s="14" t="s">
        <v>8346</v>
      </c>
      <c r="S1415" s="10" t="s">
        <v>8276</v>
      </c>
      <c r="T1415" t="s">
        <v>8295</v>
      </c>
      <c r="U1415" s="14">
        <f t="shared" si="91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19">
        <v>500</v>
      </c>
      <c r="E1416">
        <v>1</v>
      </c>
      <c r="F1416" s="19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7">
        <f t="shared" si="89"/>
        <v>42708.25309027778</v>
      </c>
      <c r="M1416" t="b">
        <v>0</v>
      </c>
      <c r="N1416">
        <v>1</v>
      </c>
      <c r="O1416" s="5">
        <f>E1416/D1416</f>
        <v>2E-3</v>
      </c>
      <c r="P1416" s="19">
        <f t="shared" si="90"/>
        <v>1</v>
      </c>
      <c r="Q1416" t="b">
        <v>0</v>
      </c>
      <c r="R1416" s="14" t="s">
        <v>8346</v>
      </c>
      <c r="S1416" s="10" t="s">
        <v>8276</v>
      </c>
      <c r="T1416" t="s">
        <v>8295</v>
      </c>
      <c r="U1416" s="14">
        <f t="shared" si="91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19">
        <v>4400</v>
      </c>
      <c r="E1417">
        <v>800</v>
      </c>
      <c r="F1417" s="19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7">
        <f t="shared" si="89"/>
        <v>42192.675821759258</v>
      </c>
      <c r="M1417" t="b">
        <v>0</v>
      </c>
      <c r="N1417">
        <v>9</v>
      </c>
      <c r="O1417" s="5">
        <f>E1417/D1417</f>
        <v>0.18181818181818182</v>
      </c>
      <c r="P1417" s="19">
        <f t="shared" si="90"/>
        <v>88.888888888888886</v>
      </c>
      <c r="Q1417" t="b">
        <v>0</v>
      </c>
      <c r="R1417" s="14" t="s">
        <v>8346</v>
      </c>
      <c r="S1417" s="10" t="s">
        <v>8276</v>
      </c>
      <c r="T1417" t="s">
        <v>8295</v>
      </c>
      <c r="U1417" s="14">
        <f t="shared" si="91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19">
        <v>50000</v>
      </c>
      <c r="E1418">
        <v>0</v>
      </c>
      <c r="F1418" s="19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7">
        <f t="shared" si="89"/>
        <v>42299.926145833335</v>
      </c>
      <c r="M1418" t="b">
        <v>0</v>
      </c>
      <c r="N1418">
        <v>0</v>
      </c>
      <c r="O1418" s="5">
        <f>E1418/D1418</f>
        <v>0</v>
      </c>
      <c r="P1418" s="19">
        <f t="shared" si="90"/>
        <v>0</v>
      </c>
      <c r="Q1418" t="b">
        <v>0</v>
      </c>
      <c r="R1418" s="14" t="s">
        <v>8346</v>
      </c>
      <c r="S1418" s="10" t="s">
        <v>8276</v>
      </c>
      <c r="T1418" t="s">
        <v>8295</v>
      </c>
      <c r="U1418" s="14">
        <f t="shared" si="91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19">
        <v>4500</v>
      </c>
      <c r="E1419">
        <v>55</v>
      </c>
      <c r="F1419" s="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7">
        <f t="shared" si="89"/>
        <v>42232.15016203704</v>
      </c>
      <c r="M1419" t="b">
        <v>0</v>
      </c>
      <c r="N1419">
        <v>2</v>
      </c>
      <c r="O1419" s="5">
        <f>E1419/D1419</f>
        <v>1.2222222222222223E-2</v>
      </c>
      <c r="P1419" s="19">
        <f t="shared" si="90"/>
        <v>27.5</v>
      </c>
      <c r="Q1419" t="b">
        <v>0</v>
      </c>
      <c r="R1419" s="14" t="s">
        <v>8346</v>
      </c>
      <c r="S1419" s="10" t="s">
        <v>8276</v>
      </c>
      <c r="T1419" t="s">
        <v>8295</v>
      </c>
      <c r="U1419" s="14">
        <f t="shared" si="91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19">
        <v>3000</v>
      </c>
      <c r="E1420">
        <v>6</v>
      </c>
      <c r="F1420" s="19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7">
        <f t="shared" si="89"/>
        <v>42395.456412037034</v>
      </c>
      <c r="M1420" t="b">
        <v>0</v>
      </c>
      <c r="N1420">
        <v>1</v>
      </c>
      <c r="O1420" s="5">
        <f>E1420/D1420</f>
        <v>2E-3</v>
      </c>
      <c r="P1420" s="19">
        <f t="shared" si="90"/>
        <v>6</v>
      </c>
      <c r="Q1420" t="b">
        <v>0</v>
      </c>
      <c r="R1420" s="14" t="s">
        <v>8346</v>
      </c>
      <c r="S1420" s="10" t="s">
        <v>8276</v>
      </c>
      <c r="T1420" t="s">
        <v>8295</v>
      </c>
      <c r="U1420" s="14">
        <f t="shared" si="91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19">
        <v>6300</v>
      </c>
      <c r="E1421">
        <v>445</v>
      </c>
      <c r="F1421" s="19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7">
        <f t="shared" si="89"/>
        <v>42622.456238425926</v>
      </c>
      <c r="M1421" t="b">
        <v>0</v>
      </c>
      <c r="N1421">
        <v>10</v>
      </c>
      <c r="O1421" s="5">
        <f>E1421/D1421</f>
        <v>7.0634920634920634E-2</v>
      </c>
      <c r="P1421" s="19">
        <f t="shared" si="90"/>
        <v>44.5</v>
      </c>
      <c r="Q1421" t="b">
        <v>0</v>
      </c>
      <c r="R1421" s="14" t="s">
        <v>8346</v>
      </c>
      <c r="S1421" s="10" t="s">
        <v>8276</v>
      </c>
      <c r="T1421" t="s">
        <v>8295</v>
      </c>
      <c r="U1421" s="14">
        <f t="shared" si="91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19">
        <v>110</v>
      </c>
      <c r="E1422">
        <v>3</v>
      </c>
      <c r="F1422" s="19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7">
        <f t="shared" si="89"/>
        <v>42524.667662037042</v>
      </c>
      <c r="M1422" t="b">
        <v>0</v>
      </c>
      <c r="N1422">
        <v>3</v>
      </c>
      <c r="O1422" s="5">
        <f>E1422/D1422</f>
        <v>2.7272727272727271E-2</v>
      </c>
      <c r="P1422" s="19">
        <f t="shared" si="90"/>
        <v>1</v>
      </c>
      <c r="Q1422" t="b">
        <v>0</v>
      </c>
      <c r="R1422" s="14" t="s">
        <v>8346</v>
      </c>
      <c r="S1422" s="10" t="s">
        <v>8276</v>
      </c>
      <c r="T1422" t="s">
        <v>8295</v>
      </c>
      <c r="U1422" s="14">
        <f t="shared" si="91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19">
        <v>200000</v>
      </c>
      <c r="E1423">
        <v>200</v>
      </c>
      <c r="F1423" s="19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7">
        <f t="shared" si="89"/>
        <v>42013.915613425925</v>
      </c>
      <c r="M1423" t="b">
        <v>0</v>
      </c>
      <c r="N1423">
        <v>2</v>
      </c>
      <c r="O1423" s="5">
        <f>E1423/D1423</f>
        <v>1E-3</v>
      </c>
      <c r="P1423" s="19">
        <f t="shared" si="90"/>
        <v>100</v>
      </c>
      <c r="Q1423" t="b">
        <v>0</v>
      </c>
      <c r="R1423" s="14" t="s">
        <v>8346</v>
      </c>
      <c r="S1423" s="10" t="s">
        <v>8276</v>
      </c>
      <c r="T1423" t="s">
        <v>8295</v>
      </c>
      <c r="U1423" s="14">
        <f t="shared" si="91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19">
        <v>25000</v>
      </c>
      <c r="E1424">
        <v>26</v>
      </c>
      <c r="F1424" s="19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7">
        <f t="shared" si="89"/>
        <v>42604.239629629628</v>
      </c>
      <c r="M1424" t="b">
        <v>0</v>
      </c>
      <c r="N1424">
        <v>2</v>
      </c>
      <c r="O1424" s="5">
        <f>E1424/D1424</f>
        <v>1.0399999999999999E-3</v>
      </c>
      <c r="P1424" s="19">
        <f t="shared" si="90"/>
        <v>13</v>
      </c>
      <c r="Q1424" t="b">
        <v>0</v>
      </c>
      <c r="R1424" s="14" t="s">
        <v>8346</v>
      </c>
      <c r="S1424" s="10" t="s">
        <v>8276</v>
      </c>
      <c r="T1424" t="s">
        <v>8295</v>
      </c>
      <c r="U1424" s="14">
        <f t="shared" si="91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19">
        <v>30000</v>
      </c>
      <c r="E1425">
        <v>100</v>
      </c>
      <c r="F1425" s="19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7">
        <f t="shared" si="89"/>
        <v>42340.360312500001</v>
      </c>
      <c r="M1425" t="b">
        <v>0</v>
      </c>
      <c r="N1425">
        <v>1</v>
      </c>
      <c r="O1425" s="5">
        <f>E1425/D1425</f>
        <v>3.3333333333333335E-3</v>
      </c>
      <c r="P1425" s="19">
        <f t="shared" si="90"/>
        <v>100</v>
      </c>
      <c r="Q1425" t="b">
        <v>0</v>
      </c>
      <c r="R1425" s="14" t="s">
        <v>8346</v>
      </c>
      <c r="S1425" s="10" t="s">
        <v>8276</v>
      </c>
      <c r="T1425" t="s">
        <v>8295</v>
      </c>
      <c r="U1425" s="14">
        <f t="shared" si="91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19">
        <v>7500</v>
      </c>
      <c r="E1426">
        <v>1527</v>
      </c>
      <c r="F1426" s="19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7">
        <f t="shared" si="89"/>
        <v>42676.717615740738</v>
      </c>
      <c r="M1426" t="b">
        <v>0</v>
      </c>
      <c r="N1426">
        <v>14</v>
      </c>
      <c r="O1426" s="5">
        <f>E1426/D1426</f>
        <v>0.2036</v>
      </c>
      <c r="P1426" s="19">
        <f t="shared" si="90"/>
        <v>109.07142857142857</v>
      </c>
      <c r="Q1426" t="b">
        <v>0</v>
      </c>
      <c r="R1426" s="14" t="s">
        <v>8346</v>
      </c>
      <c r="S1426" s="10" t="s">
        <v>8276</v>
      </c>
      <c r="T1426" t="s">
        <v>8295</v>
      </c>
      <c r="U1426" s="14">
        <f t="shared" si="91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19">
        <v>13000</v>
      </c>
      <c r="E1427">
        <v>0</v>
      </c>
      <c r="F1427" s="19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7">
        <f t="shared" si="89"/>
        <v>42093.131469907406</v>
      </c>
      <c r="M1427" t="b">
        <v>0</v>
      </c>
      <c r="N1427">
        <v>0</v>
      </c>
      <c r="O1427" s="5">
        <f>E1427/D1427</f>
        <v>0</v>
      </c>
      <c r="P1427" s="19">
        <f t="shared" si="90"/>
        <v>0</v>
      </c>
      <c r="Q1427" t="b">
        <v>0</v>
      </c>
      <c r="R1427" s="14" t="s">
        <v>8346</v>
      </c>
      <c r="S1427" s="10" t="s">
        <v>8276</v>
      </c>
      <c r="T1427" t="s">
        <v>8295</v>
      </c>
      <c r="U1427" s="14">
        <f t="shared" si="91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19">
        <v>1000</v>
      </c>
      <c r="E1428">
        <v>0</v>
      </c>
      <c r="F1428" s="19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7">
        <f t="shared" si="89"/>
        <v>42180.390277777777</v>
      </c>
      <c r="M1428" t="b">
        <v>0</v>
      </c>
      <c r="N1428">
        <v>0</v>
      </c>
      <c r="O1428" s="5">
        <f>E1428/D1428</f>
        <v>0</v>
      </c>
      <c r="P1428" s="19">
        <f t="shared" si="90"/>
        <v>0</v>
      </c>
      <c r="Q1428" t="b">
        <v>0</v>
      </c>
      <c r="R1428" s="14" t="s">
        <v>8346</v>
      </c>
      <c r="S1428" s="10" t="s">
        <v>8276</v>
      </c>
      <c r="T1428" t="s">
        <v>8295</v>
      </c>
      <c r="U1428" s="14">
        <f t="shared" si="91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19">
        <v>5000</v>
      </c>
      <c r="E1429">
        <v>419</v>
      </c>
      <c r="F1429" s="1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7">
        <f t="shared" si="89"/>
        <v>42601.851678240739</v>
      </c>
      <c r="M1429" t="b">
        <v>0</v>
      </c>
      <c r="N1429">
        <v>4</v>
      </c>
      <c r="O1429" s="5">
        <f>E1429/D1429</f>
        <v>8.3799999999999999E-2</v>
      </c>
      <c r="P1429" s="19">
        <f t="shared" si="90"/>
        <v>104.75</v>
      </c>
      <c r="Q1429" t="b">
        <v>0</v>
      </c>
      <c r="R1429" s="14" t="s">
        <v>8346</v>
      </c>
      <c r="S1429" s="10" t="s">
        <v>8276</v>
      </c>
      <c r="T1429" t="s">
        <v>8295</v>
      </c>
      <c r="U1429" s="14">
        <f t="shared" si="91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19">
        <v>1000</v>
      </c>
      <c r="E1430">
        <v>45</v>
      </c>
      <c r="F1430" s="19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7">
        <f t="shared" si="89"/>
        <v>42432.379826388889</v>
      </c>
      <c r="M1430" t="b">
        <v>0</v>
      </c>
      <c r="N1430">
        <v>3</v>
      </c>
      <c r="O1430" s="5">
        <f>E1430/D1430</f>
        <v>4.4999999999999998E-2</v>
      </c>
      <c r="P1430" s="19">
        <f t="shared" si="90"/>
        <v>15</v>
      </c>
      <c r="Q1430" t="b">
        <v>0</v>
      </c>
      <c r="R1430" s="14" t="s">
        <v>8346</v>
      </c>
      <c r="S1430" s="10" t="s">
        <v>8276</v>
      </c>
      <c r="T1430" t="s">
        <v>8295</v>
      </c>
      <c r="U1430" s="14">
        <f t="shared" si="91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19">
        <v>10000</v>
      </c>
      <c r="E1431">
        <v>0</v>
      </c>
      <c r="F1431" s="19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7">
        <f t="shared" si="89"/>
        <v>42074.060671296291</v>
      </c>
      <c r="M1431" t="b">
        <v>0</v>
      </c>
      <c r="N1431">
        <v>0</v>
      </c>
      <c r="O1431" s="5">
        <f>E1431/D1431</f>
        <v>0</v>
      </c>
      <c r="P1431" s="19">
        <f t="shared" si="90"/>
        <v>0</v>
      </c>
      <c r="Q1431" t="b">
        <v>0</v>
      </c>
      <c r="R1431" s="14" t="s">
        <v>8346</v>
      </c>
      <c r="S1431" s="10" t="s">
        <v>8276</v>
      </c>
      <c r="T1431" t="s">
        <v>8295</v>
      </c>
      <c r="U1431" s="14">
        <f t="shared" si="91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19">
        <v>5000</v>
      </c>
      <c r="E1432">
        <v>403</v>
      </c>
      <c r="F1432" s="19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7">
        <f t="shared" si="89"/>
        <v>41961.813518518517</v>
      </c>
      <c r="M1432" t="b">
        <v>0</v>
      </c>
      <c r="N1432">
        <v>5</v>
      </c>
      <c r="O1432" s="5">
        <f>E1432/D1432</f>
        <v>8.0600000000000005E-2</v>
      </c>
      <c r="P1432" s="19">
        <f t="shared" si="90"/>
        <v>80.599999999999994</v>
      </c>
      <c r="Q1432" t="b">
        <v>0</v>
      </c>
      <c r="R1432" s="14" t="s">
        <v>8346</v>
      </c>
      <c r="S1432" s="10" t="s">
        <v>8276</v>
      </c>
      <c r="T1432" t="s">
        <v>8295</v>
      </c>
      <c r="U1432" s="14">
        <f t="shared" si="91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19">
        <v>17000</v>
      </c>
      <c r="E1433">
        <v>5431</v>
      </c>
      <c r="F1433" s="19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7">
        <f t="shared" si="89"/>
        <v>42304.210833333331</v>
      </c>
      <c r="M1433" t="b">
        <v>0</v>
      </c>
      <c r="N1433">
        <v>47</v>
      </c>
      <c r="O1433" s="5">
        <f>E1433/D1433</f>
        <v>0.31947058823529412</v>
      </c>
      <c r="P1433" s="19">
        <f t="shared" si="90"/>
        <v>115.55319148936171</v>
      </c>
      <c r="Q1433" t="b">
        <v>0</v>
      </c>
      <c r="R1433" s="14" t="s">
        <v>8346</v>
      </c>
      <c r="S1433" s="10" t="s">
        <v>8276</v>
      </c>
      <c r="T1433" t="s">
        <v>8295</v>
      </c>
      <c r="U1433" s="14">
        <f t="shared" si="91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19">
        <v>40000</v>
      </c>
      <c r="E1434">
        <v>0</v>
      </c>
      <c r="F1434" s="19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7">
        <f t="shared" si="89"/>
        <v>42175.780416666668</v>
      </c>
      <c r="M1434" t="b">
        <v>0</v>
      </c>
      <c r="N1434">
        <v>0</v>
      </c>
      <c r="O1434" s="5">
        <f>E1434/D1434</f>
        <v>0</v>
      </c>
      <c r="P1434" s="19">
        <f t="shared" si="90"/>
        <v>0</v>
      </c>
      <c r="Q1434" t="b">
        <v>0</v>
      </c>
      <c r="R1434" s="14" t="s">
        <v>8346</v>
      </c>
      <c r="S1434" s="10" t="s">
        <v>8276</v>
      </c>
      <c r="T1434" t="s">
        <v>8295</v>
      </c>
      <c r="U1434" s="14">
        <f t="shared" si="91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19">
        <v>12000</v>
      </c>
      <c r="E1435">
        <v>805</v>
      </c>
      <c r="F1435" s="19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7">
        <f t="shared" si="89"/>
        <v>42673.625868055555</v>
      </c>
      <c r="M1435" t="b">
        <v>0</v>
      </c>
      <c r="N1435">
        <v>10</v>
      </c>
      <c r="O1435" s="5">
        <f>E1435/D1435</f>
        <v>6.7083333333333328E-2</v>
      </c>
      <c r="P1435" s="19">
        <f t="shared" si="90"/>
        <v>80.5</v>
      </c>
      <c r="Q1435" t="b">
        <v>0</v>
      </c>
      <c r="R1435" s="14" t="s">
        <v>8346</v>
      </c>
      <c r="S1435" s="10" t="s">
        <v>8276</v>
      </c>
      <c r="T1435" t="s">
        <v>8295</v>
      </c>
      <c r="U1435" s="14">
        <f t="shared" si="91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19">
        <v>82000</v>
      </c>
      <c r="E1436">
        <v>8190</v>
      </c>
      <c r="F1436" s="19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7">
        <f t="shared" si="89"/>
        <v>42142.767106481479</v>
      </c>
      <c r="M1436" t="b">
        <v>0</v>
      </c>
      <c r="N1436">
        <v>11</v>
      </c>
      <c r="O1436" s="5">
        <f>E1436/D1436</f>
        <v>9.987804878048781E-2</v>
      </c>
      <c r="P1436" s="19">
        <f t="shared" si="90"/>
        <v>744.5454545454545</v>
      </c>
      <c r="Q1436" t="b">
        <v>0</v>
      </c>
      <c r="R1436" s="14" t="s">
        <v>8346</v>
      </c>
      <c r="S1436" s="10" t="s">
        <v>8276</v>
      </c>
      <c r="T1436" t="s">
        <v>8295</v>
      </c>
      <c r="U1436" s="14">
        <f t="shared" si="91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19">
        <v>15000</v>
      </c>
      <c r="E1437">
        <v>15</v>
      </c>
      <c r="F1437" s="19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7">
        <f t="shared" si="89"/>
        <v>42258.780324074076</v>
      </c>
      <c r="M1437" t="b">
        <v>0</v>
      </c>
      <c r="N1437">
        <v>2</v>
      </c>
      <c r="O1437" s="5">
        <f>E1437/D1437</f>
        <v>1E-3</v>
      </c>
      <c r="P1437" s="19">
        <f t="shared" si="90"/>
        <v>7.5</v>
      </c>
      <c r="Q1437" t="b">
        <v>0</v>
      </c>
      <c r="R1437" s="14" t="s">
        <v>8346</v>
      </c>
      <c r="S1437" s="10" t="s">
        <v>8276</v>
      </c>
      <c r="T1437" t="s">
        <v>8295</v>
      </c>
      <c r="U1437" s="14">
        <f t="shared" si="91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19">
        <v>10000</v>
      </c>
      <c r="E1438">
        <v>77</v>
      </c>
      <c r="F1438" s="19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7">
        <f t="shared" si="89"/>
        <v>42391.35019675926</v>
      </c>
      <c r="M1438" t="b">
        <v>0</v>
      </c>
      <c r="N1438">
        <v>2</v>
      </c>
      <c r="O1438" s="5">
        <f>E1438/D1438</f>
        <v>7.7000000000000002E-3</v>
      </c>
      <c r="P1438" s="19">
        <f t="shared" si="90"/>
        <v>38.5</v>
      </c>
      <c r="Q1438" t="b">
        <v>0</v>
      </c>
      <c r="R1438" s="14" t="s">
        <v>8346</v>
      </c>
      <c r="S1438" s="10" t="s">
        <v>8276</v>
      </c>
      <c r="T1438" t="s">
        <v>8295</v>
      </c>
      <c r="U1438" s="14">
        <f t="shared" si="91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19">
        <v>3000</v>
      </c>
      <c r="E1439">
        <v>807</v>
      </c>
      <c r="F1439" s="1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7">
        <f t="shared" si="89"/>
        <v>41796.531701388885</v>
      </c>
      <c r="M1439" t="b">
        <v>0</v>
      </c>
      <c r="N1439">
        <v>22</v>
      </c>
      <c r="O1439" s="5">
        <f>E1439/D1439</f>
        <v>0.26900000000000002</v>
      </c>
      <c r="P1439" s="19">
        <f t="shared" si="90"/>
        <v>36.68181818181818</v>
      </c>
      <c r="Q1439" t="b">
        <v>0</v>
      </c>
      <c r="R1439" s="14" t="s">
        <v>8346</v>
      </c>
      <c r="S1439" s="10" t="s">
        <v>8276</v>
      </c>
      <c r="T1439" t="s">
        <v>8295</v>
      </c>
      <c r="U1439" s="14">
        <f t="shared" si="91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19">
        <v>20000</v>
      </c>
      <c r="E1440">
        <v>600</v>
      </c>
      <c r="F1440" s="19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7">
        <f t="shared" si="89"/>
        <v>42457.871516203704</v>
      </c>
      <c r="M1440" t="b">
        <v>0</v>
      </c>
      <c r="N1440">
        <v>8</v>
      </c>
      <c r="O1440" s="5">
        <f>E1440/D1440</f>
        <v>0.03</v>
      </c>
      <c r="P1440" s="19">
        <f t="shared" si="90"/>
        <v>75</v>
      </c>
      <c r="Q1440" t="b">
        <v>0</v>
      </c>
      <c r="R1440" s="14" t="s">
        <v>8346</v>
      </c>
      <c r="S1440" s="10" t="s">
        <v>8276</v>
      </c>
      <c r="T1440" t="s">
        <v>8295</v>
      </c>
      <c r="U1440" s="14">
        <f t="shared" si="91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19">
        <v>2725</v>
      </c>
      <c r="E1441">
        <v>180</v>
      </c>
      <c r="F1441" s="19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7">
        <f t="shared" si="89"/>
        <v>42040.829872685179</v>
      </c>
      <c r="M1441" t="b">
        <v>0</v>
      </c>
      <c r="N1441">
        <v>6</v>
      </c>
      <c r="O1441" s="5">
        <f>E1441/D1441</f>
        <v>6.6055045871559637E-2</v>
      </c>
      <c r="P1441" s="19">
        <f t="shared" si="90"/>
        <v>30</v>
      </c>
      <c r="Q1441" t="b">
        <v>0</v>
      </c>
      <c r="R1441" s="14" t="s">
        <v>8346</v>
      </c>
      <c r="S1441" s="10" t="s">
        <v>8276</v>
      </c>
      <c r="T1441" t="s">
        <v>8295</v>
      </c>
      <c r="U1441" s="14">
        <f t="shared" si="91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19">
        <v>13000</v>
      </c>
      <c r="E1442">
        <v>1</v>
      </c>
      <c r="F1442" s="19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7">
        <f t="shared" si="89"/>
        <v>42486.748414351852</v>
      </c>
      <c r="M1442" t="b">
        <v>0</v>
      </c>
      <c r="N1442">
        <v>1</v>
      </c>
      <c r="O1442" s="5">
        <f>E1442/D1442</f>
        <v>7.6923076923076926E-5</v>
      </c>
      <c r="P1442" s="19">
        <f t="shared" si="90"/>
        <v>1</v>
      </c>
      <c r="Q1442" t="b">
        <v>0</v>
      </c>
      <c r="R1442" s="14" t="s">
        <v>8346</v>
      </c>
      <c r="S1442" s="10" t="s">
        <v>8276</v>
      </c>
      <c r="T1442" t="s">
        <v>8295</v>
      </c>
      <c r="U1442" s="14">
        <f t="shared" si="91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19">
        <v>180000</v>
      </c>
      <c r="E1443">
        <v>2020</v>
      </c>
      <c r="F1443" s="19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7">
        <f t="shared" si="89"/>
        <v>42198.765844907408</v>
      </c>
      <c r="M1443" t="b">
        <v>0</v>
      </c>
      <c r="N1443">
        <v>3</v>
      </c>
      <c r="O1443" s="5">
        <f>E1443/D1443</f>
        <v>1.1222222222222222E-2</v>
      </c>
      <c r="P1443" s="19">
        <f t="shared" si="90"/>
        <v>673.33333333333337</v>
      </c>
      <c r="Q1443" t="b">
        <v>0</v>
      </c>
      <c r="R1443" s="14" t="s">
        <v>8346</v>
      </c>
      <c r="S1443" s="10" t="s">
        <v>8276</v>
      </c>
      <c r="T1443" t="s">
        <v>8295</v>
      </c>
      <c r="U1443" s="14">
        <f t="shared" si="91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19">
        <v>1500</v>
      </c>
      <c r="E1444">
        <v>0</v>
      </c>
      <c r="F1444" s="19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7">
        <f t="shared" si="89"/>
        <v>42485.64534722222</v>
      </c>
      <c r="M1444" t="b">
        <v>0</v>
      </c>
      <c r="N1444">
        <v>0</v>
      </c>
      <c r="O1444" s="5">
        <f>E1444/D1444</f>
        <v>0</v>
      </c>
      <c r="P1444" s="19">
        <f t="shared" si="90"/>
        <v>0</v>
      </c>
      <c r="Q1444" t="b">
        <v>0</v>
      </c>
      <c r="R1444" s="14" t="s">
        <v>8346</v>
      </c>
      <c r="S1444" s="10" t="s">
        <v>8276</v>
      </c>
      <c r="T1444" t="s">
        <v>8295</v>
      </c>
      <c r="U1444" s="14">
        <f t="shared" si="91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19">
        <v>13000</v>
      </c>
      <c r="E1445">
        <v>0</v>
      </c>
      <c r="F1445" s="19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7">
        <f t="shared" si="89"/>
        <v>42707.926030092596</v>
      </c>
      <c r="M1445" t="b">
        <v>0</v>
      </c>
      <c r="N1445">
        <v>0</v>
      </c>
      <c r="O1445" s="5">
        <f>E1445/D1445</f>
        <v>0</v>
      </c>
      <c r="P1445" s="19">
        <f t="shared" si="90"/>
        <v>0</v>
      </c>
      <c r="Q1445" t="b">
        <v>0</v>
      </c>
      <c r="R1445" s="14" t="s">
        <v>8346</v>
      </c>
      <c r="S1445" s="10" t="s">
        <v>8276</v>
      </c>
      <c r="T1445" t="s">
        <v>8295</v>
      </c>
      <c r="U1445" s="14">
        <f t="shared" si="91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19">
        <v>4950</v>
      </c>
      <c r="E1446">
        <v>0</v>
      </c>
      <c r="F1446" s="19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7">
        <f t="shared" si="89"/>
        <v>42199.873402777783</v>
      </c>
      <c r="M1446" t="b">
        <v>0</v>
      </c>
      <c r="N1446">
        <v>0</v>
      </c>
      <c r="O1446" s="5">
        <f>E1446/D1446</f>
        <v>0</v>
      </c>
      <c r="P1446" s="19">
        <f t="shared" si="90"/>
        <v>0</v>
      </c>
      <c r="Q1446" t="b">
        <v>0</v>
      </c>
      <c r="R1446" s="14" t="s">
        <v>8346</v>
      </c>
      <c r="S1446" s="10" t="s">
        <v>8276</v>
      </c>
      <c r="T1446" t="s">
        <v>8295</v>
      </c>
      <c r="U1446" s="14">
        <f t="shared" si="91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19">
        <v>130000</v>
      </c>
      <c r="E1447">
        <v>0</v>
      </c>
      <c r="F1447" s="19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7">
        <f t="shared" si="89"/>
        <v>42139.542303240742</v>
      </c>
      <c r="M1447" t="b">
        <v>0</v>
      </c>
      <c r="N1447">
        <v>0</v>
      </c>
      <c r="O1447" s="5">
        <f>E1447/D1447</f>
        <v>0</v>
      </c>
      <c r="P1447" s="19">
        <f t="shared" si="90"/>
        <v>0</v>
      </c>
      <c r="Q1447" t="b">
        <v>0</v>
      </c>
      <c r="R1447" s="14" t="s">
        <v>8346</v>
      </c>
      <c r="S1447" s="10" t="s">
        <v>8276</v>
      </c>
      <c r="T1447" t="s">
        <v>8295</v>
      </c>
      <c r="U1447" s="14">
        <f t="shared" si="91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19">
        <v>900</v>
      </c>
      <c r="E1448">
        <v>0</v>
      </c>
      <c r="F1448" s="19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7">
        <f t="shared" si="89"/>
        <v>42461.447662037041</v>
      </c>
      <c r="M1448" t="b">
        <v>0</v>
      </c>
      <c r="N1448">
        <v>0</v>
      </c>
      <c r="O1448" s="5">
        <f>E1448/D1448</f>
        <v>0</v>
      </c>
      <c r="P1448" s="19">
        <f t="shared" si="90"/>
        <v>0</v>
      </c>
      <c r="Q1448" t="b">
        <v>0</v>
      </c>
      <c r="R1448" s="14" t="s">
        <v>8346</v>
      </c>
      <c r="S1448" s="10" t="s">
        <v>8276</v>
      </c>
      <c r="T1448" t="s">
        <v>8295</v>
      </c>
      <c r="U1448" s="14">
        <f t="shared" si="91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19">
        <v>500000</v>
      </c>
      <c r="E1449">
        <v>75</v>
      </c>
      <c r="F1449" s="1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7">
        <f t="shared" si="89"/>
        <v>42529.730717592596</v>
      </c>
      <c r="M1449" t="b">
        <v>0</v>
      </c>
      <c r="N1449">
        <v>3</v>
      </c>
      <c r="O1449" s="5">
        <f>E1449/D1449</f>
        <v>1.4999999999999999E-4</v>
      </c>
      <c r="P1449" s="19">
        <f t="shared" si="90"/>
        <v>25</v>
      </c>
      <c r="Q1449" t="b">
        <v>0</v>
      </c>
      <c r="R1449" s="14" t="s">
        <v>8346</v>
      </c>
      <c r="S1449" s="10" t="s">
        <v>8276</v>
      </c>
      <c r="T1449" t="s">
        <v>8295</v>
      </c>
      <c r="U1449" s="14">
        <f t="shared" si="91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19">
        <v>200000</v>
      </c>
      <c r="E1450">
        <v>0</v>
      </c>
      <c r="F1450" s="19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7">
        <f t="shared" si="89"/>
        <v>42115.936550925922</v>
      </c>
      <c r="M1450" t="b">
        <v>0</v>
      </c>
      <c r="N1450">
        <v>0</v>
      </c>
      <c r="O1450" s="5">
        <f>E1450/D1450</f>
        <v>0</v>
      </c>
      <c r="P1450" s="19">
        <f t="shared" si="90"/>
        <v>0</v>
      </c>
      <c r="Q1450" t="b">
        <v>0</v>
      </c>
      <c r="R1450" s="14" t="s">
        <v>8346</v>
      </c>
      <c r="S1450" s="10" t="s">
        <v>8276</v>
      </c>
      <c r="T1450" t="s">
        <v>8295</v>
      </c>
      <c r="U1450" s="14">
        <f t="shared" si="91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19">
        <v>8888</v>
      </c>
      <c r="E1451">
        <v>0</v>
      </c>
      <c r="F1451" s="19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7">
        <f t="shared" si="89"/>
        <v>42086.811400462961</v>
      </c>
      <c r="M1451" t="b">
        <v>0</v>
      </c>
      <c r="N1451">
        <v>0</v>
      </c>
      <c r="O1451" s="5">
        <f>E1451/D1451</f>
        <v>0</v>
      </c>
      <c r="P1451" s="19">
        <f t="shared" si="90"/>
        <v>0</v>
      </c>
      <c r="Q1451" t="b">
        <v>0</v>
      </c>
      <c r="R1451" s="14" t="s">
        <v>8346</v>
      </c>
      <c r="S1451" s="10" t="s">
        <v>8276</v>
      </c>
      <c r="T1451" t="s">
        <v>8295</v>
      </c>
      <c r="U1451" s="14">
        <f t="shared" si="91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19">
        <v>100000</v>
      </c>
      <c r="E1452">
        <v>1</v>
      </c>
      <c r="F1452" s="19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7">
        <f t="shared" si="89"/>
        <v>42390.171261574069</v>
      </c>
      <c r="M1452" t="b">
        <v>0</v>
      </c>
      <c r="N1452">
        <v>1</v>
      </c>
      <c r="O1452" s="5">
        <f>E1452/D1452</f>
        <v>1.0000000000000001E-5</v>
      </c>
      <c r="P1452" s="19">
        <f t="shared" si="90"/>
        <v>1</v>
      </c>
      <c r="Q1452" t="b">
        <v>0</v>
      </c>
      <c r="R1452" s="14" t="s">
        <v>8346</v>
      </c>
      <c r="S1452" s="10" t="s">
        <v>8276</v>
      </c>
      <c r="T1452" t="s">
        <v>8295</v>
      </c>
      <c r="U1452" s="14">
        <f t="shared" si="91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19">
        <v>18950</v>
      </c>
      <c r="E1453">
        <v>2</v>
      </c>
      <c r="F1453" s="19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7">
        <f t="shared" si="89"/>
        <v>41931.959016203706</v>
      </c>
      <c r="M1453" t="b">
        <v>0</v>
      </c>
      <c r="N1453">
        <v>2</v>
      </c>
      <c r="O1453" s="5">
        <f>E1453/D1453</f>
        <v>1.0554089709762533E-4</v>
      </c>
      <c r="P1453" s="19">
        <f t="shared" si="90"/>
        <v>1</v>
      </c>
      <c r="Q1453" t="b">
        <v>0</v>
      </c>
      <c r="R1453" s="14" t="s">
        <v>8346</v>
      </c>
      <c r="S1453" s="10" t="s">
        <v>8276</v>
      </c>
      <c r="T1453" t="s">
        <v>8295</v>
      </c>
      <c r="U1453" s="14">
        <f t="shared" si="91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19">
        <v>14000</v>
      </c>
      <c r="E1454">
        <v>0</v>
      </c>
      <c r="F1454" s="19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7">
        <f t="shared" si="89"/>
        <v>41818.703275462962</v>
      </c>
      <c r="M1454" t="b">
        <v>0</v>
      </c>
      <c r="N1454">
        <v>0</v>
      </c>
      <c r="O1454" s="5">
        <f>E1454/D1454</f>
        <v>0</v>
      </c>
      <c r="P1454" s="19">
        <f t="shared" si="90"/>
        <v>0</v>
      </c>
      <c r="Q1454" t="b">
        <v>0</v>
      </c>
      <c r="R1454" s="14" t="s">
        <v>8346</v>
      </c>
      <c r="S1454" s="10" t="s">
        <v>8276</v>
      </c>
      <c r="T1454" t="s">
        <v>8295</v>
      </c>
      <c r="U1454" s="14">
        <f t="shared" si="91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19">
        <v>25000</v>
      </c>
      <c r="E1455">
        <v>0</v>
      </c>
      <c r="F1455" s="19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7">
        <f t="shared" si="89"/>
        <v>42795.696145833332</v>
      </c>
      <c r="M1455" t="b">
        <v>0</v>
      </c>
      <c r="N1455">
        <v>0</v>
      </c>
      <c r="O1455" s="5">
        <f>E1455/D1455</f>
        <v>0</v>
      </c>
      <c r="P1455" s="19">
        <f t="shared" si="90"/>
        <v>0</v>
      </c>
      <c r="Q1455" t="b">
        <v>0</v>
      </c>
      <c r="R1455" s="14" t="s">
        <v>8346</v>
      </c>
      <c r="S1455" s="10" t="s">
        <v>8276</v>
      </c>
      <c r="T1455" t="s">
        <v>8295</v>
      </c>
      <c r="U1455" s="14">
        <f t="shared" si="91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19">
        <v>1750</v>
      </c>
      <c r="E1456">
        <v>15</v>
      </c>
      <c r="F1456" s="19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7">
        <f t="shared" si="89"/>
        <v>42463.866666666669</v>
      </c>
      <c r="M1456" t="b">
        <v>0</v>
      </c>
      <c r="N1456">
        <v>1</v>
      </c>
      <c r="O1456" s="5">
        <f>E1456/D1456</f>
        <v>8.5714285714285719E-3</v>
      </c>
      <c r="P1456" s="19">
        <f t="shared" si="90"/>
        <v>15</v>
      </c>
      <c r="Q1456" t="b">
        <v>0</v>
      </c>
      <c r="R1456" s="14" t="s">
        <v>8346</v>
      </c>
      <c r="S1456" s="10" t="s">
        <v>8276</v>
      </c>
      <c r="T1456" t="s">
        <v>8295</v>
      </c>
      <c r="U1456" s="14">
        <f t="shared" si="91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19">
        <v>15000</v>
      </c>
      <c r="E1457">
        <v>1575</v>
      </c>
      <c r="F1457" s="19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7">
        <f t="shared" si="89"/>
        <v>41832.672685185185</v>
      </c>
      <c r="M1457" t="b">
        <v>0</v>
      </c>
      <c r="N1457">
        <v>7</v>
      </c>
      <c r="O1457" s="5">
        <f>E1457/D1457</f>
        <v>0.105</v>
      </c>
      <c r="P1457" s="19">
        <f t="shared" si="90"/>
        <v>225</v>
      </c>
      <c r="Q1457" t="b">
        <v>0</v>
      </c>
      <c r="R1457" s="14" t="s">
        <v>8346</v>
      </c>
      <c r="S1457" s="10" t="s">
        <v>8276</v>
      </c>
      <c r="T1457" t="s">
        <v>8295</v>
      </c>
      <c r="U1457" s="14">
        <f t="shared" si="91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19">
        <v>5000</v>
      </c>
      <c r="E1458">
        <v>145</v>
      </c>
      <c r="F1458" s="19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7">
        <f t="shared" si="89"/>
        <v>42708.668576388889</v>
      </c>
      <c r="M1458" t="b">
        <v>0</v>
      </c>
      <c r="N1458">
        <v>3</v>
      </c>
      <c r="O1458" s="5">
        <f>E1458/D1458</f>
        <v>2.9000000000000001E-2</v>
      </c>
      <c r="P1458" s="19">
        <f t="shared" si="90"/>
        <v>48.333333333333336</v>
      </c>
      <c r="Q1458" t="b">
        <v>0</v>
      </c>
      <c r="R1458" s="14" t="s">
        <v>8346</v>
      </c>
      <c r="S1458" s="10" t="s">
        <v>8276</v>
      </c>
      <c r="T1458" t="s">
        <v>8295</v>
      </c>
      <c r="U1458" s="14">
        <f t="shared" si="91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19">
        <v>6000</v>
      </c>
      <c r="E1459">
        <v>0</v>
      </c>
      <c r="F1459" s="1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7">
        <f t="shared" si="89"/>
        <v>42289.89634259259</v>
      </c>
      <c r="M1459" t="b">
        <v>0</v>
      </c>
      <c r="N1459">
        <v>0</v>
      </c>
      <c r="O1459" s="5">
        <f>E1459/D1459</f>
        <v>0</v>
      </c>
      <c r="P1459" s="19">
        <f t="shared" si="90"/>
        <v>0</v>
      </c>
      <c r="Q1459" t="b">
        <v>0</v>
      </c>
      <c r="R1459" s="14" t="s">
        <v>8346</v>
      </c>
      <c r="S1459" s="10" t="s">
        <v>8276</v>
      </c>
      <c r="T1459" t="s">
        <v>8295</v>
      </c>
      <c r="U1459" s="14">
        <f t="shared" si="91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19">
        <v>5000</v>
      </c>
      <c r="E1460">
        <v>0</v>
      </c>
      <c r="F1460" s="19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7">
        <f t="shared" si="89"/>
        <v>41831.705555555556</v>
      </c>
      <c r="M1460" t="b">
        <v>0</v>
      </c>
      <c r="N1460">
        <v>0</v>
      </c>
      <c r="O1460" s="5">
        <f>E1460/D1460</f>
        <v>0</v>
      </c>
      <c r="P1460" s="19">
        <f t="shared" si="90"/>
        <v>0</v>
      </c>
      <c r="Q1460" t="b">
        <v>0</v>
      </c>
      <c r="R1460" s="14" t="s">
        <v>8346</v>
      </c>
      <c r="S1460" s="10" t="s">
        <v>8276</v>
      </c>
      <c r="T1460" t="s">
        <v>8295</v>
      </c>
      <c r="U1460" s="14">
        <f t="shared" si="91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19">
        <v>37000</v>
      </c>
      <c r="E1461">
        <v>0</v>
      </c>
      <c r="F1461" s="19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7">
        <f t="shared" si="89"/>
        <v>42312.204814814817</v>
      </c>
      <c r="M1461" t="b">
        <v>0</v>
      </c>
      <c r="N1461">
        <v>0</v>
      </c>
      <c r="O1461" s="5">
        <f>E1461/D1461</f>
        <v>0</v>
      </c>
      <c r="P1461" s="19">
        <f t="shared" si="90"/>
        <v>0</v>
      </c>
      <c r="Q1461" t="b">
        <v>0</v>
      </c>
      <c r="R1461" s="14" t="s">
        <v>8346</v>
      </c>
      <c r="S1461" s="10" t="s">
        <v>8276</v>
      </c>
      <c r="T1461" t="s">
        <v>8295</v>
      </c>
      <c r="U1461" s="14">
        <f t="shared" si="91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19">
        <v>25000000</v>
      </c>
      <c r="E1462">
        <v>0</v>
      </c>
      <c r="F1462" s="19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7">
        <f t="shared" si="89"/>
        <v>41915.896967592591</v>
      </c>
      <c r="M1462" t="b">
        <v>0</v>
      </c>
      <c r="N1462">
        <v>0</v>
      </c>
      <c r="O1462" s="5">
        <f>E1462/D1462</f>
        <v>0</v>
      </c>
      <c r="P1462" s="19">
        <f t="shared" si="90"/>
        <v>0</v>
      </c>
      <c r="Q1462" t="b">
        <v>0</v>
      </c>
      <c r="R1462" s="14" t="s">
        <v>8346</v>
      </c>
      <c r="S1462" s="10" t="s">
        <v>8276</v>
      </c>
      <c r="T1462" t="s">
        <v>8295</v>
      </c>
      <c r="U1462" s="14">
        <f t="shared" si="91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19">
        <v>15000</v>
      </c>
      <c r="E1463">
        <v>15186.69</v>
      </c>
      <c r="F1463" s="19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7">
        <f t="shared" si="89"/>
        <v>41899.645300925928</v>
      </c>
      <c r="M1463" t="b">
        <v>1</v>
      </c>
      <c r="N1463">
        <v>340</v>
      </c>
      <c r="O1463" s="5">
        <f>E1463/D1463</f>
        <v>1.012446</v>
      </c>
      <c r="P1463" s="19">
        <f t="shared" si="90"/>
        <v>44.66673529411765</v>
      </c>
      <c r="Q1463" t="b">
        <v>1</v>
      </c>
      <c r="R1463" s="14" t="s">
        <v>8347</v>
      </c>
      <c r="S1463" s="10" t="s">
        <v>8276</v>
      </c>
      <c r="T1463" t="s">
        <v>8296</v>
      </c>
      <c r="U1463" s="14">
        <f t="shared" si="91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19">
        <v>4000</v>
      </c>
      <c r="E1464">
        <v>4340.7</v>
      </c>
      <c r="F1464" s="19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7">
        <f t="shared" si="89"/>
        <v>41344.662858796299</v>
      </c>
      <c r="M1464" t="b">
        <v>1</v>
      </c>
      <c r="N1464">
        <v>150</v>
      </c>
      <c r="O1464" s="5">
        <f>E1464/D1464</f>
        <v>1.085175</v>
      </c>
      <c r="P1464" s="19">
        <f t="shared" si="90"/>
        <v>28.937999999999999</v>
      </c>
      <c r="Q1464" t="b">
        <v>1</v>
      </c>
      <c r="R1464" s="14" t="s">
        <v>8347</v>
      </c>
      <c r="S1464" s="10" t="s">
        <v>8276</v>
      </c>
      <c r="T1464" t="s">
        <v>8296</v>
      </c>
      <c r="U1464" s="14">
        <f t="shared" si="91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19">
        <v>600</v>
      </c>
      <c r="E1465">
        <v>886</v>
      </c>
      <c r="F1465" s="19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7">
        <f t="shared" si="89"/>
        <v>41326.911319444444</v>
      </c>
      <c r="M1465" t="b">
        <v>1</v>
      </c>
      <c r="N1465">
        <v>25</v>
      </c>
      <c r="O1465" s="5">
        <f>E1465/D1465</f>
        <v>1.4766666666666666</v>
      </c>
      <c r="P1465" s="19">
        <f t="shared" si="90"/>
        <v>35.44</v>
      </c>
      <c r="Q1465" t="b">
        <v>1</v>
      </c>
      <c r="R1465" s="14" t="s">
        <v>8347</v>
      </c>
      <c r="S1465" s="10" t="s">
        <v>8276</v>
      </c>
      <c r="T1465" t="s">
        <v>8296</v>
      </c>
      <c r="U1465" s="14">
        <f t="shared" si="91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19">
        <v>5000</v>
      </c>
      <c r="E1466">
        <v>8160</v>
      </c>
      <c r="F1466" s="19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7">
        <f t="shared" si="89"/>
        <v>41291.661550925928</v>
      </c>
      <c r="M1466" t="b">
        <v>1</v>
      </c>
      <c r="N1466">
        <v>234</v>
      </c>
      <c r="O1466" s="5">
        <f>E1466/D1466</f>
        <v>1.6319999999999999</v>
      </c>
      <c r="P1466" s="19">
        <f t="shared" si="90"/>
        <v>34.871794871794869</v>
      </c>
      <c r="Q1466" t="b">
        <v>1</v>
      </c>
      <c r="R1466" s="14" t="s">
        <v>8347</v>
      </c>
      <c r="S1466" s="10" t="s">
        <v>8276</v>
      </c>
      <c r="T1466" t="s">
        <v>8296</v>
      </c>
      <c r="U1466" s="14">
        <f t="shared" si="91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19">
        <v>30000</v>
      </c>
      <c r="E1467">
        <v>136924.35</v>
      </c>
      <c r="F1467" s="19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7">
        <f t="shared" si="89"/>
        <v>40959.734398148146</v>
      </c>
      <c r="M1467" t="b">
        <v>1</v>
      </c>
      <c r="N1467">
        <v>2602</v>
      </c>
      <c r="O1467" s="5">
        <f>E1467/D1467</f>
        <v>4.5641449999999999</v>
      </c>
      <c r="P1467" s="19">
        <f t="shared" si="90"/>
        <v>52.622732513451197</v>
      </c>
      <c r="Q1467" t="b">
        <v>1</v>
      </c>
      <c r="R1467" s="14" t="s">
        <v>8347</v>
      </c>
      <c r="S1467" s="10" t="s">
        <v>8276</v>
      </c>
      <c r="T1467" t="s">
        <v>8296</v>
      </c>
      <c r="U1467" s="14">
        <f t="shared" si="91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19">
        <v>16000</v>
      </c>
      <c r="E1468">
        <v>17260.37</v>
      </c>
      <c r="F1468" s="19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7">
        <f t="shared" si="89"/>
        <v>42340.172060185185</v>
      </c>
      <c r="M1468" t="b">
        <v>1</v>
      </c>
      <c r="N1468">
        <v>248</v>
      </c>
      <c r="O1468" s="5">
        <f>E1468/D1468</f>
        <v>1.0787731249999999</v>
      </c>
      <c r="P1468" s="19">
        <f t="shared" si="90"/>
        <v>69.598266129032254</v>
      </c>
      <c r="Q1468" t="b">
        <v>1</v>
      </c>
      <c r="R1468" s="14" t="s">
        <v>8347</v>
      </c>
      <c r="S1468" s="10" t="s">
        <v>8276</v>
      </c>
      <c r="T1468" t="s">
        <v>8296</v>
      </c>
      <c r="U1468" s="14">
        <f t="shared" si="91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19">
        <v>40000</v>
      </c>
      <c r="E1469">
        <v>46032</v>
      </c>
      <c r="F1469" s="1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7">
        <f t="shared" si="89"/>
        <v>40933.80190972222</v>
      </c>
      <c r="M1469" t="b">
        <v>1</v>
      </c>
      <c r="N1469">
        <v>600</v>
      </c>
      <c r="O1469" s="5">
        <f>E1469/D1469</f>
        <v>1.1508</v>
      </c>
      <c r="P1469" s="19">
        <f t="shared" si="90"/>
        <v>76.72</v>
      </c>
      <c r="Q1469" t="b">
        <v>1</v>
      </c>
      <c r="R1469" s="14" t="s">
        <v>8347</v>
      </c>
      <c r="S1469" s="10" t="s">
        <v>8276</v>
      </c>
      <c r="T1469" t="s">
        <v>8296</v>
      </c>
      <c r="U1469" s="14">
        <f t="shared" si="91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19">
        <v>9500</v>
      </c>
      <c r="E1470">
        <v>9725</v>
      </c>
      <c r="F1470" s="19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7">
        <f t="shared" si="89"/>
        <v>40646.014456018522</v>
      </c>
      <c r="M1470" t="b">
        <v>1</v>
      </c>
      <c r="N1470">
        <v>293</v>
      </c>
      <c r="O1470" s="5">
        <f>E1470/D1470</f>
        <v>1.0236842105263158</v>
      </c>
      <c r="P1470" s="19">
        <f t="shared" si="90"/>
        <v>33.191126279863482</v>
      </c>
      <c r="Q1470" t="b">
        <v>1</v>
      </c>
      <c r="R1470" s="14" t="s">
        <v>8347</v>
      </c>
      <c r="S1470" s="10" t="s">
        <v>8276</v>
      </c>
      <c r="T1470" t="s">
        <v>8296</v>
      </c>
      <c r="U1470" s="14">
        <f t="shared" si="91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19">
        <v>44250</v>
      </c>
      <c r="E1471">
        <v>47978</v>
      </c>
      <c r="F1471" s="19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7">
        <f t="shared" si="89"/>
        <v>41290.598483796297</v>
      </c>
      <c r="M1471" t="b">
        <v>1</v>
      </c>
      <c r="N1471">
        <v>321</v>
      </c>
      <c r="O1471" s="5">
        <f>E1471/D1471</f>
        <v>1.0842485875706214</v>
      </c>
      <c r="P1471" s="19">
        <f t="shared" si="90"/>
        <v>149.46417445482865</v>
      </c>
      <c r="Q1471" t="b">
        <v>1</v>
      </c>
      <c r="R1471" s="14" t="s">
        <v>8347</v>
      </c>
      <c r="S1471" s="10" t="s">
        <v>8276</v>
      </c>
      <c r="T1471" t="s">
        <v>8296</v>
      </c>
      <c r="U1471" s="14">
        <f t="shared" si="91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19">
        <v>1500</v>
      </c>
      <c r="E1472">
        <v>1877</v>
      </c>
      <c r="F1472" s="19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7">
        <f t="shared" si="89"/>
        <v>41250.827118055553</v>
      </c>
      <c r="M1472" t="b">
        <v>1</v>
      </c>
      <c r="N1472">
        <v>81</v>
      </c>
      <c r="O1472" s="5">
        <f>E1472/D1472</f>
        <v>1.2513333333333334</v>
      </c>
      <c r="P1472" s="19">
        <f t="shared" si="90"/>
        <v>23.172839506172838</v>
      </c>
      <c r="Q1472" t="b">
        <v>1</v>
      </c>
      <c r="R1472" s="14" t="s">
        <v>8347</v>
      </c>
      <c r="S1472" s="10" t="s">
        <v>8276</v>
      </c>
      <c r="T1472" t="s">
        <v>8296</v>
      </c>
      <c r="U1472" s="14">
        <f t="shared" si="91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19">
        <v>32000</v>
      </c>
      <c r="E1473">
        <v>33229</v>
      </c>
      <c r="F1473" s="19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7">
        <f t="shared" si="89"/>
        <v>42073.957569444443</v>
      </c>
      <c r="M1473" t="b">
        <v>1</v>
      </c>
      <c r="N1473">
        <v>343</v>
      </c>
      <c r="O1473" s="5">
        <f>E1473/D1473</f>
        <v>1.03840625</v>
      </c>
      <c r="P1473" s="19">
        <f t="shared" si="90"/>
        <v>96.877551020408163</v>
      </c>
      <c r="Q1473" t="b">
        <v>1</v>
      </c>
      <c r="R1473" s="14" t="s">
        <v>8347</v>
      </c>
      <c r="S1473" s="10" t="s">
        <v>8276</v>
      </c>
      <c r="T1473" t="s">
        <v>8296</v>
      </c>
      <c r="U1473" s="14">
        <f t="shared" si="91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19">
        <v>25000</v>
      </c>
      <c r="E1474">
        <v>34676</v>
      </c>
      <c r="F1474" s="19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7">
        <f t="shared" si="89"/>
        <v>41533.542858796296</v>
      </c>
      <c r="M1474" t="b">
        <v>1</v>
      </c>
      <c r="N1474">
        <v>336</v>
      </c>
      <c r="O1474" s="5">
        <f>E1474/D1474</f>
        <v>1.3870400000000001</v>
      </c>
      <c r="P1474" s="19">
        <f t="shared" si="90"/>
        <v>103.20238095238095</v>
      </c>
      <c r="Q1474" t="b">
        <v>1</v>
      </c>
      <c r="R1474" s="14" t="s">
        <v>8347</v>
      </c>
      <c r="S1474" s="10" t="s">
        <v>8276</v>
      </c>
      <c r="T1474" t="s">
        <v>8296</v>
      </c>
      <c r="U1474" s="14">
        <f t="shared" si="91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19">
        <v>1500</v>
      </c>
      <c r="E1475">
        <v>1807.74</v>
      </c>
      <c r="F1475" s="19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7">
        <f t="shared" ref="L1475:L1538" si="93">(((K1475/60)/60)/24)+DATE(1970,1,1)</f>
        <v>40939.979618055557</v>
      </c>
      <c r="M1475" t="b">
        <v>1</v>
      </c>
      <c r="N1475">
        <v>47</v>
      </c>
      <c r="O1475" s="5">
        <f>E1475/D1475</f>
        <v>1.20516</v>
      </c>
      <c r="P1475" s="19">
        <f t="shared" ref="P1475:P1538" si="94">IFERROR(E1475/N1475,0)</f>
        <v>38.462553191489363</v>
      </c>
      <c r="Q1475" t="b">
        <v>1</v>
      </c>
      <c r="R1475" s="14" t="s">
        <v>8347</v>
      </c>
      <c r="S1475" s="10" t="s">
        <v>8276</v>
      </c>
      <c r="T1475" t="s">
        <v>8296</v>
      </c>
      <c r="U1475" s="14">
        <f t="shared" ref="U1475:U1538" si="95">YEAR(L1475)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19">
        <v>3000</v>
      </c>
      <c r="E1476">
        <v>3368</v>
      </c>
      <c r="F1476" s="19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7">
        <f t="shared" si="93"/>
        <v>41500.727916666663</v>
      </c>
      <c r="M1476" t="b">
        <v>1</v>
      </c>
      <c r="N1476">
        <v>76</v>
      </c>
      <c r="O1476" s="5">
        <f>E1476/D1476</f>
        <v>1.1226666666666667</v>
      </c>
      <c r="P1476" s="19">
        <f t="shared" si="94"/>
        <v>44.315789473684212</v>
      </c>
      <c r="Q1476" t="b">
        <v>1</v>
      </c>
      <c r="R1476" s="14" t="s">
        <v>8347</v>
      </c>
      <c r="S1476" s="10" t="s">
        <v>8276</v>
      </c>
      <c r="T1476" t="s">
        <v>8296</v>
      </c>
      <c r="U1476" s="14">
        <f t="shared" si="95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19">
        <v>15000</v>
      </c>
      <c r="E1477">
        <v>28300.45</v>
      </c>
      <c r="F1477" s="19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7">
        <f t="shared" si="93"/>
        <v>41960.722951388889</v>
      </c>
      <c r="M1477" t="b">
        <v>1</v>
      </c>
      <c r="N1477">
        <v>441</v>
      </c>
      <c r="O1477" s="5">
        <f>E1477/D1477</f>
        <v>1.8866966666666667</v>
      </c>
      <c r="P1477" s="19">
        <f t="shared" si="94"/>
        <v>64.173356009070289</v>
      </c>
      <c r="Q1477" t="b">
        <v>1</v>
      </c>
      <c r="R1477" s="14" t="s">
        <v>8347</v>
      </c>
      <c r="S1477" s="10" t="s">
        <v>8276</v>
      </c>
      <c r="T1477" t="s">
        <v>8296</v>
      </c>
      <c r="U1477" s="14">
        <f t="shared" si="95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19">
        <v>6000</v>
      </c>
      <c r="E1478">
        <v>39693.279999999999</v>
      </c>
      <c r="F1478" s="19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7">
        <f t="shared" si="93"/>
        <v>40766.041921296295</v>
      </c>
      <c r="M1478" t="b">
        <v>1</v>
      </c>
      <c r="N1478">
        <v>916</v>
      </c>
      <c r="O1478" s="5">
        <f>E1478/D1478</f>
        <v>6.6155466666666669</v>
      </c>
      <c r="P1478" s="19">
        <f t="shared" si="94"/>
        <v>43.333275109170302</v>
      </c>
      <c r="Q1478" t="b">
        <v>1</v>
      </c>
      <c r="R1478" s="14" t="s">
        <v>8347</v>
      </c>
      <c r="S1478" s="10" t="s">
        <v>8276</v>
      </c>
      <c r="T1478" t="s">
        <v>8296</v>
      </c>
      <c r="U1478" s="14">
        <f t="shared" si="95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19">
        <v>30000</v>
      </c>
      <c r="E1479">
        <v>33393</v>
      </c>
      <c r="F1479" s="1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7">
        <f t="shared" si="93"/>
        <v>40840.615787037037</v>
      </c>
      <c r="M1479" t="b">
        <v>1</v>
      </c>
      <c r="N1479">
        <v>369</v>
      </c>
      <c r="O1479" s="5">
        <f>E1479/D1479</f>
        <v>1.1131</v>
      </c>
      <c r="P1479" s="19">
        <f t="shared" si="94"/>
        <v>90.495934959349597</v>
      </c>
      <c r="Q1479" t="b">
        <v>1</v>
      </c>
      <c r="R1479" s="14" t="s">
        <v>8347</v>
      </c>
      <c r="S1479" s="10" t="s">
        <v>8276</v>
      </c>
      <c r="T1479" t="s">
        <v>8296</v>
      </c>
      <c r="U1479" s="14">
        <f t="shared" si="95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19">
        <v>50000</v>
      </c>
      <c r="E1480">
        <v>590807.11</v>
      </c>
      <c r="F1480" s="19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7">
        <f t="shared" si="93"/>
        <v>41394.871678240743</v>
      </c>
      <c r="M1480" t="b">
        <v>1</v>
      </c>
      <c r="N1480">
        <v>20242</v>
      </c>
      <c r="O1480" s="5">
        <f>E1480/D1480</f>
        <v>11.8161422</v>
      </c>
      <c r="P1480" s="19">
        <f t="shared" si="94"/>
        <v>29.187190495010373</v>
      </c>
      <c r="Q1480" t="b">
        <v>1</v>
      </c>
      <c r="R1480" s="14" t="s">
        <v>8347</v>
      </c>
      <c r="S1480" s="10" t="s">
        <v>8276</v>
      </c>
      <c r="T1480" t="s">
        <v>8296</v>
      </c>
      <c r="U1480" s="14">
        <f t="shared" si="95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19">
        <v>1600</v>
      </c>
      <c r="E1481">
        <v>2198</v>
      </c>
      <c r="F1481" s="19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7">
        <f t="shared" si="93"/>
        <v>41754.745243055557</v>
      </c>
      <c r="M1481" t="b">
        <v>1</v>
      </c>
      <c r="N1481">
        <v>71</v>
      </c>
      <c r="O1481" s="5">
        <f>E1481/D1481</f>
        <v>1.37375</v>
      </c>
      <c r="P1481" s="19">
        <f t="shared" si="94"/>
        <v>30.95774647887324</v>
      </c>
      <c r="Q1481" t="b">
        <v>1</v>
      </c>
      <c r="R1481" s="14" t="s">
        <v>8347</v>
      </c>
      <c r="S1481" s="10" t="s">
        <v>8276</v>
      </c>
      <c r="T1481" t="s">
        <v>8296</v>
      </c>
      <c r="U1481" s="14">
        <f t="shared" si="95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19">
        <v>50000</v>
      </c>
      <c r="E1482">
        <v>58520.2</v>
      </c>
      <c r="F1482" s="19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7">
        <f t="shared" si="93"/>
        <v>41464.934016203704</v>
      </c>
      <c r="M1482" t="b">
        <v>1</v>
      </c>
      <c r="N1482">
        <v>635</v>
      </c>
      <c r="O1482" s="5">
        <f>E1482/D1482</f>
        <v>1.170404</v>
      </c>
      <c r="P1482" s="19">
        <f t="shared" si="94"/>
        <v>92.157795275590544</v>
      </c>
      <c r="Q1482" t="b">
        <v>1</v>
      </c>
      <c r="R1482" s="14" t="s">
        <v>8347</v>
      </c>
      <c r="S1482" s="10" t="s">
        <v>8276</v>
      </c>
      <c r="T1482" t="s">
        <v>8296</v>
      </c>
      <c r="U1482" s="14">
        <f t="shared" si="95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19">
        <v>5000</v>
      </c>
      <c r="E1483">
        <v>105</v>
      </c>
      <c r="F1483" s="19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7">
        <f t="shared" si="93"/>
        <v>41550.922974537039</v>
      </c>
      <c r="M1483" t="b">
        <v>0</v>
      </c>
      <c r="N1483">
        <v>6</v>
      </c>
      <c r="O1483" s="5">
        <f>E1483/D1483</f>
        <v>2.1000000000000001E-2</v>
      </c>
      <c r="P1483" s="19">
        <f t="shared" si="94"/>
        <v>17.5</v>
      </c>
      <c r="Q1483" t="b">
        <v>0</v>
      </c>
      <c r="R1483" s="14" t="s">
        <v>8334</v>
      </c>
      <c r="S1483" s="10" t="s">
        <v>8276</v>
      </c>
      <c r="T1483" t="s">
        <v>8278</v>
      </c>
      <c r="U1483" s="14">
        <f t="shared" si="95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19">
        <v>5000</v>
      </c>
      <c r="E1484">
        <v>5</v>
      </c>
      <c r="F1484" s="19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7">
        <f t="shared" si="93"/>
        <v>41136.85805555556</v>
      </c>
      <c r="M1484" t="b">
        <v>0</v>
      </c>
      <c r="N1484">
        <v>1</v>
      </c>
      <c r="O1484" s="5">
        <f>E1484/D1484</f>
        <v>1E-3</v>
      </c>
      <c r="P1484" s="19">
        <f t="shared" si="94"/>
        <v>5</v>
      </c>
      <c r="Q1484" t="b">
        <v>0</v>
      </c>
      <c r="R1484" s="14" t="s">
        <v>8334</v>
      </c>
      <c r="S1484" s="10" t="s">
        <v>8276</v>
      </c>
      <c r="T1484" t="s">
        <v>8278</v>
      </c>
      <c r="U1484" s="14">
        <f t="shared" si="95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19">
        <v>7000</v>
      </c>
      <c r="E1485">
        <v>50</v>
      </c>
      <c r="F1485" s="19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7">
        <f t="shared" si="93"/>
        <v>42548.192997685182</v>
      </c>
      <c r="M1485" t="b">
        <v>0</v>
      </c>
      <c r="N1485">
        <v>2</v>
      </c>
      <c r="O1485" s="5">
        <f>E1485/D1485</f>
        <v>7.1428571428571426E-3</v>
      </c>
      <c r="P1485" s="19">
        <f t="shared" si="94"/>
        <v>25</v>
      </c>
      <c r="Q1485" t="b">
        <v>0</v>
      </c>
      <c r="R1485" s="14" t="s">
        <v>8334</v>
      </c>
      <c r="S1485" s="10" t="s">
        <v>8276</v>
      </c>
      <c r="T1485" t="s">
        <v>8278</v>
      </c>
      <c r="U1485" s="14">
        <f t="shared" si="95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19">
        <v>2000</v>
      </c>
      <c r="E1486">
        <v>0</v>
      </c>
      <c r="F1486" s="19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7">
        <f t="shared" si="93"/>
        <v>41053.200960648144</v>
      </c>
      <c r="M1486" t="b">
        <v>0</v>
      </c>
      <c r="N1486">
        <v>0</v>
      </c>
      <c r="O1486" s="5">
        <f>E1486/D1486</f>
        <v>0</v>
      </c>
      <c r="P1486" s="19">
        <f t="shared" si="94"/>
        <v>0</v>
      </c>
      <c r="Q1486" t="b">
        <v>0</v>
      </c>
      <c r="R1486" s="14" t="s">
        <v>8334</v>
      </c>
      <c r="S1486" s="10" t="s">
        <v>8276</v>
      </c>
      <c r="T1486" t="s">
        <v>8278</v>
      </c>
      <c r="U1486" s="14">
        <f t="shared" si="95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19">
        <v>6700</v>
      </c>
      <c r="E1487">
        <v>150</v>
      </c>
      <c r="F1487" s="19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7">
        <f t="shared" si="93"/>
        <v>42130.795983796299</v>
      </c>
      <c r="M1487" t="b">
        <v>0</v>
      </c>
      <c r="N1487">
        <v>3</v>
      </c>
      <c r="O1487" s="5">
        <f>E1487/D1487</f>
        <v>2.2388059701492536E-2</v>
      </c>
      <c r="P1487" s="19">
        <f t="shared" si="94"/>
        <v>50</v>
      </c>
      <c r="Q1487" t="b">
        <v>0</v>
      </c>
      <c r="R1487" s="14" t="s">
        <v>8334</v>
      </c>
      <c r="S1487" s="10" t="s">
        <v>8276</v>
      </c>
      <c r="T1487" t="s">
        <v>8278</v>
      </c>
      <c r="U1487" s="14">
        <f t="shared" si="95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19">
        <v>20000</v>
      </c>
      <c r="E1488">
        <v>48</v>
      </c>
      <c r="F1488" s="19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7">
        <f t="shared" si="93"/>
        <v>42032.168530092589</v>
      </c>
      <c r="M1488" t="b">
        <v>0</v>
      </c>
      <c r="N1488">
        <v>3</v>
      </c>
      <c r="O1488" s="5">
        <f>E1488/D1488</f>
        <v>2.3999999999999998E-3</v>
      </c>
      <c r="P1488" s="19">
        <f t="shared" si="94"/>
        <v>16</v>
      </c>
      <c r="Q1488" t="b">
        <v>0</v>
      </c>
      <c r="R1488" s="14" t="s">
        <v>8334</v>
      </c>
      <c r="S1488" s="10" t="s">
        <v>8276</v>
      </c>
      <c r="T1488" t="s">
        <v>8278</v>
      </c>
      <c r="U1488" s="14">
        <f t="shared" si="95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19">
        <v>10000</v>
      </c>
      <c r="E1489">
        <v>0</v>
      </c>
      <c r="F1489" s="1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7">
        <f t="shared" si="93"/>
        <v>42554.917488425926</v>
      </c>
      <c r="M1489" t="b">
        <v>0</v>
      </c>
      <c r="N1489">
        <v>0</v>
      </c>
      <c r="O1489" s="5">
        <f>E1489/D1489</f>
        <v>0</v>
      </c>
      <c r="P1489" s="19">
        <f t="shared" si="94"/>
        <v>0</v>
      </c>
      <c r="Q1489" t="b">
        <v>0</v>
      </c>
      <c r="R1489" s="14" t="s">
        <v>8334</v>
      </c>
      <c r="S1489" s="10" t="s">
        <v>8276</v>
      </c>
      <c r="T1489" t="s">
        <v>8278</v>
      </c>
      <c r="U1489" s="14">
        <f t="shared" si="95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19">
        <v>15000</v>
      </c>
      <c r="E1490">
        <v>360</v>
      </c>
      <c r="F1490" s="19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7">
        <f t="shared" si="93"/>
        <v>41614.563194444447</v>
      </c>
      <c r="M1490" t="b">
        <v>0</v>
      </c>
      <c r="N1490">
        <v>6</v>
      </c>
      <c r="O1490" s="5">
        <f>E1490/D1490</f>
        <v>2.4E-2</v>
      </c>
      <c r="P1490" s="19">
        <f t="shared" si="94"/>
        <v>60</v>
      </c>
      <c r="Q1490" t="b">
        <v>0</v>
      </c>
      <c r="R1490" s="14" t="s">
        <v>8334</v>
      </c>
      <c r="S1490" s="10" t="s">
        <v>8276</v>
      </c>
      <c r="T1490" t="s">
        <v>8278</v>
      </c>
      <c r="U1490" s="14">
        <f t="shared" si="95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19">
        <v>5000</v>
      </c>
      <c r="E1491">
        <v>0</v>
      </c>
      <c r="F1491" s="19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7">
        <f t="shared" si="93"/>
        <v>41198.611712962964</v>
      </c>
      <c r="M1491" t="b">
        <v>0</v>
      </c>
      <c r="N1491">
        <v>0</v>
      </c>
      <c r="O1491" s="5">
        <f>E1491/D1491</f>
        <v>0</v>
      </c>
      <c r="P1491" s="19">
        <f t="shared" si="94"/>
        <v>0</v>
      </c>
      <c r="Q1491" t="b">
        <v>0</v>
      </c>
      <c r="R1491" s="14" t="s">
        <v>8334</v>
      </c>
      <c r="S1491" s="10" t="s">
        <v>8276</v>
      </c>
      <c r="T1491" t="s">
        <v>8278</v>
      </c>
      <c r="U1491" s="14">
        <f t="shared" si="95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19">
        <v>2900</v>
      </c>
      <c r="E1492">
        <v>895</v>
      </c>
      <c r="F1492" s="19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7">
        <f t="shared" si="93"/>
        <v>41520.561041666668</v>
      </c>
      <c r="M1492" t="b">
        <v>0</v>
      </c>
      <c r="N1492">
        <v>19</v>
      </c>
      <c r="O1492" s="5">
        <f>E1492/D1492</f>
        <v>0.30862068965517242</v>
      </c>
      <c r="P1492" s="19">
        <f t="shared" si="94"/>
        <v>47.10526315789474</v>
      </c>
      <c r="Q1492" t="b">
        <v>0</v>
      </c>
      <c r="R1492" s="14" t="s">
        <v>8334</v>
      </c>
      <c r="S1492" s="10" t="s">
        <v>8276</v>
      </c>
      <c r="T1492" t="s">
        <v>8278</v>
      </c>
      <c r="U1492" s="14">
        <f t="shared" si="95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19">
        <v>1200</v>
      </c>
      <c r="E1493">
        <v>100</v>
      </c>
      <c r="F1493" s="19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7">
        <f t="shared" si="93"/>
        <v>41991.713460648149</v>
      </c>
      <c r="M1493" t="b">
        <v>0</v>
      </c>
      <c r="N1493">
        <v>1</v>
      </c>
      <c r="O1493" s="5">
        <f>E1493/D1493</f>
        <v>8.3333333333333329E-2</v>
      </c>
      <c r="P1493" s="19">
        <f t="shared" si="94"/>
        <v>100</v>
      </c>
      <c r="Q1493" t="b">
        <v>0</v>
      </c>
      <c r="R1493" s="14" t="s">
        <v>8334</v>
      </c>
      <c r="S1493" s="10" t="s">
        <v>8276</v>
      </c>
      <c r="T1493" t="s">
        <v>8278</v>
      </c>
      <c r="U1493" s="14">
        <f t="shared" si="95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19">
        <v>4000</v>
      </c>
      <c r="E1494">
        <v>30</v>
      </c>
      <c r="F1494" s="19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7">
        <f t="shared" si="93"/>
        <v>40682.884791666671</v>
      </c>
      <c r="M1494" t="b">
        <v>0</v>
      </c>
      <c r="N1494">
        <v>2</v>
      </c>
      <c r="O1494" s="5">
        <f>E1494/D1494</f>
        <v>7.4999999999999997E-3</v>
      </c>
      <c r="P1494" s="19">
        <f t="shared" si="94"/>
        <v>15</v>
      </c>
      <c r="Q1494" t="b">
        <v>0</v>
      </c>
      <c r="R1494" s="14" t="s">
        <v>8334</v>
      </c>
      <c r="S1494" s="10" t="s">
        <v>8276</v>
      </c>
      <c r="T1494" t="s">
        <v>8278</v>
      </c>
      <c r="U1494" s="14">
        <f t="shared" si="95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19">
        <v>2400</v>
      </c>
      <c r="E1495">
        <v>0</v>
      </c>
      <c r="F1495" s="19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7">
        <f t="shared" si="93"/>
        <v>41411.866608796299</v>
      </c>
      <c r="M1495" t="b">
        <v>0</v>
      </c>
      <c r="N1495">
        <v>0</v>
      </c>
      <c r="O1495" s="5">
        <f>E1495/D1495</f>
        <v>0</v>
      </c>
      <c r="P1495" s="19">
        <f t="shared" si="94"/>
        <v>0</v>
      </c>
      <c r="Q1495" t="b">
        <v>0</v>
      </c>
      <c r="R1495" s="14" t="s">
        <v>8334</v>
      </c>
      <c r="S1495" s="10" t="s">
        <v>8276</v>
      </c>
      <c r="T1495" t="s">
        <v>8278</v>
      </c>
      <c r="U1495" s="14">
        <f t="shared" si="95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19">
        <v>5000</v>
      </c>
      <c r="E1496">
        <v>445</v>
      </c>
      <c r="F1496" s="19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7">
        <f t="shared" si="93"/>
        <v>42067.722372685181</v>
      </c>
      <c r="M1496" t="b">
        <v>0</v>
      </c>
      <c r="N1496">
        <v>11</v>
      </c>
      <c r="O1496" s="5">
        <f>E1496/D1496</f>
        <v>8.8999999999999996E-2</v>
      </c>
      <c r="P1496" s="19">
        <f t="shared" si="94"/>
        <v>40.454545454545453</v>
      </c>
      <c r="Q1496" t="b">
        <v>0</v>
      </c>
      <c r="R1496" s="14" t="s">
        <v>8334</v>
      </c>
      <c r="S1496" s="10" t="s">
        <v>8276</v>
      </c>
      <c r="T1496" t="s">
        <v>8278</v>
      </c>
      <c r="U1496" s="14">
        <f t="shared" si="95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19">
        <v>2000</v>
      </c>
      <c r="E1497">
        <v>0</v>
      </c>
      <c r="F1497" s="19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7">
        <f t="shared" si="93"/>
        <v>40752.789710648147</v>
      </c>
      <c r="M1497" t="b">
        <v>0</v>
      </c>
      <c r="N1497">
        <v>0</v>
      </c>
      <c r="O1497" s="5">
        <f>E1497/D1497</f>
        <v>0</v>
      </c>
      <c r="P1497" s="19">
        <f t="shared" si="94"/>
        <v>0</v>
      </c>
      <c r="Q1497" t="b">
        <v>0</v>
      </c>
      <c r="R1497" s="14" t="s">
        <v>8334</v>
      </c>
      <c r="S1497" s="10" t="s">
        <v>8276</v>
      </c>
      <c r="T1497" t="s">
        <v>8278</v>
      </c>
      <c r="U1497" s="14">
        <f t="shared" si="95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19">
        <v>1500</v>
      </c>
      <c r="E1498">
        <v>0</v>
      </c>
      <c r="F1498" s="19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7">
        <f t="shared" si="93"/>
        <v>41838.475219907406</v>
      </c>
      <c r="M1498" t="b">
        <v>0</v>
      </c>
      <c r="N1498">
        <v>0</v>
      </c>
      <c r="O1498" s="5">
        <f>E1498/D1498</f>
        <v>0</v>
      </c>
      <c r="P1498" s="19">
        <f t="shared" si="94"/>
        <v>0</v>
      </c>
      <c r="Q1498" t="b">
        <v>0</v>
      </c>
      <c r="R1498" s="14" t="s">
        <v>8334</v>
      </c>
      <c r="S1498" s="10" t="s">
        <v>8276</v>
      </c>
      <c r="T1498" t="s">
        <v>8278</v>
      </c>
      <c r="U1498" s="14">
        <f t="shared" si="95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19">
        <v>15000</v>
      </c>
      <c r="E1499">
        <v>1</v>
      </c>
      <c r="F1499" s="1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7">
        <f t="shared" si="93"/>
        <v>41444.64261574074</v>
      </c>
      <c r="M1499" t="b">
        <v>0</v>
      </c>
      <c r="N1499">
        <v>1</v>
      </c>
      <c r="O1499" s="5">
        <f>E1499/D1499</f>
        <v>6.666666666666667E-5</v>
      </c>
      <c r="P1499" s="19">
        <f t="shared" si="94"/>
        <v>1</v>
      </c>
      <c r="Q1499" t="b">
        <v>0</v>
      </c>
      <c r="R1499" s="14" t="s">
        <v>8334</v>
      </c>
      <c r="S1499" s="10" t="s">
        <v>8276</v>
      </c>
      <c r="T1499" t="s">
        <v>8278</v>
      </c>
      <c r="U1499" s="14">
        <f t="shared" si="95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19">
        <v>3000</v>
      </c>
      <c r="E1500">
        <v>57</v>
      </c>
      <c r="F1500" s="19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7">
        <f t="shared" si="93"/>
        <v>41840.983541666668</v>
      </c>
      <c r="M1500" t="b">
        <v>0</v>
      </c>
      <c r="N1500">
        <v>3</v>
      </c>
      <c r="O1500" s="5">
        <f>E1500/D1500</f>
        <v>1.9E-2</v>
      </c>
      <c r="P1500" s="19">
        <f t="shared" si="94"/>
        <v>19</v>
      </c>
      <c r="Q1500" t="b">
        <v>0</v>
      </c>
      <c r="R1500" s="14" t="s">
        <v>8334</v>
      </c>
      <c r="S1500" s="10" t="s">
        <v>8276</v>
      </c>
      <c r="T1500" t="s">
        <v>8278</v>
      </c>
      <c r="U1500" s="14">
        <f t="shared" si="95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19">
        <v>2000</v>
      </c>
      <c r="E1501">
        <v>5</v>
      </c>
      <c r="F1501" s="19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7">
        <f t="shared" si="93"/>
        <v>42527.007326388892</v>
      </c>
      <c r="M1501" t="b">
        <v>0</v>
      </c>
      <c r="N1501">
        <v>1</v>
      </c>
      <c r="O1501" s="5">
        <f>E1501/D1501</f>
        <v>2.5000000000000001E-3</v>
      </c>
      <c r="P1501" s="19">
        <f t="shared" si="94"/>
        <v>5</v>
      </c>
      <c r="Q1501" t="b">
        <v>0</v>
      </c>
      <c r="R1501" s="14" t="s">
        <v>8334</v>
      </c>
      <c r="S1501" s="10" t="s">
        <v>8276</v>
      </c>
      <c r="T1501" t="s">
        <v>8278</v>
      </c>
      <c r="U1501" s="14">
        <f t="shared" si="95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19">
        <v>2800</v>
      </c>
      <c r="E1502">
        <v>701</v>
      </c>
      <c r="F1502" s="19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7">
        <f t="shared" si="93"/>
        <v>41365.904594907406</v>
      </c>
      <c r="M1502" t="b">
        <v>0</v>
      </c>
      <c r="N1502">
        <v>15</v>
      </c>
      <c r="O1502" s="5">
        <f>E1502/D1502</f>
        <v>0.25035714285714283</v>
      </c>
      <c r="P1502" s="19">
        <f t="shared" si="94"/>
        <v>46.733333333333334</v>
      </c>
      <c r="Q1502" t="b">
        <v>0</v>
      </c>
      <c r="R1502" s="14" t="s">
        <v>8334</v>
      </c>
      <c r="S1502" s="10" t="s">
        <v>8276</v>
      </c>
      <c r="T1502" t="s">
        <v>8278</v>
      </c>
      <c r="U1502" s="14">
        <f t="shared" si="95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19">
        <v>52000</v>
      </c>
      <c r="E1503">
        <v>86492</v>
      </c>
      <c r="F1503" s="19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7">
        <f t="shared" si="93"/>
        <v>42163.583599537036</v>
      </c>
      <c r="M1503" t="b">
        <v>1</v>
      </c>
      <c r="N1503">
        <v>885</v>
      </c>
      <c r="O1503" s="5">
        <f>E1503/D1503</f>
        <v>1.6633076923076924</v>
      </c>
      <c r="P1503" s="19">
        <f t="shared" si="94"/>
        <v>97.731073446327684</v>
      </c>
      <c r="Q1503" t="b">
        <v>1</v>
      </c>
      <c r="R1503" s="14" t="s">
        <v>8344</v>
      </c>
      <c r="S1503" s="10" t="s">
        <v>8292</v>
      </c>
      <c r="T1503" t="s">
        <v>8293</v>
      </c>
      <c r="U1503" s="14">
        <f t="shared" si="95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19">
        <v>22000</v>
      </c>
      <c r="E1504">
        <v>22318</v>
      </c>
      <c r="F1504" s="19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7">
        <f t="shared" si="93"/>
        <v>42426.542592592596</v>
      </c>
      <c r="M1504" t="b">
        <v>1</v>
      </c>
      <c r="N1504">
        <v>329</v>
      </c>
      <c r="O1504" s="5">
        <f>E1504/D1504</f>
        <v>1.0144545454545455</v>
      </c>
      <c r="P1504" s="19">
        <f t="shared" si="94"/>
        <v>67.835866261398181</v>
      </c>
      <c r="Q1504" t="b">
        <v>1</v>
      </c>
      <c r="R1504" s="14" t="s">
        <v>8344</v>
      </c>
      <c r="S1504" s="10" t="s">
        <v>8292</v>
      </c>
      <c r="T1504" t="s">
        <v>8293</v>
      </c>
      <c r="U1504" s="14">
        <f t="shared" si="95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19">
        <v>3750</v>
      </c>
      <c r="E1505">
        <v>4045.93</v>
      </c>
      <c r="F1505" s="19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7">
        <f t="shared" si="93"/>
        <v>42606.347233796296</v>
      </c>
      <c r="M1505" t="b">
        <v>1</v>
      </c>
      <c r="N1505">
        <v>71</v>
      </c>
      <c r="O1505" s="5">
        <f>E1505/D1505</f>
        <v>1.0789146666666667</v>
      </c>
      <c r="P1505" s="19">
        <f t="shared" si="94"/>
        <v>56.98492957746479</v>
      </c>
      <c r="Q1505" t="b">
        <v>1</v>
      </c>
      <c r="R1505" s="14" t="s">
        <v>8344</v>
      </c>
      <c r="S1505" s="10" t="s">
        <v>8292</v>
      </c>
      <c r="T1505" t="s">
        <v>8293</v>
      </c>
      <c r="U1505" s="14">
        <f t="shared" si="95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19">
        <v>6500</v>
      </c>
      <c r="E1506">
        <v>18066</v>
      </c>
      <c r="F1506" s="19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7">
        <f t="shared" si="93"/>
        <v>41772.657685185186</v>
      </c>
      <c r="M1506" t="b">
        <v>1</v>
      </c>
      <c r="N1506">
        <v>269</v>
      </c>
      <c r="O1506" s="5">
        <f>E1506/D1506</f>
        <v>2.7793846153846156</v>
      </c>
      <c r="P1506" s="19">
        <f t="shared" si="94"/>
        <v>67.159851301115239</v>
      </c>
      <c r="Q1506" t="b">
        <v>1</v>
      </c>
      <c r="R1506" s="14" t="s">
        <v>8344</v>
      </c>
      <c r="S1506" s="10" t="s">
        <v>8292</v>
      </c>
      <c r="T1506" t="s">
        <v>8293</v>
      </c>
      <c r="U1506" s="14">
        <f t="shared" si="95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19">
        <v>16000</v>
      </c>
      <c r="E1507">
        <v>16573</v>
      </c>
      <c r="F1507" s="19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7">
        <f t="shared" si="93"/>
        <v>42414.44332175926</v>
      </c>
      <c r="M1507" t="b">
        <v>1</v>
      </c>
      <c r="N1507">
        <v>345</v>
      </c>
      <c r="O1507" s="5">
        <f>E1507/D1507</f>
        <v>1.0358125</v>
      </c>
      <c r="P1507" s="19">
        <f t="shared" si="94"/>
        <v>48.037681159420288</v>
      </c>
      <c r="Q1507" t="b">
        <v>1</v>
      </c>
      <c r="R1507" s="14" t="s">
        <v>8344</v>
      </c>
      <c r="S1507" s="10" t="s">
        <v>8292</v>
      </c>
      <c r="T1507" t="s">
        <v>8293</v>
      </c>
      <c r="U1507" s="14">
        <f t="shared" si="95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19">
        <v>1500</v>
      </c>
      <c r="E1508">
        <v>1671</v>
      </c>
      <c r="F1508" s="19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7">
        <f t="shared" si="93"/>
        <v>41814.785925925928</v>
      </c>
      <c r="M1508" t="b">
        <v>1</v>
      </c>
      <c r="N1508">
        <v>43</v>
      </c>
      <c r="O1508" s="5">
        <f>E1508/D1508</f>
        <v>1.1140000000000001</v>
      </c>
      <c r="P1508" s="19">
        <f t="shared" si="94"/>
        <v>38.860465116279073</v>
      </c>
      <c r="Q1508" t="b">
        <v>1</v>
      </c>
      <c r="R1508" s="14" t="s">
        <v>8344</v>
      </c>
      <c r="S1508" s="10" t="s">
        <v>8292</v>
      </c>
      <c r="T1508" t="s">
        <v>8293</v>
      </c>
      <c r="U1508" s="14">
        <f t="shared" si="95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19">
        <v>1200</v>
      </c>
      <c r="E1509">
        <v>2580</v>
      </c>
      <c r="F1509" s="1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7">
        <f t="shared" si="93"/>
        <v>40254.450335648151</v>
      </c>
      <c r="M1509" t="b">
        <v>1</v>
      </c>
      <c r="N1509">
        <v>33</v>
      </c>
      <c r="O1509" s="5">
        <f>E1509/D1509</f>
        <v>2.15</v>
      </c>
      <c r="P1509" s="19">
        <f t="shared" si="94"/>
        <v>78.181818181818187</v>
      </c>
      <c r="Q1509" t="b">
        <v>1</v>
      </c>
      <c r="R1509" s="14" t="s">
        <v>8344</v>
      </c>
      <c r="S1509" s="10" t="s">
        <v>8292</v>
      </c>
      <c r="T1509" t="s">
        <v>8293</v>
      </c>
      <c r="U1509" s="14">
        <f t="shared" si="95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19">
        <v>18500</v>
      </c>
      <c r="E1510">
        <v>20491</v>
      </c>
      <c r="F1510" s="19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7">
        <f t="shared" si="93"/>
        <v>41786.614363425928</v>
      </c>
      <c r="M1510" t="b">
        <v>1</v>
      </c>
      <c r="N1510">
        <v>211</v>
      </c>
      <c r="O1510" s="5">
        <f>E1510/D1510</f>
        <v>1.1076216216216217</v>
      </c>
      <c r="P1510" s="19">
        <f t="shared" si="94"/>
        <v>97.113744075829388</v>
      </c>
      <c r="Q1510" t="b">
        <v>1</v>
      </c>
      <c r="R1510" s="14" t="s">
        <v>8344</v>
      </c>
      <c r="S1510" s="10" t="s">
        <v>8292</v>
      </c>
      <c r="T1510" t="s">
        <v>8293</v>
      </c>
      <c r="U1510" s="14">
        <f t="shared" si="95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19">
        <v>17500</v>
      </c>
      <c r="E1511">
        <v>21637.22</v>
      </c>
      <c r="F1511" s="19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7">
        <f t="shared" si="93"/>
        <v>42751.533391203702</v>
      </c>
      <c r="M1511" t="b">
        <v>1</v>
      </c>
      <c r="N1511">
        <v>196</v>
      </c>
      <c r="O1511" s="5">
        <f>E1511/D1511</f>
        <v>1.2364125714285714</v>
      </c>
      <c r="P1511" s="19">
        <f t="shared" si="94"/>
        <v>110.39397959183674</v>
      </c>
      <c r="Q1511" t="b">
        <v>1</v>
      </c>
      <c r="R1511" s="14" t="s">
        <v>8344</v>
      </c>
      <c r="S1511" s="10" t="s">
        <v>8292</v>
      </c>
      <c r="T1511" t="s">
        <v>8293</v>
      </c>
      <c r="U1511" s="14">
        <f t="shared" si="95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19">
        <v>16000</v>
      </c>
      <c r="E1512">
        <v>16165.6</v>
      </c>
      <c r="F1512" s="19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7">
        <f t="shared" si="93"/>
        <v>41809.385162037033</v>
      </c>
      <c r="M1512" t="b">
        <v>1</v>
      </c>
      <c r="N1512">
        <v>405</v>
      </c>
      <c r="O1512" s="5">
        <f>E1512/D1512</f>
        <v>1.0103500000000001</v>
      </c>
      <c r="P1512" s="19">
        <f t="shared" si="94"/>
        <v>39.91506172839506</v>
      </c>
      <c r="Q1512" t="b">
        <v>1</v>
      </c>
      <c r="R1512" s="14" t="s">
        <v>8344</v>
      </c>
      <c r="S1512" s="10" t="s">
        <v>8292</v>
      </c>
      <c r="T1512" t="s">
        <v>8293</v>
      </c>
      <c r="U1512" s="14">
        <f t="shared" si="95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19">
        <v>14000</v>
      </c>
      <c r="E1513">
        <v>15651</v>
      </c>
      <c r="F1513" s="19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7">
        <f t="shared" si="93"/>
        <v>42296.583379629628</v>
      </c>
      <c r="M1513" t="b">
        <v>1</v>
      </c>
      <c r="N1513">
        <v>206</v>
      </c>
      <c r="O1513" s="5">
        <f>E1513/D1513</f>
        <v>1.1179285714285714</v>
      </c>
      <c r="P1513" s="19">
        <f t="shared" si="94"/>
        <v>75.975728155339809</v>
      </c>
      <c r="Q1513" t="b">
        <v>1</v>
      </c>
      <c r="R1513" s="14" t="s">
        <v>8344</v>
      </c>
      <c r="S1513" s="10" t="s">
        <v>8292</v>
      </c>
      <c r="T1513" t="s">
        <v>8293</v>
      </c>
      <c r="U1513" s="14">
        <f t="shared" si="95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19">
        <v>3500</v>
      </c>
      <c r="E1514">
        <v>19557</v>
      </c>
      <c r="F1514" s="19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7">
        <f t="shared" si="93"/>
        <v>42741.684479166666</v>
      </c>
      <c r="M1514" t="b">
        <v>1</v>
      </c>
      <c r="N1514">
        <v>335</v>
      </c>
      <c r="O1514" s="5">
        <f>E1514/D1514</f>
        <v>5.5877142857142861</v>
      </c>
      <c r="P1514" s="19">
        <f t="shared" si="94"/>
        <v>58.379104477611939</v>
      </c>
      <c r="Q1514" t="b">
        <v>1</v>
      </c>
      <c r="R1514" s="14" t="s">
        <v>8344</v>
      </c>
      <c r="S1514" s="10" t="s">
        <v>8292</v>
      </c>
      <c r="T1514" t="s">
        <v>8293</v>
      </c>
      <c r="U1514" s="14">
        <f t="shared" si="95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19">
        <v>8000</v>
      </c>
      <c r="E1515">
        <v>12001.5</v>
      </c>
      <c r="F1515" s="19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7">
        <f t="shared" si="93"/>
        <v>41806.637337962966</v>
      </c>
      <c r="M1515" t="b">
        <v>1</v>
      </c>
      <c r="N1515">
        <v>215</v>
      </c>
      <c r="O1515" s="5">
        <f>E1515/D1515</f>
        <v>1.5001875</v>
      </c>
      <c r="P1515" s="19">
        <f t="shared" si="94"/>
        <v>55.82093023255814</v>
      </c>
      <c r="Q1515" t="b">
        <v>1</v>
      </c>
      <c r="R1515" s="14" t="s">
        <v>8344</v>
      </c>
      <c r="S1515" s="10" t="s">
        <v>8292</v>
      </c>
      <c r="T1515" t="s">
        <v>8293</v>
      </c>
      <c r="U1515" s="14">
        <f t="shared" si="95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19">
        <v>25000</v>
      </c>
      <c r="E1516">
        <v>26619</v>
      </c>
      <c r="F1516" s="19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7">
        <f t="shared" si="93"/>
        <v>42234.597685185188</v>
      </c>
      <c r="M1516" t="b">
        <v>1</v>
      </c>
      <c r="N1516">
        <v>176</v>
      </c>
      <c r="O1516" s="5">
        <f>E1516/D1516</f>
        <v>1.0647599999999999</v>
      </c>
      <c r="P1516" s="19">
        <f t="shared" si="94"/>
        <v>151.24431818181819</v>
      </c>
      <c r="Q1516" t="b">
        <v>1</v>
      </c>
      <c r="R1516" s="14" t="s">
        <v>8344</v>
      </c>
      <c r="S1516" s="10" t="s">
        <v>8292</v>
      </c>
      <c r="T1516" t="s">
        <v>8293</v>
      </c>
      <c r="U1516" s="14">
        <f t="shared" si="95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19">
        <v>300000</v>
      </c>
      <c r="E1517">
        <v>471567</v>
      </c>
      <c r="F1517" s="19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7">
        <f t="shared" si="93"/>
        <v>42415.253437499996</v>
      </c>
      <c r="M1517" t="b">
        <v>1</v>
      </c>
      <c r="N1517">
        <v>555</v>
      </c>
      <c r="O1517" s="5">
        <f>E1517/D1517</f>
        <v>1.57189</v>
      </c>
      <c r="P1517" s="19">
        <f t="shared" si="94"/>
        <v>849.67027027027029</v>
      </c>
      <c r="Q1517" t="b">
        <v>1</v>
      </c>
      <c r="R1517" s="14" t="s">
        <v>8344</v>
      </c>
      <c r="S1517" s="10" t="s">
        <v>8292</v>
      </c>
      <c r="T1517" t="s">
        <v>8293</v>
      </c>
      <c r="U1517" s="14">
        <f t="shared" si="95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19">
        <v>17000</v>
      </c>
      <c r="E1518">
        <v>18472</v>
      </c>
      <c r="F1518" s="19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7">
        <f t="shared" si="93"/>
        <v>42619.466342592597</v>
      </c>
      <c r="M1518" t="b">
        <v>1</v>
      </c>
      <c r="N1518">
        <v>116</v>
      </c>
      <c r="O1518" s="5">
        <f>E1518/D1518</f>
        <v>1.0865882352941176</v>
      </c>
      <c r="P1518" s="19">
        <f t="shared" si="94"/>
        <v>159.24137931034483</v>
      </c>
      <c r="Q1518" t="b">
        <v>1</v>
      </c>
      <c r="R1518" s="14" t="s">
        <v>8344</v>
      </c>
      <c r="S1518" s="10" t="s">
        <v>8292</v>
      </c>
      <c r="T1518" t="s">
        <v>8293</v>
      </c>
      <c r="U1518" s="14">
        <f t="shared" si="95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19">
        <v>15000</v>
      </c>
      <c r="E1519">
        <v>24297</v>
      </c>
      <c r="F1519" s="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7">
        <f t="shared" si="93"/>
        <v>41948.56658564815</v>
      </c>
      <c r="M1519" t="b">
        <v>1</v>
      </c>
      <c r="N1519">
        <v>615</v>
      </c>
      <c r="O1519" s="5">
        <f>E1519/D1519</f>
        <v>1.6197999999999999</v>
      </c>
      <c r="P1519" s="19">
        <f t="shared" si="94"/>
        <v>39.507317073170732</v>
      </c>
      <c r="Q1519" t="b">
        <v>1</v>
      </c>
      <c r="R1519" s="14" t="s">
        <v>8344</v>
      </c>
      <c r="S1519" s="10" t="s">
        <v>8292</v>
      </c>
      <c r="T1519" t="s">
        <v>8293</v>
      </c>
      <c r="U1519" s="14">
        <f t="shared" si="95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19">
        <v>15000</v>
      </c>
      <c r="E1520">
        <v>30805</v>
      </c>
      <c r="F1520" s="19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7">
        <f t="shared" si="93"/>
        <v>41760.8200462963</v>
      </c>
      <c r="M1520" t="b">
        <v>1</v>
      </c>
      <c r="N1520">
        <v>236</v>
      </c>
      <c r="O1520" s="5">
        <f>E1520/D1520</f>
        <v>2.0536666666666665</v>
      </c>
      <c r="P1520" s="19">
        <f t="shared" si="94"/>
        <v>130.52966101694915</v>
      </c>
      <c r="Q1520" t="b">
        <v>1</v>
      </c>
      <c r="R1520" s="14" t="s">
        <v>8344</v>
      </c>
      <c r="S1520" s="10" t="s">
        <v>8292</v>
      </c>
      <c r="T1520" t="s">
        <v>8293</v>
      </c>
      <c r="U1520" s="14">
        <f t="shared" si="95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19">
        <v>9000</v>
      </c>
      <c r="E1521">
        <v>9302.75</v>
      </c>
      <c r="F1521" s="19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7">
        <f t="shared" si="93"/>
        <v>41782.741701388892</v>
      </c>
      <c r="M1521" t="b">
        <v>1</v>
      </c>
      <c r="N1521">
        <v>145</v>
      </c>
      <c r="O1521" s="5">
        <f>E1521/D1521</f>
        <v>1.033638888888889</v>
      </c>
      <c r="P1521" s="19">
        <f t="shared" si="94"/>
        <v>64.156896551724131</v>
      </c>
      <c r="Q1521" t="b">
        <v>1</v>
      </c>
      <c r="R1521" s="14" t="s">
        <v>8344</v>
      </c>
      <c r="S1521" s="10" t="s">
        <v>8292</v>
      </c>
      <c r="T1521" t="s">
        <v>8293</v>
      </c>
      <c r="U1521" s="14">
        <f t="shared" si="95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19">
        <v>18000</v>
      </c>
      <c r="E1522">
        <v>18625</v>
      </c>
      <c r="F1522" s="19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7">
        <f t="shared" si="93"/>
        <v>41955.857789351852</v>
      </c>
      <c r="M1522" t="b">
        <v>1</v>
      </c>
      <c r="N1522">
        <v>167</v>
      </c>
      <c r="O1522" s="5">
        <f>E1522/D1522</f>
        <v>1.0347222222222223</v>
      </c>
      <c r="P1522" s="19">
        <f t="shared" si="94"/>
        <v>111.52694610778443</v>
      </c>
      <c r="Q1522" t="b">
        <v>1</v>
      </c>
      <c r="R1522" s="14" t="s">
        <v>8344</v>
      </c>
      <c r="S1522" s="10" t="s">
        <v>8292</v>
      </c>
      <c r="T1522" t="s">
        <v>8293</v>
      </c>
      <c r="U1522" s="14">
        <f t="shared" si="95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19">
        <v>37500</v>
      </c>
      <c r="E1523">
        <v>40055</v>
      </c>
      <c r="F1523" s="19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7">
        <f t="shared" si="93"/>
        <v>42493.167719907404</v>
      </c>
      <c r="M1523" t="b">
        <v>1</v>
      </c>
      <c r="N1523">
        <v>235</v>
      </c>
      <c r="O1523" s="5">
        <f>E1523/D1523</f>
        <v>1.0681333333333334</v>
      </c>
      <c r="P1523" s="19">
        <f t="shared" si="94"/>
        <v>170.44680851063831</v>
      </c>
      <c r="Q1523" t="b">
        <v>1</v>
      </c>
      <c r="R1523" s="14" t="s">
        <v>8344</v>
      </c>
      <c r="S1523" s="10" t="s">
        <v>8292</v>
      </c>
      <c r="T1523" t="s">
        <v>8293</v>
      </c>
      <c r="U1523" s="14">
        <f t="shared" si="95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19">
        <v>43500</v>
      </c>
      <c r="E1524">
        <v>60450.1</v>
      </c>
      <c r="F1524" s="19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7">
        <f t="shared" si="93"/>
        <v>41899.830312500002</v>
      </c>
      <c r="M1524" t="b">
        <v>1</v>
      </c>
      <c r="N1524">
        <v>452</v>
      </c>
      <c r="O1524" s="5">
        <f>E1524/D1524</f>
        <v>1.3896574712643677</v>
      </c>
      <c r="P1524" s="19">
        <f t="shared" si="94"/>
        <v>133.7391592920354</v>
      </c>
      <c r="Q1524" t="b">
        <v>1</v>
      </c>
      <c r="R1524" s="14" t="s">
        <v>8344</v>
      </c>
      <c r="S1524" s="10" t="s">
        <v>8292</v>
      </c>
      <c r="T1524" t="s">
        <v>8293</v>
      </c>
      <c r="U1524" s="14">
        <f t="shared" si="95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19">
        <v>18500</v>
      </c>
      <c r="E1525">
        <v>23096</v>
      </c>
      <c r="F1525" s="19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7">
        <f t="shared" si="93"/>
        <v>41964.751342592594</v>
      </c>
      <c r="M1525" t="b">
        <v>1</v>
      </c>
      <c r="N1525">
        <v>241</v>
      </c>
      <c r="O1525" s="5">
        <f>E1525/D1525</f>
        <v>1.2484324324324325</v>
      </c>
      <c r="P1525" s="19">
        <f t="shared" si="94"/>
        <v>95.834024896265561</v>
      </c>
      <c r="Q1525" t="b">
        <v>1</v>
      </c>
      <c r="R1525" s="14" t="s">
        <v>8344</v>
      </c>
      <c r="S1525" s="10" t="s">
        <v>8292</v>
      </c>
      <c r="T1525" t="s">
        <v>8293</v>
      </c>
      <c r="U1525" s="14">
        <f t="shared" si="95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19">
        <v>3000</v>
      </c>
      <c r="E1526">
        <v>6210</v>
      </c>
      <c r="F1526" s="19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7">
        <f t="shared" si="93"/>
        <v>42756.501041666663</v>
      </c>
      <c r="M1526" t="b">
        <v>1</v>
      </c>
      <c r="N1526">
        <v>28</v>
      </c>
      <c r="O1526" s="5">
        <f>E1526/D1526</f>
        <v>2.0699999999999998</v>
      </c>
      <c r="P1526" s="19">
        <f t="shared" si="94"/>
        <v>221.78571428571428</v>
      </c>
      <c r="Q1526" t="b">
        <v>1</v>
      </c>
      <c r="R1526" s="14" t="s">
        <v>8344</v>
      </c>
      <c r="S1526" s="10" t="s">
        <v>8292</v>
      </c>
      <c r="T1526" t="s">
        <v>8293</v>
      </c>
      <c r="U1526" s="14">
        <f t="shared" si="95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19">
        <v>2600</v>
      </c>
      <c r="E1527">
        <v>4524.1499999999996</v>
      </c>
      <c r="F1527" s="19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7">
        <f t="shared" si="93"/>
        <v>42570.702986111108</v>
      </c>
      <c r="M1527" t="b">
        <v>1</v>
      </c>
      <c r="N1527">
        <v>140</v>
      </c>
      <c r="O1527" s="5">
        <f>E1527/D1527</f>
        <v>1.7400576923076922</v>
      </c>
      <c r="P1527" s="19">
        <f t="shared" si="94"/>
        <v>32.315357142857138</v>
      </c>
      <c r="Q1527" t="b">
        <v>1</v>
      </c>
      <c r="R1527" s="14" t="s">
        <v>8344</v>
      </c>
      <c r="S1527" s="10" t="s">
        <v>8292</v>
      </c>
      <c r="T1527" t="s">
        <v>8293</v>
      </c>
      <c r="U1527" s="14">
        <f t="shared" si="95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19">
        <v>23000</v>
      </c>
      <c r="E1528">
        <v>27675</v>
      </c>
      <c r="F1528" s="19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7">
        <f t="shared" si="93"/>
        <v>42339.276006944448</v>
      </c>
      <c r="M1528" t="b">
        <v>1</v>
      </c>
      <c r="N1528">
        <v>280</v>
      </c>
      <c r="O1528" s="5">
        <f>E1528/D1528</f>
        <v>1.2032608695652174</v>
      </c>
      <c r="P1528" s="19">
        <f t="shared" si="94"/>
        <v>98.839285714285708</v>
      </c>
      <c r="Q1528" t="b">
        <v>1</v>
      </c>
      <c r="R1528" s="14" t="s">
        <v>8344</v>
      </c>
      <c r="S1528" s="10" t="s">
        <v>8292</v>
      </c>
      <c r="T1528" t="s">
        <v>8293</v>
      </c>
      <c r="U1528" s="14">
        <f t="shared" si="95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19">
        <v>3500</v>
      </c>
      <c r="E1529">
        <v>3865.55</v>
      </c>
      <c r="F1529" s="1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7">
        <f t="shared" si="93"/>
        <v>42780.600532407407</v>
      </c>
      <c r="M1529" t="b">
        <v>1</v>
      </c>
      <c r="N1529">
        <v>70</v>
      </c>
      <c r="O1529" s="5">
        <f>E1529/D1529</f>
        <v>1.1044428571428573</v>
      </c>
      <c r="P1529" s="19">
        <f t="shared" si="94"/>
        <v>55.222142857142863</v>
      </c>
      <c r="Q1529" t="b">
        <v>1</v>
      </c>
      <c r="R1529" s="14" t="s">
        <v>8344</v>
      </c>
      <c r="S1529" s="10" t="s">
        <v>8292</v>
      </c>
      <c r="T1529" t="s">
        <v>8293</v>
      </c>
      <c r="U1529" s="14">
        <f t="shared" si="95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19">
        <v>3000</v>
      </c>
      <c r="E1530">
        <v>8447</v>
      </c>
      <c r="F1530" s="19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7">
        <f t="shared" si="93"/>
        <v>42736.732893518521</v>
      </c>
      <c r="M1530" t="b">
        <v>1</v>
      </c>
      <c r="N1530">
        <v>160</v>
      </c>
      <c r="O1530" s="5">
        <f>E1530/D1530</f>
        <v>2.8156666666666665</v>
      </c>
      <c r="P1530" s="19">
        <f t="shared" si="94"/>
        <v>52.793750000000003</v>
      </c>
      <c r="Q1530" t="b">
        <v>1</v>
      </c>
      <c r="R1530" s="14" t="s">
        <v>8344</v>
      </c>
      <c r="S1530" s="10" t="s">
        <v>8292</v>
      </c>
      <c r="T1530" t="s">
        <v>8293</v>
      </c>
      <c r="U1530" s="14">
        <f t="shared" si="95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19">
        <v>19000</v>
      </c>
      <c r="E1531">
        <v>19129</v>
      </c>
      <c r="F1531" s="19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7">
        <f t="shared" si="93"/>
        <v>42052.628703703704</v>
      </c>
      <c r="M1531" t="b">
        <v>1</v>
      </c>
      <c r="N1531">
        <v>141</v>
      </c>
      <c r="O1531" s="5">
        <f>E1531/D1531</f>
        <v>1.0067894736842105</v>
      </c>
      <c r="P1531" s="19">
        <f t="shared" si="94"/>
        <v>135.66666666666666</v>
      </c>
      <c r="Q1531" t="b">
        <v>1</v>
      </c>
      <c r="R1531" s="14" t="s">
        <v>8344</v>
      </c>
      <c r="S1531" s="10" t="s">
        <v>8292</v>
      </c>
      <c r="T1531" t="s">
        <v>8293</v>
      </c>
      <c r="U1531" s="14">
        <f t="shared" si="95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19">
        <v>35000</v>
      </c>
      <c r="E1532">
        <v>47189</v>
      </c>
      <c r="F1532" s="19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7">
        <f t="shared" si="93"/>
        <v>42275.767303240747</v>
      </c>
      <c r="M1532" t="b">
        <v>1</v>
      </c>
      <c r="N1532">
        <v>874</v>
      </c>
      <c r="O1532" s="5">
        <f>E1532/D1532</f>
        <v>1.3482571428571428</v>
      </c>
      <c r="P1532" s="19">
        <f t="shared" si="94"/>
        <v>53.991990846681922</v>
      </c>
      <c r="Q1532" t="b">
        <v>1</v>
      </c>
      <c r="R1532" s="14" t="s">
        <v>8344</v>
      </c>
      <c r="S1532" s="10" t="s">
        <v>8292</v>
      </c>
      <c r="T1532" t="s">
        <v>8293</v>
      </c>
      <c r="U1532" s="14">
        <f t="shared" si="95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19">
        <v>2350</v>
      </c>
      <c r="E1533">
        <v>4135</v>
      </c>
      <c r="F1533" s="19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7">
        <f t="shared" si="93"/>
        <v>41941.802384259259</v>
      </c>
      <c r="M1533" t="b">
        <v>1</v>
      </c>
      <c r="N1533">
        <v>73</v>
      </c>
      <c r="O1533" s="5">
        <f>E1533/D1533</f>
        <v>1.7595744680851064</v>
      </c>
      <c r="P1533" s="19">
        <f t="shared" si="94"/>
        <v>56.643835616438359</v>
      </c>
      <c r="Q1533" t="b">
        <v>1</v>
      </c>
      <c r="R1533" s="14" t="s">
        <v>8344</v>
      </c>
      <c r="S1533" s="10" t="s">
        <v>8292</v>
      </c>
      <c r="T1533" t="s">
        <v>8293</v>
      </c>
      <c r="U1533" s="14">
        <f t="shared" si="95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19">
        <v>5000</v>
      </c>
      <c r="E1534">
        <v>24201</v>
      </c>
      <c r="F1534" s="19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7">
        <f t="shared" si="93"/>
        <v>42391.475289351853</v>
      </c>
      <c r="M1534" t="b">
        <v>1</v>
      </c>
      <c r="N1534">
        <v>294</v>
      </c>
      <c r="O1534" s="5">
        <f>E1534/D1534</f>
        <v>4.8402000000000003</v>
      </c>
      <c r="P1534" s="19">
        <f t="shared" si="94"/>
        <v>82.316326530612244</v>
      </c>
      <c r="Q1534" t="b">
        <v>1</v>
      </c>
      <c r="R1534" s="14" t="s">
        <v>8344</v>
      </c>
      <c r="S1534" s="10" t="s">
        <v>8292</v>
      </c>
      <c r="T1534" t="s">
        <v>8293</v>
      </c>
      <c r="U1534" s="14">
        <f t="shared" si="95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19">
        <v>45000</v>
      </c>
      <c r="E1535">
        <v>65313</v>
      </c>
      <c r="F1535" s="19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7">
        <f t="shared" si="93"/>
        <v>42443.00204861111</v>
      </c>
      <c r="M1535" t="b">
        <v>1</v>
      </c>
      <c r="N1535">
        <v>740</v>
      </c>
      <c r="O1535" s="5">
        <f>E1535/D1535</f>
        <v>1.4514</v>
      </c>
      <c r="P1535" s="19">
        <f t="shared" si="94"/>
        <v>88.26081081081081</v>
      </c>
      <c r="Q1535" t="b">
        <v>1</v>
      </c>
      <c r="R1535" s="14" t="s">
        <v>8344</v>
      </c>
      <c r="S1535" s="10" t="s">
        <v>8292</v>
      </c>
      <c r="T1535" t="s">
        <v>8293</v>
      </c>
      <c r="U1535" s="14">
        <f t="shared" si="95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19">
        <v>7500</v>
      </c>
      <c r="E1536">
        <v>31330</v>
      </c>
      <c r="F1536" s="19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7">
        <f t="shared" si="93"/>
        <v>42221.67432870371</v>
      </c>
      <c r="M1536" t="b">
        <v>1</v>
      </c>
      <c r="N1536">
        <v>369</v>
      </c>
      <c r="O1536" s="5">
        <f>E1536/D1536</f>
        <v>4.1773333333333333</v>
      </c>
      <c r="P1536" s="19">
        <f t="shared" si="94"/>
        <v>84.905149051490511</v>
      </c>
      <c r="Q1536" t="b">
        <v>1</v>
      </c>
      <c r="R1536" s="14" t="s">
        <v>8344</v>
      </c>
      <c r="S1536" s="10" t="s">
        <v>8292</v>
      </c>
      <c r="T1536" t="s">
        <v>8293</v>
      </c>
      <c r="U1536" s="14">
        <f t="shared" si="95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19">
        <v>4000</v>
      </c>
      <c r="E1537">
        <v>5297</v>
      </c>
      <c r="F1537" s="19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7">
        <f t="shared" si="93"/>
        <v>42484.829062500001</v>
      </c>
      <c r="M1537" t="b">
        <v>1</v>
      </c>
      <c r="N1537">
        <v>110</v>
      </c>
      <c r="O1537" s="5">
        <f>E1537/D1537</f>
        <v>1.3242499999999999</v>
      </c>
      <c r="P1537" s="19">
        <f t="shared" si="94"/>
        <v>48.154545454545456</v>
      </c>
      <c r="Q1537" t="b">
        <v>1</v>
      </c>
      <c r="R1537" s="14" t="s">
        <v>8344</v>
      </c>
      <c r="S1537" s="10" t="s">
        <v>8292</v>
      </c>
      <c r="T1537" t="s">
        <v>8293</v>
      </c>
      <c r="U1537" s="14">
        <f t="shared" si="95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19">
        <v>12000</v>
      </c>
      <c r="E1538">
        <v>30037.01</v>
      </c>
      <c r="F1538" s="19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7">
        <f t="shared" si="93"/>
        <v>42213.802199074074</v>
      </c>
      <c r="M1538" t="b">
        <v>1</v>
      </c>
      <c r="N1538">
        <v>455</v>
      </c>
      <c r="O1538" s="5">
        <f>E1538/D1538</f>
        <v>2.5030841666666666</v>
      </c>
      <c r="P1538" s="19">
        <f t="shared" si="94"/>
        <v>66.015406593406595</v>
      </c>
      <c r="Q1538" t="b">
        <v>1</v>
      </c>
      <c r="R1538" s="14" t="s">
        <v>8344</v>
      </c>
      <c r="S1538" s="10" t="s">
        <v>8292</v>
      </c>
      <c r="T1538" t="s">
        <v>8293</v>
      </c>
      <c r="U1538" s="14">
        <f t="shared" si="95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19">
        <v>12000</v>
      </c>
      <c r="E1539">
        <v>21588</v>
      </c>
      <c r="F1539" s="1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7">
        <f t="shared" ref="L1539:L1602" si="97">(((K1539/60)/60)/24)+DATE(1970,1,1)</f>
        <v>42552.315127314811</v>
      </c>
      <c r="M1539" t="b">
        <v>1</v>
      </c>
      <c r="N1539">
        <v>224</v>
      </c>
      <c r="O1539" s="5">
        <f>E1539/D1539</f>
        <v>1.7989999999999999</v>
      </c>
      <c r="P1539" s="19">
        <f t="shared" ref="P1539:P1602" si="98">IFERROR(E1539/N1539,0)</f>
        <v>96.375</v>
      </c>
      <c r="Q1539" t="b">
        <v>1</v>
      </c>
      <c r="R1539" s="14" t="s">
        <v>8344</v>
      </c>
      <c r="S1539" s="10" t="s">
        <v>8292</v>
      </c>
      <c r="T1539" t="s">
        <v>8293</v>
      </c>
      <c r="U1539" s="14">
        <f t="shared" ref="U1539:U1602" si="99">YEAR(L1539)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19">
        <v>7000</v>
      </c>
      <c r="E1540">
        <v>7184</v>
      </c>
      <c r="F1540" s="19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7">
        <f t="shared" si="97"/>
        <v>41981.782060185185</v>
      </c>
      <c r="M1540" t="b">
        <v>1</v>
      </c>
      <c r="N1540">
        <v>46</v>
      </c>
      <c r="O1540" s="5">
        <f>E1540/D1540</f>
        <v>1.0262857142857142</v>
      </c>
      <c r="P1540" s="19">
        <f t="shared" si="98"/>
        <v>156.17391304347825</v>
      </c>
      <c r="Q1540" t="b">
        <v>1</v>
      </c>
      <c r="R1540" s="14" t="s">
        <v>8344</v>
      </c>
      <c r="S1540" s="10" t="s">
        <v>8292</v>
      </c>
      <c r="T1540" t="s">
        <v>8293</v>
      </c>
      <c r="U1540" s="14">
        <f t="shared" si="99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19">
        <v>20000</v>
      </c>
      <c r="E1541">
        <v>27197.22</v>
      </c>
      <c r="F1541" s="19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7">
        <f t="shared" si="97"/>
        <v>42705.919201388882</v>
      </c>
      <c r="M1541" t="b">
        <v>0</v>
      </c>
      <c r="N1541">
        <v>284</v>
      </c>
      <c r="O1541" s="5">
        <f>E1541/D1541</f>
        <v>1.359861</v>
      </c>
      <c r="P1541" s="19">
        <f t="shared" si="98"/>
        <v>95.764859154929582</v>
      </c>
      <c r="Q1541" t="b">
        <v>1</v>
      </c>
      <c r="R1541" s="14" t="s">
        <v>8344</v>
      </c>
      <c r="S1541" s="10" t="s">
        <v>8292</v>
      </c>
      <c r="T1541" t="s">
        <v>8293</v>
      </c>
      <c r="U1541" s="14">
        <f t="shared" si="99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19">
        <v>15000</v>
      </c>
      <c r="E1542">
        <v>17680</v>
      </c>
      <c r="F1542" s="19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7">
        <f t="shared" si="97"/>
        <v>41939.00712962963</v>
      </c>
      <c r="M1542" t="b">
        <v>1</v>
      </c>
      <c r="N1542">
        <v>98</v>
      </c>
      <c r="O1542" s="5">
        <f>E1542/D1542</f>
        <v>1.1786666666666668</v>
      </c>
      <c r="P1542" s="19">
        <f t="shared" si="98"/>
        <v>180.40816326530611</v>
      </c>
      <c r="Q1542" t="b">
        <v>1</v>
      </c>
      <c r="R1542" s="14" t="s">
        <v>8344</v>
      </c>
      <c r="S1542" s="10" t="s">
        <v>8292</v>
      </c>
      <c r="T1542" t="s">
        <v>8293</v>
      </c>
      <c r="U1542" s="14">
        <f t="shared" si="99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19">
        <v>18000</v>
      </c>
      <c r="E1543">
        <v>6</v>
      </c>
      <c r="F1543" s="19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7">
        <f t="shared" si="97"/>
        <v>41974.712245370371</v>
      </c>
      <c r="M1543" t="b">
        <v>0</v>
      </c>
      <c r="N1543">
        <v>2</v>
      </c>
      <c r="O1543" s="5">
        <f>E1543/D1543</f>
        <v>3.3333333333333332E-4</v>
      </c>
      <c r="P1543" s="19">
        <f t="shared" si="98"/>
        <v>3</v>
      </c>
      <c r="Q1543" t="b">
        <v>0</v>
      </c>
      <c r="R1543" s="14" t="s">
        <v>8348</v>
      </c>
      <c r="S1543" s="10" t="s">
        <v>8292</v>
      </c>
      <c r="T1543" t="s">
        <v>8297</v>
      </c>
      <c r="U1543" s="14">
        <f t="shared" si="99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19">
        <v>500</v>
      </c>
      <c r="E1544">
        <v>20</v>
      </c>
      <c r="F1544" s="19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7">
        <f t="shared" si="97"/>
        <v>42170.996527777781</v>
      </c>
      <c r="M1544" t="b">
        <v>0</v>
      </c>
      <c r="N1544">
        <v>1</v>
      </c>
      <c r="O1544" s="5">
        <f>E1544/D1544</f>
        <v>0.04</v>
      </c>
      <c r="P1544" s="19">
        <f t="shared" si="98"/>
        <v>20</v>
      </c>
      <c r="Q1544" t="b">
        <v>0</v>
      </c>
      <c r="R1544" s="14" t="s">
        <v>8348</v>
      </c>
      <c r="S1544" s="10" t="s">
        <v>8292</v>
      </c>
      <c r="T1544" t="s">
        <v>8297</v>
      </c>
      <c r="U1544" s="14">
        <f t="shared" si="99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19">
        <v>2250</v>
      </c>
      <c r="E1545">
        <v>10</v>
      </c>
      <c r="F1545" s="19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7">
        <f t="shared" si="97"/>
        <v>41935.509652777779</v>
      </c>
      <c r="M1545" t="b">
        <v>0</v>
      </c>
      <c r="N1545">
        <v>1</v>
      </c>
      <c r="O1545" s="5">
        <f>E1545/D1545</f>
        <v>4.4444444444444444E-3</v>
      </c>
      <c r="P1545" s="19">
        <f t="shared" si="98"/>
        <v>10</v>
      </c>
      <c r="Q1545" t="b">
        <v>0</v>
      </c>
      <c r="R1545" s="14" t="s">
        <v>8348</v>
      </c>
      <c r="S1545" s="10" t="s">
        <v>8292</v>
      </c>
      <c r="T1545" t="s">
        <v>8297</v>
      </c>
      <c r="U1545" s="14">
        <f t="shared" si="99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19">
        <v>1000</v>
      </c>
      <c r="E1546">
        <v>0</v>
      </c>
      <c r="F1546" s="19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7">
        <f t="shared" si="97"/>
        <v>42053.051203703704</v>
      </c>
      <c r="M1546" t="b">
        <v>0</v>
      </c>
      <c r="N1546">
        <v>0</v>
      </c>
      <c r="O1546" s="5">
        <f>E1546/D1546</f>
        <v>0</v>
      </c>
      <c r="P1546" s="19">
        <f t="shared" si="98"/>
        <v>0</v>
      </c>
      <c r="Q1546" t="b">
        <v>0</v>
      </c>
      <c r="R1546" s="14" t="s">
        <v>8348</v>
      </c>
      <c r="S1546" s="10" t="s">
        <v>8292</v>
      </c>
      <c r="T1546" t="s">
        <v>8297</v>
      </c>
      <c r="U1546" s="14">
        <f t="shared" si="99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19">
        <v>3000</v>
      </c>
      <c r="E1547">
        <v>1</v>
      </c>
      <c r="F1547" s="19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7">
        <f t="shared" si="97"/>
        <v>42031.884652777779</v>
      </c>
      <c r="M1547" t="b">
        <v>0</v>
      </c>
      <c r="N1547">
        <v>1</v>
      </c>
      <c r="O1547" s="5">
        <f>E1547/D1547</f>
        <v>3.3333333333333332E-4</v>
      </c>
      <c r="P1547" s="19">
        <f t="shared" si="98"/>
        <v>1</v>
      </c>
      <c r="Q1547" t="b">
        <v>0</v>
      </c>
      <c r="R1547" s="14" t="s">
        <v>8348</v>
      </c>
      <c r="S1547" s="10" t="s">
        <v>8292</v>
      </c>
      <c r="T1547" t="s">
        <v>8297</v>
      </c>
      <c r="U1547" s="14">
        <f t="shared" si="99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19">
        <v>1000</v>
      </c>
      <c r="E1548">
        <v>289</v>
      </c>
      <c r="F1548" s="19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7">
        <f t="shared" si="97"/>
        <v>41839.212951388887</v>
      </c>
      <c r="M1548" t="b">
        <v>0</v>
      </c>
      <c r="N1548">
        <v>11</v>
      </c>
      <c r="O1548" s="5">
        <f>E1548/D1548</f>
        <v>0.28899999999999998</v>
      </c>
      <c r="P1548" s="19">
        <f t="shared" si="98"/>
        <v>26.272727272727273</v>
      </c>
      <c r="Q1548" t="b">
        <v>0</v>
      </c>
      <c r="R1548" s="14" t="s">
        <v>8348</v>
      </c>
      <c r="S1548" s="10" t="s">
        <v>8292</v>
      </c>
      <c r="T1548" t="s">
        <v>8297</v>
      </c>
      <c r="U1548" s="14">
        <f t="shared" si="99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19">
        <v>20</v>
      </c>
      <c r="E1549">
        <v>0</v>
      </c>
      <c r="F1549" s="1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7">
        <f t="shared" si="97"/>
        <v>42782.426875000005</v>
      </c>
      <c r="M1549" t="b">
        <v>0</v>
      </c>
      <c r="N1549">
        <v>0</v>
      </c>
      <c r="O1549" s="5">
        <f>E1549/D1549</f>
        <v>0</v>
      </c>
      <c r="P1549" s="19">
        <f t="shared" si="98"/>
        <v>0</v>
      </c>
      <c r="Q1549" t="b">
        <v>0</v>
      </c>
      <c r="R1549" s="14" t="s">
        <v>8348</v>
      </c>
      <c r="S1549" s="10" t="s">
        <v>8292</v>
      </c>
      <c r="T1549" t="s">
        <v>8297</v>
      </c>
      <c r="U1549" s="14">
        <f t="shared" si="99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19">
        <v>700</v>
      </c>
      <c r="E1550">
        <v>60</v>
      </c>
      <c r="F1550" s="19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7">
        <f t="shared" si="97"/>
        <v>42286.88217592593</v>
      </c>
      <c r="M1550" t="b">
        <v>0</v>
      </c>
      <c r="N1550">
        <v>1</v>
      </c>
      <c r="O1550" s="5">
        <f>E1550/D1550</f>
        <v>8.5714285714285715E-2</v>
      </c>
      <c r="P1550" s="19">
        <f t="shared" si="98"/>
        <v>60</v>
      </c>
      <c r="Q1550" t="b">
        <v>0</v>
      </c>
      <c r="R1550" s="14" t="s">
        <v>8348</v>
      </c>
      <c r="S1550" s="10" t="s">
        <v>8292</v>
      </c>
      <c r="T1550" t="s">
        <v>8297</v>
      </c>
      <c r="U1550" s="14">
        <f t="shared" si="99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19">
        <v>500</v>
      </c>
      <c r="E1551">
        <v>170</v>
      </c>
      <c r="F1551" s="19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7">
        <f t="shared" si="97"/>
        <v>42281.136099537034</v>
      </c>
      <c r="M1551" t="b">
        <v>0</v>
      </c>
      <c r="N1551">
        <v>6</v>
      </c>
      <c r="O1551" s="5">
        <f>E1551/D1551</f>
        <v>0.34</v>
      </c>
      <c r="P1551" s="19">
        <f t="shared" si="98"/>
        <v>28.333333333333332</v>
      </c>
      <c r="Q1551" t="b">
        <v>0</v>
      </c>
      <c r="R1551" s="14" t="s">
        <v>8348</v>
      </c>
      <c r="S1551" s="10" t="s">
        <v>8292</v>
      </c>
      <c r="T1551" t="s">
        <v>8297</v>
      </c>
      <c r="U1551" s="14">
        <f t="shared" si="99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19">
        <v>750</v>
      </c>
      <c r="E1552">
        <v>101</v>
      </c>
      <c r="F1552" s="19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7">
        <f t="shared" si="97"/>
        <v>42472.449467592596</v>
      </c>
      <c r="M1552" t="b">
        <v>0</v>
      </c>
      <c r="N1552">
        <v>7</v>
      </c>
      <c r="O1552" s="5">
        <f>E1552/D1552</f>
        <v>0.13466666666666666</v>
      </c>
      <c r="P1552" s="19">
        <f t="shared" si="98"/>
        <v>14.428571428571429</v>
      </c>
      <c r="Q1552" t="b">
        <v>0</v>
      </c>
      <c r="R1552" s="14" t="s">
        <v>8348</v>
      </c>
      <c r="S1552" s="10" t="s">
        <v>8292</v>
      </c>
      <c r="T1552" t="s">
        <v>8297</v>
      </c>
      <c r="U1552" s="14">
        <f t="shared" si="99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19">
        <v>3500</v>
      </c>
      <c r="E1553">
        <v>0</v>
      </c>
      <c r="F1553" s="19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7">
        <f t="shared" si="97"/>
        <v>42121.824525462958</v>
      </c>
      <c r="M1553" t="b">
        <v>0</v>
      </c>
      <c r="N1553">
        <v>0</v>
      </c>
      <c r="O1553" s="5">
        <f>E1553/D1553</f>
        <v>0</v>
      </c>
      <c r="P1553" s="19">
        <f t="shared" si="98"/>
        <v>0</v>
      </c>
      <c r="Q1553" t="b">
        <v>0</v>
      </c>
      <c r="R1553" s="14" t="s">
        <v>8348</v>
      </c>
      <c r="S1553" s="10" t="s">
        <v>8292</v>
      </c>
      <c r="T1553" t="s">
        <v>8297</v>
      </c>
      <c r="U1553" s="14">
        <f t="shared" si="99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19">
        <v>4300</v>
      </c>
      <c r="E1554">
        <v>2115</v>
      </c>
      <c r="F1554" s="19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7">
        <f t="shared" si="97"/>
        <v>41892.688750000001</v>
      </c>
      <c r="M1554" t="b">
        <v>0</v>
      </c>
      <c r="N1554">
        <v>16</v>
      </c>
      <c r="O1554" s="5">
        <f>E1554/D1554</f>
        <v>0.49186046511627907</v>
      </c>
      <c r="P1554" s="19">
        <f t="shared" si="98"/>
        <v>132.1875</v>
      </c>
      <c r="Q1554" t="b">
        <v>0</v>
      </c>
      <c r="R1554" s="14" t="s">
        <v>8348</v>
      </c>
      <c r="S1554" s="10" t="s">
        <v>8292</v>
      </c>
      <c r="T1554" t="s">
        <v>8297</v>
      </c>
      <c r="U1554" s="14">
        <f t="shared" si="99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19">
        <v>6000</v>
      </c>
      <c r="E1555">
        <v>0</v>
      </c>
      <c r="F1555" s="19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7">
        <f t="shared" si="97"/>
        <v>42219.282951388886</v>
      </c>
      <c r="M1555" t="b">
        <v>0</v>
      </c>
      <c r="N1555">
        <v>0</v>
      </c>
      <c r="O1555" s="5">
        <f>E1555/D1555</f>
        <v>0</v>
      </c>
      <c r="P1555" s="19">
        <f t="shared" si="98"/>
        <v>0</v>
      </c>
      <c r="Q1555" t="b">
        <v>0</v>
      </c>
      <c r="R1555" s="14" t="s">
        <v>8348</v>
      </c>
      <c r="S1555" s="10" t="s">
        <v>8292</v>
      </c>
      <c r="T1555" t="s">
        <v>8297</v>
      </c>
      <c r="U1555" s="14">
        <f t="shared" si="99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19">
        <v>20000</v>
      </c>
      <c r="E1556">
        <v>0</v>
      </c>
      <c r="F1556" s="19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7">
        <f t="shared" si="97"/>
        <v>42188.252199074079</v>
      </c>
      <c r="M1556" t="b">
        <v>0</v>
      </c>
      <c r="N1556">
        <v>0</v>
      </c>
      <c r="O1556" s="5">
        <f>E1556/D1556</f>
        <v>0</v>
      </c>
      <c r="P1556" s="19">
        <f t="shared" si="98"/>
        <v>0</v>
      </c>
      <c r="Q1556" t="b">
        <v>0</v>
      </c>
      <c r="R1556" s="14" t="s">
        <v>8348</v>
      </c>
      <c r="S1556" s="10" t="s">
        <v>8292</v>
      </c>
      <c r="T1556" t="s">
        <v>8297</v>
      </c>
      <c r="U1556" s="14">
        <f t="shared" si="99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19">
        <v>750</v>
      </c>
      <c r="E1557">
        <v>0</v>
      </c>
      <c r="F1557" s="19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7">
        <f t="shared" si="97"/>
        <v>42241.613796296297</v>
      </c>
      <c r="M1557" t="b">
        <v>0</v>
      </c>
      <c r="N1557">
        <v>0</v>
      </c>
      <c r="O1557" s="5">
        <f>E1557/D1557</f>
        <v>0</v>
      </c>
      <c r="P1557" s="19">
        <f t="shared" si="98"/>
        <v>0</v>
      </c>
      <c r="Q1557" t="b">
        <v>0</v>
      </c>
      <c r="R1557" s="14" t="s">
        <v>8348</v>
      </c>
      <c r="S1557" s="10" t="s">
        <v>8292</v>
      </c>
      <c r="T1557" t="s">
        <v>8297</v>
      </c>
      <c r="U1557" s="14">
        <f t="shared" si="99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19">
        <v>1500</v>
      </c>
      <c r="E1558">
        <v>677</v>
      </c>
      <c r="F1558" s="19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7">
        <f t="shared" si="97"/>
        <v>42525.153055555551</v>
      </c>
      <c r="M1558" t="b">
        <v>0</v>
      </c>
      <c r="N1558">
        <v>12</v>
      </c>
      <c r="O1558" s="5">
        <f>E1558/D1558</f>
        <v>0.45133333333333331</v>
      </c>
      <c r="P1558" s="19">
        <f t="shared" si="98"/>
        <v>56.416666666666664</v>
      </c>
      <c r="Q1558" t="b">
        <v>0</v>
      </c>
      <c r="R1558" s="14" t="s">
        <v>8348</v>
      </c>
      <c r="S1558" s="10" t="s">
        <v>8292</v>
      </c>
      <c r="T1558" t="s">
        <v>8297</v>
      </c>
      <c r="U1558" s="14">
        <f t="shared" si="99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19">
        <v>2500</v>
      </c>
      <c r="E1559">
        <v>100</v>
      </c>
      <c r="F1559" s="1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7">
        <f t="shared" si="97"/>
        <v>41871.65315972222</v>
      </c>
      <c r="M1559" t="b">
        <v>0</v>
      </c>
      <c r="N1559">
        <v>1</v>
      </c>
      <c r="O1559" s="5">
        <f>E1559/D1559</f>
        <v>0.04</v>
      </c>
      <c r="P1559" s="19">
        <f t="shared" si="98"/>
        <v>100</v>
      </c>
      <c r="Q1559" t="b">
        <v>0</v>
      </c>
      <c r="R1559" s="14" t="s">
        <v>8348</v>
      </c>
      <c r="S1559" s="10" t="s">
        <v>8292</v>
      </c>
      <c r="T1559" t="s">
        <v>8297</v>
      </c>
      <c r="U1559" s="14">
        <f t="shared" si="99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19">
        <v>750</v>
      </c>
      <c r="E1560">
        <v>35</v>
      </c>
      <c r="F1560" s="19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7">
        <f t="shared" si="97"/>
        <v>42185.397673611107</v>
      </c>
      <c r="M1560" t="b">
        <v>0</v>
      </c>
      <c r="N1560">
        <v>3</v>
      </c>
      <c r="O1560" s="5">
        <f>E1560/D1560</f>
        <v>4.6666666666666669E-2</v>
      </c>
      <c r="P1560" s="19">
        <f t="shared" si="98"/>
        <v>11.666666666666666</v>
      </c>
      <c r="Q1560" t="b">
        <v>0</v>
      </c>
      <c r="R1560" s="14" t="s">
        <v>8348</v>
      </c>
      <c r="S1560" s="10" t="s">
        <v>8292</v>
      </c>
      <c r="T1560" t="s">
        <v>8297</v>
      </c>
      <c r="U1560" s="14">
        <f t="shared" si="99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19">
        <v>15000</v>
      </c>
      <c r="E1561">
        <v>50</v>
      </c>
      <c r="F1561" s="19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7">
        <f t="shared" si="97"/>
        <v>42108.05322916666</v>
      </c>
      <c r="M1561" t="b">
        <v>0</v>
      </c>
      <c r="N1561">
        <v>1</v>
      </c>
      <c r="O1561" s="5">
        <f>E1561/D1561</f>
        <v>3.3333333333333335E-3</v>
      </c>
      <c r="P1561" s="19">
        <f t="shared" si="98"/>
        <v>50</v>
      </c>
      <c r="Q1561" t="b">
        <v>0</v>
      </c>
      <c r="R1561" s="14" t="s">
        <v>8348</v>
      </c>
      <c r="S1561" s="10" t="s">
        <v>8292</v>
      </c>
      <c r="T1561" t="s">
        <v>8297</v>
      </c>
      <c r="U1561" s="14">
        <f t="shared" si="99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19">
        <v>2500</v>
      </c>
      <c r="E1562">
        <v>94</v>
      </c>
      <c r="F1562" s="19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7">
        <f t="shared" si="97"/>
        <v>41936.020752314813</v>
      </c>
      <c r="M1562" t="b">
        <v>0</v>
      </c>
      <c r="N1562">
        <v>4</v>
      </c>
      <c r="O1562" s="5">
        <f>E1562/D1562</f>
        <v>3.7600000000000001E-2</v>
      </c>
      <c r="P1562" s="19">
        <f t="shared" si="98"/>
        <v>23.5</v>
      </c>
      <c r="Q1562" t="b">
        <v>0</v>
      </c>
      <c r="R1562" s="14" t="s">
        <v>8348</v>
      </c>
      <c r="S1562" s="10" t="s">
        <v>8292</v>
      </c>
      <c r="T1562" t="s">
        <v>8297</v>
      </c>
      <c r="U1562" s="14">
        <f t="shared" si="99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19">
        <v>10000</v>
      </c>
      <c r="E1563">
        <v>67</v>
      </c>
      <c r="F1563" s="19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7">
        <f t="shared" si="97"/>
        <v>41555.041701388887</v>
      </c>
      <c r="M1563" t="b">
        <v>0</v>
      </c>
      <c r="N1563">
        <v>1</v>
      </c>
      <c r="O1563" s="5">
        <f>E1563/D1563</f>
        <v>6.7000000000000002E-3</v>
      </c>
      <c r="P1563" s="19">
        <f t="shared" si="98"/>
        <v>67</v>
      </c>
      <c r="Q1563" t="b">
        <v>0</v>
      </c>
      <c r="R1563" s="14" t="s">
        <v>8349</v>
      </c>
      <c r="S1563" s="10" t="s">
        <v>8276</v>
      </c>
      <c r="T1563" t="s">
        <v>8298</v>
      </c>
      <c r="U1563" s="14">
        <f t="shared" si="99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19">
        <v>4000</v>
      </c>
      <c r="E1564">
        <v>0</v>
      </c>
      <c r="F1564" s="19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7">
        <f t="shared" si="97"/>
        <v>40079.566157407404</v>
      </c>
      <c r="M1564" t="b">
        <v>0</v>
      </c>
      <c r="N1564">
        <v>0</v>
      </c>
      <c r="O1564" s="5">
        <f>E1564/D1564</f>
        <v>0</v>
      </c>
      <c r="P1564" s="19">
        <f t="shared" si="98"/>
        <v>0</v>
      </c>
      <c r="Q1564" t="b">
        <v>0</v>
      </c>
      <c r="R1564" s="14" t="s">
        <v>8349</v>
      </c>
      <c r="S1564" s="10" t="s">
        <v>8276</v>
      </c>
      <c r="T1564" t="s">
        <v>8298</v>
      </c>
      <c r="U1564" s="14">
        <f t="shared" si="99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19">
        <v>6000</v>
      </c>
      <c r="E1565">
        <v>85</v>
      </c>
      <c r="F1565" s="19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7">
        <f t="shared" si="97"/>
        <v>41652.742488425924</v>
      </c>
      <c r="M1565" t="b">
        <v>0</v>
      </c>
      <c r="N1565">
        <v>2</v>
      </c>
      <c r="O1565" s="5">
        <f>E1565/D1565</f>
        <v>1.4166666666666666E-2</v>
      </c>
      <c r="P1565" s="19">
        <f t="shared" si="98"/>
        <v>42.5</v>
      </c>
      <c r="Q1565" t="b">
        <v>0</v>
      </c>
      <c r="R1565" s="14" t="s">
        <v>8349</v>
      </c>
      <c r="S1565" s="10" t="s">
        <v>8276</v>
      </c>
      <c r="T1565" t="s">
        <v>8298</v>
      </c>
      <c r="U1565" s="14">
        <f t="shared" si="99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19">
        <v>10000</v>
      </c>
      <c r="E1566">
        <v>10</v>
      </c>
      <c r="F1566" s="19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7">
        <f t="shared" si="97"/>
        <v>42121.367002314815</v>
      </c>
      <c r="M1566" t="b">
        <v>0</v>
      </c>
      <c r="N1566">
        <v>1</v>
      </c>
      <c r="O1566" s="5">
        <f>E1566/D1566</f>
        <v>1E-3</v>
      </c>
      <c r="P1566" s="19">
        <f t="shared" si="98"/>
        <v>10</v>
      </c>
      <c r="Q1566" t="b">
        <v>0</v>
      </c>
      <c r="R1566" s="14" t="s">
        <v>8349</v>
      </c>
      <c r="S1566" s="10" t="s">
        <v>8276</v>
      </c>
      <c r="T1566" t="s">
        <v>8298</v>
      </c>
      <c r="U1566" s="14">
        <f t="shared" si="99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19">
        <v>4000</v>
      </c>
      <c r="E1567">
        <v>100</v>
      </c>
      <c r="F1567" s="19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7">
        <f t="shared" si="97"/>
        <v>40672.729872685188</v>
      </c>
      <c r="M1567" t="b">
        <v>0</v>
      </c>
      <c r="N1567">
        <v>1</v>
      </c>
      <c r="O1567" s="5">
        <f>E1567/D1567</f>
        <v>2.5000000000000001E-2</v>
      </c>
      <c r="P1567" s="19">
        <f t="shared" si="98"/>
        <v>100</v>
      </c>
      <c r="Q1567" t="b">
        <v>0</v>
      </c>
      <c r="R1567" s="14" t="s">
        <v>8349</v>
      </c>
      <c r="S1567" s="10" t="s">
        <v>8276</v>
      </c>
      <c r="T1567" t="s">
        <v>8298</v>
      </c>
      <c r="U1567" s="14">
        <f t="shared" si="99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19">
        <v>30000</v>
      </c>
      <c r="E1568">
        <v>6375</v>
      </c>
      <c r="F1568" s="19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7">
        <f t="shared" si="97"/>
        <v>42549.916712962964</v>
      </c>
      <c r="M1568" t="b">
        <v>0</v>
      </c>
      <c r="N1568">
        <v>59</v>
      </c>
      <c r="O1568" s="5">
        <f>E1568/D1568</f>
        <v>0.21249999999999999</v>
      </c>
      <c r="P1568" s="19">
        <f t="shared" si="98"/>
        <v>108.05084745762711</v>
      </c>
      <c r="Q1568" t="b">
        <v>0</v>
      </c>
      <c r="R1568" s="14" t="s">
        <v>8349</v>
      </c>
      <c r="S1568" s="10" t="s">
        <v>8276</v>
      </c>
      <c r="T1568" t="s">
        <v>8298</v>
      </c>
      <c r="U1568" s="14">
        <f t="shared" si="99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19">
        <v>8500</v>
      </c>
      <c r="E1569">
        <v>350</v>
      </c>
      <c r="F1569" s="1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7">
        <f t="shared" si="97"/>
        <v>41671.936863425923</v>
      </c>
      <c r="M1569" t="b">
        <v>0</v>
      </c>
      <c r="N1569">
        <v>13</v>
      </c>
      <c r="O1569" s="5">
        <f>E1569/D1569</f>
        <v>4.1176470588235294E-2</v>
      </c>
      <c r="P1569" s="19">
        <f t="shared" si="98"/>
        <v>26.923076923076923</v>
      </c>
      <c r="Q1569" t="b">
        <v>0</v>
      </c>
      <c r="R1569" s="14" t="s">
        <v>8349</v>
      </c>
      <c r="S1569" s="10" t="s">
        <v>8276</v>
      </c>
      <c r="T1569" t="s">
        <v>8298</v>
      </c>
      <c r="U1569" s="14">
        <f t="shared" si="99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19">
        <v>25000</v>
      </c>
      <c r="E1570">
        <v>3410</v>
      </c>
      <c r="F1570" s="19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7">
        <f t="shared" si="97"/>
        <v>41962.062326388885</v>
      </c>
      <c r="M1570" t="b">
        <v>0</v>
      </c>
      <c r="N1570">
        <v>22</v>
      </c>
      <c r="O1570" s="5">
        <f>E1570/D1570</f>
        <v>0.13639999999999999</v>
      </c>
      <c r="P1570" s="19">
        <f t="shared" si="98"/>
        <v>155</v>
      </c>
      <c r="Q1570" t="b">
        <v>0</v>
      </c>
      <c r="R1570" s="14" t="s">
        <v>8349</v>
      </c>
      <c r="S1570" s="10" t="s">
        <v>8276</v>
      </c>
      <c r="T1570" t="s">
        <v>8298</v>
      </c>
      <c r="U1570" s="14">
        <f t="shared" si="99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19">
        <v>30000</v>
      </c>
      <c r="E1571">
        <v>0</v>
      </c>
      <c r="F1571" s="19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7">
        <f t="shared" si="97"/>
        <v>41389.679560185185</v>
      </c>
      <c r="M1571" t="b">
        <v>0</v>
      </c>
      <c r="N1571">
        <v>0</v>
      </c>
      <c r="O1571" s="5">
        <f>E1571/D1571</f>
        <v>0</v>
      </c>
      <c r="P1571" s="19">
        <f t="shared" si="98"/>
        <v>0</v>
      </c>
      <c r="Q1571" t="b">
        <v>0</v>
      </c>
      <c r="R1571" s="14" t="s">
        <v>8349</v>
      </c>
      <c r="S1571" s="10" t="s">
        <v>8276</v>
      </c>
      <c r="T1571" t="s">
        <v>8298</v>
      </c>
      <c r="U1571" s="14">
        <f t="shared" si="99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19">
        <v>6000</v>
      </c>
      <c r="E1572">
        <v>2484</v>
      </c>
      <c r="F1572" s="19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7">
        <f t="shared" si="97"/>
        <v>42438.813449074078</v>
      </c>
      <c r="M1572" t="b">
        <v>0</v>
      </c>
      <c r="N1572">
        <v>52</v>
      </c>
      <c r="O1572" s="5">
        <f>E1572/D1572</f>
        <v>0.41399999999999998</v>
      </c>
      <c r="P1572" s="19">
        <f t="shared" si="98"/>
        <v>47.769230769230766</v>
      </c>
      <c r="Q1572" t="b">
        <v>0</v>
      </c>
      <c r="R1572" s="14" t="s">
        <v>8349</v>
      </c>
      <c r="S1572" s="10" t="s">
        <v>8276</v>
      </c>
      <c r="T1572" t="s">
        <v>8298</v>
      </c>
      <c r="U1572" s="14">
        <f t="shared" si="99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19">
        <v>12100</v>
      </c>
      <c r="E1573">
        <v>80</v>
      </c>
      <c r="F1573" s="19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7">
        <f t="shared" si="97"/>
        <v>42144.769479166673</v>
      </c>
      <c r="M1573" t="b">
        <v>0</v>
      </c>
      <c r="N1573">
        <v>4</v>
      </c>
      <c r="O1573" s="5">
        <f>E1573/D1573</f>
        <v>6.6115702479338841E-3</v>
      </c>
      <c r="P1573" s="19">
        <f t="shared" si="98"/>
        <v>20</v>
      </c>
      <c r="Q1573" t="b">
        <v>0</v>
      </c>
      <c r="R1573" s="14" t="s">
        <v>8349</v>
      </c>
      <c r="S1573" s="10" t="s">
        <v>8276</v>
      </c>
      <c r="T1573" t="s">
        <v>8298</v>
      </c>
      <c r="U1573" s="14">
        <f t="shared" si="99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19">
        <v>2500</v>
      </c>
      <c r="E1574">
        <v>125</v>
      </c>
      <c r="F1574" s="19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7">
        <f t="shared" si="97"/>
        <v>42404.033090277779</v>
      </c>
      <c r="M1574" t="b">
        <v>0</v>
      </c>
      <c r="N1574">
        <v>3</v>
      </c>
      <c r="O1574" s="5">
        <f>E1574/D1574</f>
        <v>0.05</v>
      </c>
      <c r="P1574" s="19">
        <f t="shared" si="98"/>
        <v>41.666666666666664</v>
      </c>
      <c r="Q1574" t="b">
        <v>0</v>
      </c>
      <c r="R1574" s="14" t="s">
        <v>8349</v>
      </c>
      <c r="S1574" s="10" t="s">
        <v>8276</v>
      </c>
      <c r="T1574" t="s">
        <v>8298</v>
      </c>
      <c r="U1574" s="14">
        <f t="shared" si="99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19">
        <v>9000</v>
      </c>
      <c r="E1575">
        <v>223</v>
      </c>
      <c r="F1575" s="19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7">
        <f t="shared" si="97"/>
        <v>42786.000023148154</v>
      </c>
      <c r="M1575" t="b">
        <v>0</v>
      </c>
      <c r="N1575">
        <v>3</v>
      </c>
      <c r="O1575" s="5">
        <f>E1575/D1575</f>
        <v>2.4777777777777777E-2</v>
      </c>
      <c r="P1575" s="19">
        <f t="shared" si="98"/>
        <v>74.333333333333329</v>
      </c>
      <c r="Q1575" t="b">
        <v>0</v>
      </c>
      <c r="R1575" s="14" t="s">
        <v>8349</v>
      </c>
      <c r="S1575" s="10" t="s">
        <v>8276</v>
      </c>
      <c r="T1575" t="s">
        <v>8298</v>
      </c>
      <c r="U1575" s="14">
        <f t="shared" si="99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19">
        <v>10000</v>
      </c>
      <c r="E1576">
        <v>506</v>
      </c>
      <c r="F1576" s="19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7">
        <f t="shared" si="97"/>
        <v>42017.927418981482</v>
      </c>
      <c r="M1576" t="b">
        <v>0</v>
      </c>
      <c r="N1576">
        <v>6</v>
      </c>
      <c r="O1576" s="5">
        <f>E1576/D1576</f>
        <v>5.0599999999999999E-2</v>
      </c>
      <c r="P1576" s="19">
        <f t="shared" si="98"/>
        <v>84.333333333333329</v>
      </c>
      <c r="Q1576" t="b">
        <v>0</v>
      </c>
      <c r="R1576" s="14" t="s">
        <v>8349</v>
      </c>
      <c r="S1576" s="10" t="s">
        <v>8276</v>
      </c>
      <c r="T1576" t="s">
        <v>8298</v>
      </c>
      <c r="U1576" s="14">
        <f t="shared" si="99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19">
        <v>10000</v>
      </c>
      <c r="E1577">
        <v>2291</v>
      </c>
      <c r="F1577" s="19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7">
        <f t="shared" si="97"/>
        <v>41799.524259259262</v>
      </c>
      <c r="M1577" t="b">
        <v>0</v>
      </c>
      <c r="N1577">
        <v>35</v>
      </c>
      <c r="O1577" s="5">
        <f>E1577/D1577</f>
        <v>0.2291</v>
      </c>
      <c r="P1577" s="19">
        <f t="shared" si="98"/>
        <v>65.457142857142856</v>
      </c>
      <c r="Q1577" t="b">
        <v>0</v>
      </c>
      <c r="R1577" s="14" t="s">
        <v>8349</v>
      </c>
      <c r="S1577" s="10" t="s">
        <v>8276</v>
      </c>
      <c r="T1577" t="s">
        <v>8298</v>
      </c>
      <c r="U1577" s="14">
        <f t="shared" si="99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19">
        <v>5000</v>
      </c>
      <c r="E1578">
        <v>650</v>
      </c>
      <c r="F1578" s="19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7">
        <f t="shared" si="97"/>
        <v>42140.879259259258</v>
      </c>
      <c r="M1578" t="b">
        <v>0</v>
      </c>
      <c r="N1578">
        <v>10</v>
      </c>
      <c r="O1578" s="5">
        <f>E1578/D1578</f>
        <v>0.13</v>
      </c>
      <c r="P1578" s="19">
        <f t="shared" si="98"/>
        <v>65</v>
      </c>
      <c r="Q1578" t="b">
        <v>0</v>
      </c>
      <c r="R1578" s="14" t="s">
        <v>8349</v>
      </c>
      <c r="S1578" s="10" t="s">
        <v>8276</v>
      </c>
      <c r="T1578" t="s">
        <v>8298</v>
      </c>
      <c r="U1578" s="14">
        <f t="shared" si="99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19">
        <v>10000</v>
      </c>
      <c r="E1579">
        <v>55</v>
      </c>
      <c r="F1579" s="1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7">
        <f t="shared" si="97"/>
        <v>41054.847777777781</v>
      </c>
      <c r="M1579" t="b">
        <v>0</v>
      </c>
      <c r="N1579">
        <v>2</v>
      </c>
      <c r="O1579" s="5">
        <f>E1579/D1579</f>
        <v>5.4999999999999997E-3</v>
      </c>
      <c r="P1579" s="19">
        <f t="shared" si="98"/>
        <v>27.5</v>
      </c>
      <c r="Q1579" t="b">
        <v>0</v>
      </c>
      <c r="R1579" s="14" t="s">
        <v>8349</v>
      </c>
      <c r="S1579" s="10" t="s">
        <v>8276</v>
      </c>
      <c r="T1579" t="s">
        <v>8298</v>
      </c>
      <c r="U1579" s="14">
        <f t="shared" si="99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19">
        <v>1897</v>
      </c>
      <c r="E1580">
        <v>205</v>
      </c>
      <c r="F1580" s="19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7">
        <f t="shared" si="97"/>
        <v>40399.065868055557</v>
      </c>
      <c r="M1580" t="b">
        <v>0</v>
      </c>
      <c r="N1580">
        <v>4</v>
      </c>
      <c r="O1580" s="5">
        <f>E1580/D1580</f>
        <v>0.10806536636794939</v>
      </c>
      <c r="P1580" s="19">
        <f t="shared" si="98"/>
        <v>51.25</v>
      </c>
      <c r="Q1580" t="b">
        <v>0</v>
      </c>
      <c r="R1580" s="14" t="s">
        <v>8349</v>
      </c>
      <c r="S1580" s="10" t="s">
        <v>8276</v>
      </c>
      <c r="T1580" t="s">
        <v>8298</v>
      </c>
      <c r="U1580" s="14">
        <f t="shared" si="99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19">
        <v>3333</v>
      </c>
      <c r="E1581">
        <v>28</v>
      </c>
      <c r="F1581" s="19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7">
        <f t="shared" si="97"/>
        <v>41481.996423611112</v>
      </c>
      <c r="M1581" t="b">
        <v>0</v>
      </c>
      <c r="N1581">
        <v>2</v>
      </c>
      <c r="O1581" s="5">
        <f>E1581/D1581</f>
        <v>8.4008400840084006E-3</v>
      </c>
      <c r="P1581" s="19">
        <f t="shared" si="98"/>
        <v>14</v>
      </c>
      <c r="Q1581" t="b">
        <v>0</v>
      </c>
      <c r="R1581" s="14" t="s">
        <v>8349</v>
      </c>
      <c r="S1581" s="10" t="s">
        <v>8276</v>
      </c>
      <c r="T1581" t="s">
        <v>8298</v>
      </c>
      <c r="U1581" s="14">
        <f t="shared" si="99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19">
        <v>1750</v>
      </c>
      <c r="E1582">
        <v>0</v>
      </c>
      <c r="F1582" s="19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7">
        <f t="shared" si="97"/>
        <v>40990.050069444449</v>
      </c>
      <c r="M1582" t="b">
        <v>0</v>
      </c>
      <c r="N1582">
        <v>0</v>
      </c>
      <c r="O1582" s="5">
        <f>E1582/D1582</f>
        <v>0</v>
      </c>
      <c r="P1582" s="19">
        <f t="shared" si="98"/>
        <v>0</v>
      </c>
      <c r="Q1582" t="b">
        <v>0</v>
      </c>
      <c r="R1582" s="14" t="s">
        <v>8349</v>
      </c>
      <c r="S1582" s="10" t="s">
        <v>8276</v>
      </c>
      <c r="T1582" t="s">
        <v>8298</v>
      </c>
      <c r="U1582" s="14">
        <f t="shared" si="99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19">
        <v>1000</v>
      </c>
      <c r="E1583">
        <v>5</v>
      </c>
      <c r="F1583" s="19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7">
        <f t="shared" si="97"/>
        <v>42325.448958333334</v>
      </c>
      <c r="M1583" t="b">
        <v>0</v>
      </c>
      <c r="N1583">
        <v>1</v>
      </c>
      <c r="O1583" s="5">
        <f>E1583/D1583</f>
        <v>5.0000000000000001E-3</v>
      </c>
      <c r="P1583" s="19">
        <f t="shared" si="98"/>
        <v>5</v>
      </c>
      <c r="Q1583" t="b">
        <v>0</v>
      </c>
      <c r="R1583" s="14" t="s">
        <v>8350</v>
      </c>
      <c r="S1583" s="10" t="s">
        <v>8292</v>
      </c>
      <c r="T1583" t="s">
        <v>8299</v>
      </c>
      <c r="U1583" s="14">
        <f t="shared" si="99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19">
        <v>1000</v>
      </c>
      <c r="E1584">
        <v>93</v>
      </c>
      <c r="F1584" s="19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7">
        <f t="shared" si="97"/>
        <v>42246.789965277778</v>
      </c>
      <c r="M1584" t="b">
        <v>0</v>
      </c>
      <c r="N1584">
        <v>3</v>
      </c>
      <c r="O1584" s="5">
        <f>E1584/D1584</f>
        <v>9.2999999999999999E-2</v>
      </c>
      <c r="P1584" s="19">
        <f t="shared" si="98"/>
        <v>31</v>
      </c>
      <c r="Q1584" t="b">
        <v>0</v>
      </c>
      <c r="R1584" s="14" t="s">
        <v>8350</v>
      </c>
      <c r="S1584" s="10" t="s">
        <v>8292</v>
      </c>
      <c r="T1584" t="s">
        <v>8299</v>
      </c>
      <c r="U1584" s="14">
        <f t="shared" si="99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19">
        <v>20000</v>
      </c>
      <c r="E1585">
        <v>15</v>
      </c>
      <c r="F1585" s="19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7">
        <f t="shared" si="97"/>
        <v>41877.904988425929</v>
      </c>
      <c r="M1585" t="b">
        <v>0</v>
      </c>
      <c r="N1585">
        <v>1</v>
      </c>
      <c r="O1585" s="5">
        <f>E1585/D1585</f>
        <v>7.5000000000000002E-4</v>
      </c>
      <c r="P1585" s="19">
        <f t="shared" si="98"/>
        <v>15</v>
      </c>
      <c r="Q1585" t="b">
        <v>0</v>
      </c>
      <c r="R1585" s="14" t="s">
        <v>8350</v>
      </c>
      <c r="S1585" s="10" t="s">
        <v>8292</v>
      </c>
      <c r="T1585" t="s">
        <v>8299</v>
      </c>
      <c r="U1585" s="14">
        <f t="shared" si="99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19">
        <v>1200</v>
      </c>
      <c r="E1586">
        <v>0</v>
      </c>
      <c r="F1586" s="19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7">
        <f t="shared" si="97"/>
        <v>41779.649317129632</v>
      </c>
      <c r="M1586" t="b">
        <v>0</v>
      </c>
      <c r="N1586">
        <v>0</v>
      </c>
      <c r="O1586" s="5">
        <f>E1586/D1586</f>
        <v>0</v>
      </c>
      <c r="P1586" s="19">
        <f t="shared" si="98"/>
        <v>0</v>
      </c>
      <c r="Q1586" t="b">
        <v>0</v>
      </c>
      <c r="R1586" s="14" t="s">
        <v>8350</v>
      </c>
      <c r="S1586" s="10" t="s">
        <v>8292</v>
      </c>
      <c r="T1586" t="s">
        <v>8299</v>
      </c>
      <c r="U1586" s="14">
        <f t="shared" si="99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19">
        <v>2000</v>
      </c>
      <c r="E1587">
        <v>1580</v>
      </c>
      <c r="F1587" s="19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7">
        <f t="shared" si="97"/>
        <v>42707.895462962959</v>
      </c>
      <c r="M1587" t="b">
        <v>0</v>
      </c>
      <c r="N1587">
        <v>12</v>
      </c>
      <c r="O1587" s="5">
        <f>E1587/D1587</f>
        <v>0.79</v>
      </c>
      <c r="P1587" s="19">
        <f t="shared" si="98"/>
        <v>131.66666666666666</v>
      </c>
      <c r="Q1587" t="b">
        <v>0</v>
      </c>
      <c r="R1587" s="14" t="s">
        <v>8350</v>
      </c>
      <c r="S1587" s="10" t="s">
        <v>8292</v>
      </c>
      <c r="T1587" t="s">
        <v>8299</v>
      </c>
      <c r="U1587" s="14">
        <f t="shared" si="99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19">
        <v>1500</v>
      </c>
      <c r="E1588">
        <v>0</v>
      </c>
      <c r="F1588" s="19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7">
        <f t="shared" si="97"/>
        <v>42069.104421296302</v>
      </c>
      <c r="M1588" t="b">
        <v>0</v>
      </c>
      <c r="N1588">
        <v>0</v>
      </c>
      <c r="O1588" s="5">
        <f>E1588/D1588</f>
        <v>0</v>
      </c>
      <c r="P1588" s="19">
        <f t="shared" si="98"/>
        <v>0</v>
      </c>
      <c r="Q1588" t="b">
        <v>0</v>
      </c>
      <c r="R1588" s="14" t="s">
        <v>8350</v>
      </c>
      <c r="S1588" s="10" t="s">
        <v>8292</v>
      </c>
      <c r="T1588" t="s">
        <v>8299</v>
      </c>
      <c r="U1588" s="14">
        <f t="shared" si="99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19">
        <v>7500</v>
      </c>
      <c r="E1589">
        <v>1</v>
      </c>
      <c r="F1589" s="1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7">
        <f t="shared" si="97"/>
        <v>41956.950983796298</v>
      </c>
      <c r="M1589" t="b">
        <v>0</v>
      </c>
      <c r="N1589">
        <v>1</v>
      </c>
      <c r="O1589" s="5">
        <f>E1589/D1589</f>
        <v>1.3333333333333334E-4</v>
      </c>
      <c r="P1589" s="19">
        <f t="shared" si="98"/>
        <v>1</v>
      </c>
      <c r="Q1589" t="b">
        <v>0</v>
      </c>
      <c r="R1589" s="14" t="s">
        <v>8350</v>
      </c>
      <c r="S1589" s="10" t="s">
        <v>8292</v>
      </c>
      <c r="T1589" t="s">
        <v>8299</v>
      </c>
      <c r="U1589" s="14">
        <f t="shared" si="99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19">
        <v>516</v>
      </c>
      <c r="E1590">
        <v>0</v>
      </c>
      <c r="F1590" s="19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7">
        <f t="shared" si="97"/>
        <v>42005.24998842593</v>
      </c>
      <c r="M1590" t="b">
        <v>0</v>
      </c>
      <c r="N1590">
        <v>0</v>
      </c>
      <c r="O1590" s="5">
        <f>E1590/D1590</f>
        <v>0</v>
      </c>
      <c r="P1590" s="19">
        <f t="shared" si="98"/>
        <v>0</v>
      </c>
      <c r="Q1590" t="b">
        <v>0</v>
      </c>
      <c r="R1590" s="14" t="s">
        <v>8350</v>
      </c>
      <c r="S1590" s="10" t="s">
        <v>8292</v>
      </c>
      <c r="T1590" t="s">
        <v>8299</v>
      </c>
      <c r="U1590" s="14">
        <f t="shared" si="99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19">
        <v>1200</v>
      </c>
      <c r="E1591">
        <v>0</v>
      </c>
      <c r="F1591" s="19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7">
        <f t="shared" si="97"/>
        <v>42256.984791666662</v>
      </c>
      <c r="M1591" t="b">
        <v>0</v>
      </c>
      <c r="N1591">
        <v>0</v>
      </c>
      <c r="O1591" s="5">
        <f>E1591/D1591</f>
        <v>0</v>
      </c>
      <c r="P1591" s="19">
        <f t="shared" si="98"/>
        <v>0</v>
      </c>
      <c r="Q1591" t="b">
        <v>0</v>
      </c>
      <c r="R1591" s="14" t="s">
        <v>8350</v>
      </c>
      <c r="S1591" s="10" t="s">
        <v>8292</v>
      </c>
      <c r="T1591" t="s">
        <v>8299</v>
      </c>
      <c r="U1591" s="14">
        <f t="shared" si="99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19">
        <v>60000</v>
      </c>
      <c r="E1592">
        <v>1020</v>
      </c>
      <c r="F1592" s="19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7">
        <f t="shared" si="97"/>
        <v>42240.857222222221</v>
      </c>
      <c r="M1592" t="b">
        <v>0</v>
      </c>
      <c r="N1592">
        <v>2</v>
      </c>
      <c r="O1592" s="5">
        <f>E1592/D1592</f>
        <v>1.7000000000000001E-2</v>
      </c>
      <c r="P1592" s="19">
        <f t="shared" si="98"/>
        <v>510</v>
      </c>
      <c r="Q1592" t="b">
        <v>0</v>
      </c>
      <c r="R1592" s="14" t="s">
        <v>8350</v>
      </c>
      <c r="S1592" s="10" t="s">
        <v>8292</v>
      </c>
      <c r="T1592" t="s">
        <v>8299</v>
      </c>
      <c r="U1592" s="14">
        <f t="shared" si="99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19">
        <v>14000</v>
      </c>
      <c r="E1593">
        <v>4092</v>
      </c>
      <c r="F1593" s="19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7">
        <f t="shared" si="97"/>
        <v>42433.726168981477</v>
      </c>
      <c r="M1593" t="b">
        <v>0</v>
      </c>
      <c r="N1593">
        <v>92</v>
      </c>
      <c r="O1593" s="5">
        <f>E1593/D1593</f>
        <v>0.29228571428571426</v>
      </c>
      <c r="P1593" s="19">
        <f t="shared" si="98"/>
        <v>44.478260869565219</v>
      </c>
      <c r="Q1593" t="b">
        <v>0</v>
      </c>
      <c r="R1593" s="14" t="s">
        <v>8350</v>
      </c>
      <c r="S1593" s="10" t="s">
        <v>8292</v>
      </c>
      <c r="T1593" t="s">
        <v>8299</v>
      </c>
      <c r="U1593" s="14">
        <f t="shared" si="99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19">
        <v>25</v>
      </c>
      <c r="E1594">
        <v>0</v>
      </c>
      <c r="F1594" s="19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7">
        <f t="shared" si="97"/>
        <v>42046.072743055556</v>
      </c>
      <c r="M1594" t="b">
        <v>0</v>
      </c>
      <c r="N1594">
        <v>0</v>
      </c>
      <c r="O1594" s="5">
        <f>E1594/D1594</f>
        <v>0</v>
      </c>
      <c r="P1594" s="19">
        <f t="shared" si="98"/>
        <v>0</v>
      </c>
      <c r="Q1594" t="b">
        <v>0</v>
      </c>
      <c r="R1594" s="14" t="s">
        <v>8350</v>
      </c>
      <c r="S1594" s="10" t="s">
        <v>8292</v>
      </c>
      <c r="T1594" t="s">
        <v>8299</v>
      </c>
      <c r="U1594" s="14">
        <f t="shared" si="99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19">
        <v>22000</v>
      </c>
      <c r="E1595">
        <v>3</v>
      </c>
      <c r="F1595" s="19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7">
        <f t="shared" si="97"/>
        <v>42033.845543981486</v>
      </c>
      <c r="M1595" t="b">
        <v>0</v>
      </c>
      <c r="N1595">
        <v>3</v>
      </c>
      <c r="O1595" s="5">
        <f>E1595/D1595</f>
        <v>1.3636363636363637E-4</v>
      </c>
      <c r="P1595" s="19">
        <f t="shared" si="98"/>
        <v>1</v>
      </c>
      <c r="Q1595" t="b">
        <v>0</v>
      </c>
      <c r="R1595" s="14" t="s">
        <v>8350</v>
      </c>
      <c r="S1595" s="10" t="s">
        <v>8292</v>
      </c>
      <c r="T1595" t="s">
        <v>8299</v>
      </c>
      <c r="U1595" s="14">
        <f t="shared" si="99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19">
        <v>1000</v>
      </c>
      <c r="E1596">
        <v>205</v>
      </c>
      <c r="F1596" s="19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7">
        <f t="shared" si="97"/>
        <v>42445.712754629625</v>
      </c>
      <c r="M1596" t="b">
        <v>0</v>
      </c>
      <c r="N1596">
        <v>10</v>
      </c>
      <c r="O1596" s="5">
        <f>E1596/D1596</f>
        <v>0.20499999999999999</v>
      </c>
      <c r="P1596" s="19">
        <f t="shared" si="98"/>
        <v>20.5</v>
      </c>
      <c r="Q1596" t="b">
        <v>0</v>
      </c>
      <c r="R1596" s="14" t="s">
        <v>8350</v>
      </c>
      <c r="S1596" s="10" t="s">
        <v>8292</v>
      </c>
      <c r="T1596" t="s">
        <v>8299</v>
      </c>
      <c r="U1596" s="14">
        <f t="shared" si="99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19">
        <v>100000</v>
      </c>
      <c r="E1597">
        <v>280</v>
      </c>
      <c r="F1597" s="19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7">
        <f t="shared" si="97"/>
        <v>41780.050092592595</v>
      </c>
      <c r="M1597" t="b">
        <v>0</v>
      </c>
      <c r="N1597">
        <v>7</v>
      </c>
      <c r="O1597" s="5">
        <f>E1597/D1597</f>
        <v>2.8E-3</v>
      </c>
      <c r="P1597" s="19">
        <f t="shared" si="98"/>
        <v>40</v>
      </c>
      <c r="Q1597" t="b">
        <v>0</v>
      </c>
      <c r="R1597" s="14" t="s">
        <v>8350</v>
      </c>
      <c r="S1597" s="10" t="s">
        <v>8292</v>
      </c>
      <c r="T1597" t="s">
        <v>8299</v>
      </c>
      <c r="U1597" s="14">
        <f t="shared" si="99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19">
        <v>3250</v>
      </c>
      <c r="E1598">
        <v>75</v>
      </c>
      <c r="F1598" s="19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7">
        <f t="shared" si="97"/>
        <v>41941.430196759262</v>
      </c>
      <c r="M1598" t="b">
        <v>0</v>
      </c>
      <c r="N1598">
        <v>3</v>
      </c>
      <c r="O1598" s="5">
        <f>E1598/D1598</f>
        <v>2.3076923076923078E-2</v>
      </c>
      <c r="P1598" s="19">
        <f t="shared" si="98"/>
        <v>25</v>
      </c>
      <c r="Q1598" t="b">
        <v>0</v>
      </c>
      <c r="R1598" s="14" t="s">
        <v>8350</v>
      </c>
      <c r="S1598" s="10" t="s">
        <v>8292</v>
      </c>
      <c r="T1598" t="s">
        <v>8299</v>
      </c>
      <c r="U1598" s="14">
        <f t="shared" si="99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19">
        <v>15000</v>
      </c>
      <c r="E1599">
        <v>0</v>
      </c>
      <c r="F1599" s="1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7">
        <f t="shared" si="97"/>
        <v>42603.354131944448</v>
      </c>
      <c r="M1599" t="b">
        <v>0</v>
      </c>
      <c r="N1599">
        <v>0</v>
      </c>
      <c r="O1599" s="5">
        <f>E1599/D1599</f>
        <v>0</v>
      </c>
      <c r="P1599" s="19">
        <f t="shared" si="98"/>
        <v>0</v>
      </c>
      <c r="Q1599" t="b">
        <v>0</v>
      </c>
      <c r="R1599" s="14" t="s">
        <v>8350</v>
      </c>
      <c r="S1599" s="10" t="s">
        <v>8292</v>
      </c>
      <c r="T1599" t="s">
        <v>8299</v>
      </c>
      <c r="U1599" s="14">
        <f t="shared" si="99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19">
        <v>800</v>
      </c>
      <c r="E1600">
        <v>1</v>
      </c>
      <c r="F1600" s="19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7">
        <f t="shared" si="97"/>
        <v>42151.667337962965</v>
      </c>
      <c r="M1600" t="b">
        <v>0</v>
      </c>
      <c r="N1600">
        <v>1</v>
      </c>
      <c r="O1600" s="5">
        <f>E1600/D1600</f>
        <v>1.25E-3</v>
      </c>
      <c r="P1600" s="19">
        <f t="shared" si="98"/>
        <v>1</v>
      </c>
      <c r="Q1600" t="b">
        <v>0</v>
      </c>
      <c r="R1600" s="14" t="s">
        <v>8350</v>
      </c>
      <c r="S1600" s="10" t="s">
        <v>8292</v>
      </c>
      <c r="T1600" t="s">
        <v>8299</v>
      </c>
      <c r="U1600" s="14">
        <f t="shared" si="99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19">
        <v>500</v>
      </c>
      <c r="E1601">
        <v>0</v>
      </c>
      <c r="F1601" s="19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7">
        <f t="shared" si="97"/>
        <v>42438.53907407407</v>
      </c>
      <c r="M1601" t="b">
        <v>0</v>
      </c>
      <c r="N1601">
        <v>0</v>
      </c>
      <c r="O1601" s="5">
        <f>E1601/D1601</f>
        <v>0</v>
      </c>
      <c r="P1601" s="19">
        <f t="shared" si="98"/>
        <v>0</v>
      </c>
      <c r="Q1601" t="b">
        <v>0</v>
      </c>
      <c r="R1601" s="14" t="s">
        <v>8350</v>
      </c>
      <c r="S1601" s="10" t="s">
        <v>8292</v>
      </c>
      <c r="T1601" t="s">
        <v>8299</v>
      </c>
      <c r="U1601" s="14">
        <f t="shared" si="99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19">
        <v>5000</v>
      </c>
      <c r="E1602">
        <v>367</v>
      </c>
      <c r="F1602" s="19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7">
        <f t="shared" si="97"/>
        <v>41791.057314814818</v>
      </c>
      <c r="M1602" t="b">
        <v>0</v>
      </c>
      <c r="N1602">
        <v>9</v>
      </c>
      <c r="O1602" s="5">
        <f>E1602/D1602</f>
        <v>7.3400000000000007E-2</v>
      </c>
      <c r="P1602" s="19">
        <f t="shared" si="98"/>
        <v>40.777777777777779</v>
      </c>
      <c r="Q1602" t="b">
        <v>0</v>
      </c>
      <c r="R1602" s="14" t="s">
        <v>8350</v>
      </c>
      <c r="S1602" s="10" t="s">
        <v>8292</v>
      </c>
      <c r="T1602" t="s">
        <v>8299</v>
      </c>
      <c r="U1602" s="14">
        <f t="shared" si="99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19">
        <v>2500</v>
      </c>
      <c r="E1603">
        <v>2706.23</v>
      </c>
      <c r="F1603" s="19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7">
        <f t="shared" ref="L1603:L1666" si="101">(((K1603/60)/60)/24)+DATE(1970,1,1)</f>
        <v>40638.092974537038</v>
      </c>
      <c r="M1603" t="b">
        <v>0</v>
      </c>
      <c r="N1603">
        <v>56</v>
      </c>
      <c r="O1603" s="5">
        <f>E1603/D1603</f>
        <v>1.082492</v>
      </c>
      <c r="P1603" s="19">
        <f t="shared" ref="P1603:P1666" si="102">IFERROR(E1603/N1603,0)</f>
        <v>48.325535714285714</v>
      </c>
      <c r="Q1603" t="b">
        <v>1</v>
      </c>
      <c r="R1603" s="14" t="s">
        <v>8335</v>
      </c>
      <c r="S1603" s="10" t="s">
        <v>8279</v>
      </c>
      <c r="T1603" t="s">
        <v>8280</v>
      </c>
      <c r="U1603" s="14">
        <f t="shared" ref="U1603:U1666" si="103">YEAR(L1603)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19">
        <v>1500</v>
      </c>
      <c r="E1604">
        <v>1502.5</v>
      </c>
      <c r="F1604" s="19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7">
        <f t="shared" si="101"/>
        <v>40788.297650462962</v>
      </c>
      <c r="M1604" t="b">
        <v>0</v>
      </c>
      <c r="N1604">
        <v>32</v>
      </c>
      <c r="O1604" s="5">
        <f>E1604/D1604</f>
        <v>1.0016666666666667</v>
      </c>
      <c r="P1604" s="19">
        <f t="shared" si="102"/>
        <v>46.953125</v>
      </c>
      <c r="Q1604" t="b">
        <v>1</v>
      </c>
      <c r="R1604" s="14" t="s">
        <v>8335</v>
      </c>
      <c r="S1604" s="10" t="s">
        <v>8279</v>
      </c>
      <c r="T1604" t="s">
        <v>8280</v>
      </c>
      <c r="U1604" s="14">
        <f t="shared" si="103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19">
        <v>2000</v>
      </c>
      <c r="E1605">
        <v>2000.66</v>
      </c>
      <c r="F1605" s="19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7">
        <f t="shared" si="101"/>
        <v>40876.169664351852</v>
      </c>
      <c r="M1605" t="b">
        <v>0</v>
      </c>
      <c r="N1605">
        <v>30</v>
      </c>
      <c r="O1605" s="5">
        <f>E1605/D1605</f>
        <v>1.0003299999999999</v>
      </c>
      <c r="P1605" s="19">
        <f t="shared" si="102"/>
        <v>66.688666666666663</v>
      </c>
      <c r="Q1605" t="b">
        <v>1</v>
      </c>
      <c r="R1605" s="14" t="s">
        <v>8335</v>
      </c>
      <c r="S1605" s="10" t="s">
        <v>8279</v>
      </c>
      <c r="T1605" t="s">
        <v>8280</v>
      </c>
      <c r="U1605" s="14">
        <f t="shared" si="103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19">
        <v>2800</v>
      </c>
      <c r="E1606">
        <v>3419</v>
      </c>
      <c r="F1606" s="19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7">
        <f t="shared" si="101"/>
        <v>40945.845312500001</v>
      </c>
      <c r="M1606" t="b">
        <v>0</v>
      </c>
      <c r="N1606">
        <v>70</v>
      </c>
      <c r="O1606" s="5">
        <f>E1606/D1606</f>
        <v>1.2210714285714286</v>
      </c>
      <c r="P1606" s="19">
        <f t="shared" si="102"/>
        <v>48.842857142857142</v>
      </c>
      <c r="Q1606" t="b">
        <v>1</v>
      </c>
      <c r="R1606" s="14" t="s">
        <v>8335</v>
      </c>
      <c r="S1606" s="10" t="s">
        <v>8279</v>
      </c>
      <c r="T1606" t="s">
        <v>8280</v>
      </c>
      <c r="U1606" s="14">
        <f t="shared" si="103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19">
        <v>6000</v>
      </c>
      <c r="E1607">
        <v>6041.6</v>
      </c>
      <c r="F1607" s="19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7">
        <f t="shared" si="101"/>
        <v>40747.012881944444</v>
      </c>
      <c r="M1607" t="b">
        <v>0</v>
      </c>
      <c r="N1607">
        <v>44</v>
      </c>
      <c r="O1607" s="5">
        <f>E1607/D1607</f>
        <v>1.0069333333333335</v>
      </c>
      <c r="P1607" s="19">
        <f t="shared" si="102"/>
        <v>137.30909090909091</v>
      </c>
      <c r="Q1607" t="b">
        <v>1</v>
      </c>
      <c r="R1607" s="14" t="s">
        <v>8335</v>
      </c>
      <c r="S1607" s="10" t="s">
        <v>8279</v>
      </c>
      <c r="T1607" t="s">
        <v>8280</v>
      </c>
      <c r="U1607" s="14">
        <f t="shared" si="103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19">
        <v>8000</v>
      </c>
      <c r="E1608">
        <v>8080.33</v>
      </c>
      <c r="F1608" s="19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7">
        <f t="shared" si="101"/>
        <v>40536.111550925925</v>
      </c>
      <c r="M1608" t="b">
        <v>0</v>
      </c>
      <c r="N1608">
        <v>92</v>
      </c>
      <c r="O1608" s="5">
        <f>E1608/D1608</f>
        <v>1.01004125</v>
      </c>
      <c r="P1608" s="19">
        <f t="shared" si="102"/>
        <v>87.829673913043479</v>
      </c>
      <c r="Q1608" t="b">
        <v>1</v>
      </c>
      <c r="R1608" s="14" t="s">
        <v>8335</v>
      </c>
      <c r="S1608" s="10" t="s">
        <v>8279</v>
      </c>
      <c r="T1608" t="s">
        <v>8280</v>
      </c>
      <c r="U1608" s="14">
        <f t="shared" si="103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19">
        <v>10000</v>
      </c>
      <c r="E1609">
        <v>14511</v>
      </c>
      <c r="F1609" s="1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7">
        <f t="shared" si="101"/>
        <v>41053.80846064815</v>
      </c>
      <c r="M1609" t="b">
        <v>0</v>
      </c>
      <c r="N1609">
        <v>205</v>
      </c>
      <c r="O1609" s="5">
        <f>E1609/D1609</f>
        <v>1.4511000000000001</v>
      </c>
      <c r="P1609" s="19">
        <f t="shared" si="102"/>
        <v>70.785365853658533</v>
      </c>
      <c r="Q1609" t="b">
        <v>1</v>
      </c>
      <c r="R1609" s="14" t="s">
        <v>8335</v>
      </c>
      <c r="S1609" s="10" t="s">
        <v>8279</v>
      </c>
      <c r="T1609" t="s">
        <v>8280</v>
      </c>
      <c r="U1609" s="14">
        <f t="shared" si="103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19">
        <v>1200</v>
      </c>
      <c r="E1610">
        <v>1215</v>
      </c>
      <c r="F1610" s="19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7">
        <f t="shared" si="101"/>
        <v>41607.83085648148</v>
      </c>
      <c r="M1610" t="b">
        <v>0</v>
      </c>
      <c r="N1610">
        <v>23</v>
      </c>
      <c r="O1610" s="5">
        <f>E1610/D1610</f>
        <v>1.0125</v>
      </c>
      <c r="P1610" s="19">
        <f t="shared" si="102"/>
        <v>52.826086956521742</v>
      </c>
      <c r="Q1610" t="b">
        <v>1</v>
      </c>
      <c r="R1610" s="14" t="s">
        <v>8335</v>
      </c>
      <c r="S1610" s="10" t="s">
        <v>8279</v>
      </c>
      <c r="T1610" t="s">
        <v>8280</v>
      </c>
      <c r="U1610" s="14">
        <f t="shared" si="103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19">
        <v>1500</v>
      </c>
      <c r="E1611">
        <v>1775</v>
      </c>
      <c r="F1611" s="19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7">
        <f t="shared" si="101"/>
        <v>40796.001261574071</v>
      </c>
      <c r="M1611" t="b">
        <v>0</v>
      </c>
      <c r="N1611">
        <v>4</v>
      </c>
      <c r="O1611" s="5">
        <f>E1611/D1611</f>
        <v>1.1833333333333333</v>
      </c>
      <c r="P1611" s="19">
        <f t="shared" si="102"/>
        <v>443.75</v>
      </c>
      <c r="Q1611" t="b">
        <v>1</v>
      </c>
      <c r="R1611" s="14" t="s">
        <v>8335</v>
      </c>
      <c r="S1611" s="10" t="s">
        <v>8279</v>
      </c>
      <c r="T1611" t="s">
        <v>8280</v>
      </c>
      <c r="U1611" s="14">
        <f t="shared" si="103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19">
        <v>2000</v>
      </c>
      <c r="E1612">
        <v>5437</v>
      </c>
      <c r="F1612" s="19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7">
        <f t="shared" si="101"/>
        <v>41228.924884259257</v>
      </c>
      <c r="M1612" t="b">
        <v>0</v>
      </c>
      <c r="N1612">
        <v>112</v>
      </c>
      <c r="O1612" s="5">
        <f>E1612/D1612</f>
        <v>2.7185000000000001</v>
      </c>
      <c r="P1612" s="19">
        <f t="shared" si="102"/>
        <v>48.544642857142854</v>
      </c>
      <c r="Q1612" t="b">
        <v>1</v>
      </c>
      <c r="R1612" s="14" t="s">
        <v>8335</v>
      </c>
      <c r="S1612" s="10" t="s">
        <v>8279</v>
      </c>
      <c r="T1612" t="s">
        <v>8280</v>
      </c>
      <c r="U1612" s="14">
        <f t="shared" si="103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19">
        <v>800</v>
      </c>
      <c r="E1613">
        <v>1001</v>
      </c>
      <c r="F1613" s="19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7">
        <f t="shared" si="101"/>
        <v>41409.00037037037</v>
      </c>
      <c r="M1613" t="b">
        <v>0</v>
      </c>
      <c r="N1613">
        <v>27</v>
      </c>
      <c r="O1613" s="5">
        <f>E1613/D1613</f>
        <v>1.25125</v>
      </c>
      <c r="P1613" s="19">
        <f t="shared" si="102"/>
        <v>37.074074074074076</v>
      </c>
      <c r="Q1613" t="b">
        <v>1</v>
      </c>
      <c r="R1613" s="14" t="s">
        <v>8335</v>
      </c>
      <c r="S1613" s="10" t="s">
        <v>8279</v>
      </c>
      <c r="T1613" t="s">
        <v>8280</v>
      </c>
      <c r="U1613" s="14">
        <f t="shared" si="103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19">
        <v>500</v>
      </c>
      <c r="E1614">
        <v>550</v>
      </c>
      <c r="F1614" s="19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7">
        <f t="shared" si="101"/>
        <v>41246.874814814815</v>
      </c>
      <c r="M1614" t="b">
        <v>0</v>
      </c>
      <c r="N1614">
        <v>11</v>
      </c>
      <c r="O1614" s="5">
        <f>E1614/D1614</f>
        <v>1.1000000000000001</v>
      </c>
      <c r="P1614" s="19">
        <f t="shared" si="102"/>
        <v>50</v>
      </c>
      <c r="Q1614" t="b">
        <v>1</v>
      </c>
      <c r="R1614" s="14" t="s">
        <v>8335</v>
      </c>
      <c r="S1614" s="10" t="s">
        <v>8279</v>
      </c>
      <c r="T1614" t="s">
        <v>8280</v>
      </c>
      <c r="U1614" s="14">
        <f t="shared" si="103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19">
        <v>1000</v>
      </c>
      <c r="E1615">
        <v>1015</v>
      </c>
      <c r="F1615" s="19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7">
        <f t="shared" si="101"/>
        <v>41082.069467592592</v>
      </c>
      <c r="M1615" t="b">
        <v>0</v>
      </c>
      <c r="N1615">
        <v>26</v>
      </c>
      <c r="O1615" s="5">
        <f>E1615/D1615</f>
        <v>1.0149999999999999</v>
      </c>
      <c r="P1615" s="19">
        <f t="shared" si="102"/>
        <v>39.03846153846154</v>
      </c>
      <c r="Q1615" t="b">
        <v>1</v>
      </c>
      <c r="R1615" s="14" t="s">
        <v>8335</v>
      </c>
      <c r="S1615" s="10" t="s">
        <v>8279</v>
      </c>
      <c r="T1615" t="s">
        <v>8280</v>
      </c>
      <c r="U1615" s="14">
        <f t="shared" si="103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19">
        <v>5000</v>
      </c>
      <c r="E1616">
        <v>5135</v>
      </c>
      <c r="F1616" s="19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7">
        <f t="shared" si="101"/>
        <v>41794.981122685182</v>
      </c>
      <c r="M1616" t="b">
        <v>0</v>
      </c>
      <c r="N1616">
        <v>77</v>
      </c>
      <c r="O1616" s="5">
        <f>E1616/D1616</f>
        <v>1.0269999999999999</v>
      </c>
      <c r="P1616" s="19">
        <f t="shared" si="102"/>
        <v>66.688311688311686</v>
      </c>
      <c r="Q1616" t="b">
        <v>1</v>
      </c>
      <c r="R1616" s="14" t="s">
        <v>8335</v>
      </c>
      <c r="S1616" s="10" t="s">
        <v>8279</v>
      </c>
      <c r="T1616" t="s">
        <v>8280</v>
      </c>
      <c r="U1616" s="14">
        <f t="shared" si="103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19">
        <v>8000</v>
      </c>
      <c r="E1617">
        <v>9130</v>
      </c>
      <c r="F1617" s="19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7">
        <f t="shared" si="101"/>
        <v>40845.050879629627</v>
      </c>
      <c r="M1617" t="b">
        <v>0</v>
      </c>
      <c r="N1617">
        <v>136</v>
      </c>
      <c r="O1617" s="5">
        <f>E1617/D1617</f>
        <v>1.1412500000000001</v>
      </c>
      <c r="P1617" s="19">
        <f t="shared" si="102"/>
        <v>67.132352941176464</v>
      </c>
      <c r="Q1617" t="b">
        <v>1</v>
      </c>
      <c r="R1617" s="14" t="s">
        <v>8335</v>
      </c>
      <c r="S1617" s="10" t="s">
        <v>8279</v>
      </c>
      <c r="T1617" t="s">
        <v>8280</v>
      </c>
      <c r="U1617" s="14">
        <f t="shared" si="103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19">
        <v>10000</v>
      </c>
      <c r="E1618">
        <v>10420</v>
      </c>
      <c r="F1618" s="19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7">
        <f t="shared" si="101"/>
        <v>41194.715520833335</v>
      </c>
      <c r="M1618" t="b">
        <v>0</v>
      </c>
      <c r="N1618">
        <v>157</v>
      </c>
      <c r="O1618" s="5">
        <f>E1618/D1618</f>
        <v>1.042</v>
      </c>
      <c r="P1618" s="19">
        <f t="shared" si="102"/>
        <v>66.369426751592357</v>
      </c>
      <c r="Q1618" t="b">
        <v>1</v>
      </c>
      <c r="R1618" s="14" t="s">
        <v>8335</v>
      </c>
      <c r="S1618" s="10" t="s">
        <v>8279</v>
      </c>
      <c r="T1618" t="s">
        <v>8280</v>
      </c>
      <c r="U1618" s="14">
        <f t="shared" si="103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19">
        <v>7000</v>
      </c>
      <c r="E1619">
        <v>10210</v>
      </c>
      <c r="F1619" s="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7">
        <f t="shared" si="101"/>
        <v>41546.664212962962</v>
      </c>
      <c r="M1619" t="b">
        <v>0</v>
      </c>
      <c r="N1619">
        <v>158</v>
      </c>
      <c r="O1619" s="5">
        <f>E1619/D1619</f>
        <v>1.4585714285714286</v>
      </c>
      <c r="P1619" s="19">
        <f t="shared" si="102"/>
        <v>64.620253164556956</v>
      </c>
      <c r="Q1619" t="b">
        <v>1</v>
      </c>
      <c r="R1619" s="14" t="s">
        <v>8335</v>
      </c>
      <c r="S1619" s="10" t="s">
        <v>8279</v>
      </c>
      <c r="T1619" t="s">
        <v>8280</v>
      </c>
      <c r="U1619" s="14">
        <f t="shared" si="103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19">
        <v>1500</v>
      </c>
      <c r="E1620">
        <v>1576</v>
      </c>
      <c r="F1620" s="19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7">
        <f t="shared" si="101"/>
        <v>41301.654340277775</v>
      </c>
      <c r="M1620" t="b">
        <v>0</v>
      </c>
      <c r="N1620">
        <v>27</v>
      </c>
      <c r="O1620" s="5">
        <f>E1620/D1620</f>
        <v>1.0506666666666666</v>
      </c>
      <c r="P1620" s="19">
        <f t="shared" si="102"/>
        <v>58.370370370370374</v>
      </c>
      <c r="Q1620" t="b">
        <v>1</v>
      </c>
      <c r="R1620" s="14" t="s">
        <v>8335</v>
      </c>
      <c r="S1620" s="10" t="s">
        <v>8279</v>
      </c>
      <c r="T1620" t="s">
        <v>8280</v>
      </c>
      <c r="U1620" s="14">
        <f t="shared" si="103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19">
        <v>1500</v>
      </c>
      <c r="E1621">
        <v>2000</v>
      </c>
      <c r="F1621" s="19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7">
        <f t="shared" si="101"/>
        <v>41876.18618055556</v>
      </c>
      <c r="M1621" t="b">
        <v>0</v>
      </c>
      <c r="N1621">
        <v>23</v>
      </c>
      <c r="O1621" s="5">
        <f>E1621/D1621</f>
        <v>1.3333333333333333</v>
      </c>
      <c r="P1621" s="19">
        <f t="shared" si="102"/>
        <v>86.956521739130437</v>
      </c>
      <c r="Q1621" t="b">
        <v>1</v>
      </c>
      <c r="R1621" s="14" t="s">
        <v>8335</v>
      </c>
      <c r="S1621" s="10" t="s">
        <v>8279</v>
      </c>
      <c r="T1621" t="s">
        <v>8280</v>
      </c>
      <c r="U1621" s="14">
        <f t="shared" si="103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19">
        <v>1000</v>
      </c>
      <c r="E1622">
        <v>1130</v>
      </c>
      <c r="F1622" s="19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7">
        <f t="shared" si="101"/>
        <v>41321.339583333334</v>
      </c>
      <c r="M1622" t="b">
        <v>0</v>
      </c>
      <c r="N1622">
        <v>17</v>
      </c>
      <c r="O1622" s="5">
        <f>E1622/D1622</f>
        <v>1.1299999999999999</v>
      </c>
      <c r="P1622" s="19">
        <f t="shared" si="102"/>
        <v>66.470588235294116</v>
      </c>
      <c r="Q1622" t="b">
        <v>1</v>
      </c>
      <c r="R1622" s="14" t="s">
        <v>8335</v>
      </c>
      <c r="S1622" s="10" t="s">
        <v>8279</v>
      </c>
      <c r="T1622" t="s">
        <v>8280</v>
      </c>
      <c r="U1622" s="14">
        <f t="shared" si="103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19">
        <v>5000</v>
      </c>
      <c r="E1623">
        <v>6060</v>
      </c>
      <c r="F1623" s="19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7">
        <f t="shared" si="101"/>
        <v>41003.60665509259</v>
      </c>
      <c r="M1623" t="b">
        <v>0</v>
      </c>
      <c r="N1623">
        <v>37</v>
      </c>
      <c r="O1623" s="5">
        <f>E1623/D1623</f>
        <v>1.212</v>
      </c>
      <c r="P1623" s="19">
        <f t="shared" si="102"/>
        <v>163.78378378378378</v>
      </c>
      <c r="Q1623" t="b">
        <v>1</v>
      </c>
      <c r="R1623" s="14" t="s">
        <v>8335</v>
      </c>
      <c r="S1623" s="10" t="s">
        <v>8279</v>
      </c>
      <c r="T1623" t="s">
        <v>8280</v>
      </c>
      <c r="U1623" s="14">
        <f t="shared" si="103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19">
        <v>6900</v>
      </c>
      <c r="E1624">
        <v>7019</v>
      </c>
      <c r="F1624" s="19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7">
        <f t="shared" si="101"/>
        <v>41950.29483796296</v>
      </c>
      <c r="M1624" t="b">
        <v>0</v>
      </c>
      <c r="N1624">
        <v>65</v>
      </c>
      <c r="O1624" s="5">
        <f>E1624/D1624</f>
        <v>1.0172463768115942</v>
      </c>
      <c r="P1624" s="19">
        <f t="shared" si="102"/>
        <v>107.98461538461538</v>
      </c>
      <c r="Q1624" t="b">
        <v>1</v>
      </c>
      <c r="R1624" s="14" t="s">
        <v>8335</v>
      </c>
      <c r="S1624" s="10" t="s">
        <v>8279</v>
      </c>
      <c r="T1624" t="s">
        <v>8280</v>
      </c>
      <c r="U1624" s="14">
        <f t="shared" si="103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19">
        <v>750</v>
      </c>
      <c r="E1625">
        <v>758</v>
      </c>
      <c r="F1625" s="19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7">
        <f t="shared" si="101"/>
        <v>41453.688530092593</v>
      </c>
      <c r="M1625" t="b">
        <v>0</v>
      </c>
      <c r="N1625">
        <v>18</v>
      </c>
      <c r="O1625" s="5">
        <f>E1625/D1625</f>
        <v>1.0106666666666666</v>
      </c>
      <c r="P1625" s="19">
        <f t="shared" si="102"/>
        <v>42.111111111111114</v>
      </c>
      <c r="Q1625" t="b">
        <v>1</v>
      </c>
      <c r="R1625" s="14" t="s">
        <v>8335</v>
      </c>
      <c r="S1625" s="10" t="s">
        <v>8279</v>
      </c>
      <c r="T1625" t="s">
        <v>8280</v>
      </c>
      <c r="U1625" s="14">
        <f t="shared" si="103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19">
        <v>1000</v>
      </c>
      <c r="E1626">
        <v>1180</v>
      </c>
      <c r="F1626" s="19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7">
        <f t="shared" si="101"/>
        <v>41243.367303240739</v>
      </c>
      <c r="M1626" t="b">
        <v>0</v>
      </c>
      <c r="N1626">
        <v>25</v>
      </c>
      <c r="O1626" s="5">
        <f>E1626/D1626</f>
        <v>1.18</v>
      </c>
      <c r="P1626" s="19">
        <f t="shared" si="102"/>
        <v>47.2</v>
      </c>
      <c r="Q1626" t="b">
        <v>1</v>
      </c>
      <c r="R1626" s="14" t="s">
        <v>8335</v>
      </c>
      <c r="S1626" s="10" t="s">
        <v>8279</v>
      </c>
      <c r="T1626" t="s">
        <v>8280</v>
      </c>
      <c r="U1626" s="14">
        <f t="shared" si="103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19">
        <v>7500</v>
      </c>
      <c r="E1627">
        <v>11650</v>
      </c>
      <c r="F1627" s="19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7">
        <f t="shared" si="101"/>
        <v>41135.699687500004</v>
      </c>
      <c r="M1627" t="b">
        <v>0</v>
      </c>
      <c r="N1627">
        <v>104</v>
      </c>
      <c r="O1627" s="5">
        <f>E1627/D1627</f>
        <v>1.5533333333333332</v>
      </c>
      <c r="P1627" s="19">
        <f t="shared" si="102"/>
        <v>112.01923076923077</v>
      </c>
      <c r="Q1627" t="b">
        <v>1</v>
      </c>
      <c r="R1627" s="14" t="s">
        <v>8335</v>
      </c>
      <c r="S1627" s="10" t="s">
        <v>8279</v>
      </c>
      <c r="T1627" t="s">
        <v>8280</v>
      </c>
      <c r="U1627" s="14">
        <f t="shared" si="103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19">
        <v>8000</v>
      </c>
      <c r="E1628">
        <v>8095</v>
      </c>
      <c r="F1628" s="19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7">
        <f t="shared" si="101"/>
        <v>41579.847997685189</v>
      </c>
      <c r="M1628" t="b">
        <v>0</v>
      </c>
      <c r="N1628">
        <v>108</v>
      </c>
      <c r="O1628" s="5">
        <f>E1628/D1628</f>
        <v>1.0118750000000001</v>
      </c>
      <c r="P1628" s="19">
        <f t="shared" si="102"/>
        <v>74.953703703703709</v>
      </c>
      <c r="Q1628" t="b">
        <v>1</v>
      </c>
      <c r="R1628" s="14" t="s">
        <v>8335</v>
      </c>
      <c r="S1628" s="10" t="s">
        <v>8279</v>
      </c>
      <c r="T1628" t="s">
        <v>8280</v>
      </c>
      <c r="U1628" s="14">
        <f t="shared" si="103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19">
        <v>2000</v>
      </c>
      <c r="E1629">
        <v>2340</v>
      </c>
      <c r="F1629" s="1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7">
        <f t="shared" si="101"/>
        <v>41205.707048611112</v>
      </c>
      <c r="M1629" t="b">
        <v>0</v>
      </c>
      <c r="N1629">
        <v>38</v>
      </c>
      <c r="O1629" s="5">
        <f>E1629/D1629</f>
        <v>1.17</v>
      </c>
      <c r="P1629" s="19">
        <f t="shared" si="102"/>
        <v>61.578947368421055</v>
      </c>
      <c r="Q1629" t="b">
        <v>1</v>
      </c>
      <c r="R1629" s="14" t="s">
        <v>8335</v>
      </c>
      <c r="S1629" s="10" t="s">
        <v>8279</v>
      </c>
      <c r="T1629" t="s">
        <v>8280</v>
      </c>
      <c r="U1629" s="14">
        <f t="shared" si="103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19">
        <v>4000</v>
      </c>
      <c r="E1630">
        <v>4037</v>
      </c>
      <c r="F1630" s="19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7">
        <f t="shared" si="101"/>
        <v>41774.737060185187</v>
      </c>
      <c r="M1630" t="b">
        <v>0</v>
      </c>
      <c r="N1630">
        <v>88</v>
      </c>
      <c r="O1630" s="5">
        <f>E1630/D1630</f>
        <v>1.00925</v>
      </c>
      <c r="P1630" s="19">
        <f t="shared" si="102"/>
        <v>45.875</v>
      </c>
      <c r="Q1630" t="b">
        <v>1</v>
      </c>
      <c r="R1630" s="14" t="s">
        <v>8335</v>
      </c>
      <c r="S1630" s="10" t="s">
        <v>8279</v>
      </c>
      <c r="T1630" t="s">
        <v>8280</v>
      </c>
      <c r="U1630" s="14">
        <f t="shared" si="103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19">
        <v>6000</v>
      </c>
      <c r="E1631">
        <v>6220</v>
      </c>
      <c r="F1631" s="19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7">
        <f t="shared" si="101"/>
        <v>41645.867280092592</v>
      </c>
      <c r="M1631" t="b">
        <v>0</v>
      </c>
      <c r="N1631">
        <v>82</v>
      </c>
      <c r="O1631" s="5">
        <f>E1631/D1631</f>
        <v>1.0366666666666666</v>
      </c>
      <c r="P1631" s="19">
        <f t="shared" si="102"/>
        <v>75.853658536585371</v>
      </c>
      <c r="Q1631" t="b">
        <v>1</v>
      </c>
      <c r="R1631" s="14" t="s">
        <v>8335</v>
      </c>
      <c r="S1631" s="10" t="s">
        <v>8279</v>
      </c>
      <c r="T1631" t="s">
        <v>8280</v>
      </c>
      <c r="U1631" s="14">
        <f t="shared" si="103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19">
        <v>4000</v>
      </c>
      <c r="E1632">
        <v>10610</v>
      </c>
      <c r="F1632" s="19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7">
        <f t="shared" si="101"/>
        <v>40939.837673611109</v>
      </c>
      <c r="M1632" t="b">
        <v>0</v>
      </c>
      <c r="N1632">
        <v>126</v>
      </c>
      <c r="O1632" s="5">
        <f>E1632/D1632</f>
        <v>2.6524999999999999</v>
      </c>
      <c r="P1632" s="19">
        <f t="shared" si="102"/>
        <v>84.206349206349202</v>
      </c>
      <c r="Q1632" t="b">
        <v>1</v>
      </c>
      <c r="R1632" s="14" t="s">
        <v>8335</v>
      </c>
      <c r="S1632" s="10" t="s">
        <v>8279</v>
      </c>
      <c r="T1632" t="s">
        <v>8280</v>
      </c>
      <c r="U1632" s="14">
        <f t="shared" si="103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19">
        <v>10000</v>
      </c>
      <c r="E1633">
        <v>15591</v>
      </c>
      <c r="F1633" s="19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7">
        <f t="shared" si="101"/>
        <v>41164.859502314815</v>
      </c>
      <c r="M1633" t="b">
        <v>0</v>
      </c>
      <c r="N1633">
        <v>133</v>
      </c>
      <c r="O1633" s="5">
        <f>E1633/D1633</f>
        <v>1.5590999999999999</v>
      </c>
      <c r="P1633" s="19">
        <f t="shared" si="102"/>
        <v>117.22556390977444</v>
      </c>
      <c r="Q1633" t="b">
        <v>1</v>
      </c>
      <c r="R1633" s="14" t="s">
        <v>8335</v>
      </c>
      <c r="S1633" s="10" t="s">
        <v>8279</v>
      </c>
      <c r="T1633" t="s">
        <v>8280</v>
      </c>
      <c r="U1633" s="14">
        <f t="shared" si="103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19">
        <v>4000</v>
      </c>
      <c r="E1634">
        <v>4065</v>
      </c>
      <c r="F1634" s="19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7">
        <f t="shared" si="101"/>
        <v>40750.340902777774</v>
      </c>
      <c r="M1634" t="b">
        <v>0</v>
      </c>
      <c r="N1634">
        <v>47</v>
      </c>
      <c r="O1634" s="5">
        <f>E1634/D1634</f>
        <v>1.0162500000000001</v>
      </c>
      <c r="P1634" s="19">
        <f t="shared" si="102"/>
        <v>86.489361702127653</v>
      </c>
      <c r="Q1634" t="b">
        <v>1</v>
      </c>
      <c r="R1634" s="14" t="s">
        <v>8335</v>
      </c>
      <c r="S1634" s="10" t="s">
        <v>8279</v>
      </c>
      <c r="T1634" t="s">
        <v>8280</v>
      </c>
      <c r="U1634" s="14">
        <f t="shared" si="103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19">
        <v>10000</v>
      </c>
      <c r="E1635">
        <v>10000</v>
      </c>
      <c r="F1635" s="19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7">
        <f t="shared" si="101"/>
        <v>40896.883750000001</v>
      </c>
      <c r="M1635" t="b">
        <v>0</v>
      </c>
      <c r="N1635">
        <v>58</v>
      </c>
      <c r="O1635" s="5">
        <f>E1635/D1635</f>
        <v>1</v>
      </c>
      <c r="P1635" s="19">
        <f t="shared" si="102"/>
        <v>172.41379310344828</v>
      </c>
      <c r="Q1635" t="b">
        <v>1</v>
      </c>
      <c r="R1635" s="14" t="s">
        <v>8335</v>
      </c>
      <c r="S1635" s="10" t="s">
        <v>8279</v>
      </c>
      <c r="T1635" t="s">
        <v>8280</v>
      </c>
      <c r="U1635" s="14">
        <f t="shared" si="103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19">
        <v>2000</v>
      </c>
      <c r="E1636">
        <v>2010</v>
      </c>
      <c r="F1636" s="19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7">
        <f t="shared" si="101"/>
        <v>40658.189826388887</v>
      </c>
      <c r="M1636" t="b">
        <v>0</v>
      </c>
      <c r="N1636">
        <v>32</v>
      </c>
      <c r="O1636" s="5">
        <f>E1636/D1636</f>
        <v>1.0049999999999999</v>
      </c>
      <c r="P1636" s="19">
        <f t="shared" si="102"/>
        <v>62.8125</v>
      </c>
      <c r="Q1636" t="b">
        <v>1</v>
      </c>
      <c r="R1636" s="14" t="s">
        <v>8335</v>
      </c>
      <c r="S1636" s="10" t="s">
        <v>8279</v>
      </c>
      <c r="T1636" t="s">
        <v>8280</v>
      </c>
      <c r="U1636" s="14">
        <f t="shared" si="103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19">
        <v>2000</v>
      </c>
      <c r="E1637">
        <v>2506</v>
      </c>
      <c r="F1637" s="19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7">
        <f t="shared" si="101"/>
        <v>42502.868761574078</v>
      </c>
      <c r="M1637" t="b">
        <v>0</v>
      </c>
      <c r="N1637">
        <v>37</v>
      </c>
      <c r="O1637" s="5">
        <f>E1637/D1637</f>
        <v>1.2529999999999999</v>
      </c>
      <c r="P1637" s="19">
        <f t="shared" si="102"/>
        <v>67.729729729729726</v>
      </c>
      <c r="Q1637" t="b">
        <v>1</v>
      </c>
      <c r="R1637" s="14" t="s">
        <v>8335</v>
      </c>
      <c r="S1637" s="10" t="s">
        <v>8279</v>
      </c>
      <c r="T1637" t="s">
        <v>8280</v>
      </c>
      <c r="U1637" s="14">
        <f t="shared" si="103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19">
        <v>4500</v>
      </c>
      <c r="E1638">
        <v>4660</v>
      </c>
      <c r="F1638" s="19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7">
        <f t="shared" si="101"/>
        <v>40663.08666666667</v>
      </c>
      <c r="M1638" t="b">
        <v>0</v>
      </c>
      <c r="N1638">
        <v>87</v>
      </c>
      <c r="O1638" s="5">
        <f>E1638/D1638</f>
        <v>1.0355555555555556</v>
      </c>
      <c r="P1638" s="19">
        <f t="shared" si="102"/>
        <v>53.5632183908046</v>
      </c>
      <c r="Q1638" t="b">
        <v>1</v>
      </c>
      <c r="R1638" s="14" t="s">
        <v>8335</v>
      </c>
      <c r="S1638" s="10" t="s">
        <v>8279</v>
      </c>
      <c r="T1638" t="s">
        <v>8280</v>
      </c>
      <c r="U1638" s="14">
        <f t="shared" si="103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19">
        <v>500</v>
      </c>
      <c r="E1639">
        <v>519</v>
      </c>
      <c r="F1639" s="1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7">
        <f t="shared" si="101"/>
        <v>40122.751620370371</v>
      </c>
      <c r="M1639" t="b">
        <v>0</v>
      </c>
      <c r="N1639">
        <v>15</v>
      </c>
      <c r="O1639" s="5">
        <f>E1639/D1639</f>
        <v>1.038</v>
      </c>
      <c r="P1639" s="19">
        <f t="shared" si="102"/>
        <v>34.6</v>
      </c>
      <c r="Q1639" t="b">
        <v>1</v>
      </c>
      <c r="R1639" s="14" t="s">
        <v>8335</v>
      </c>
      <c r="S1639" s="10" t="s">
        <v>8279</v>
      </c>
      <c r="T1639" t="s">
        <v>8280</v>
      </c>
      <c r="U1639" s="14">
        <f t="shared" si="103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19">
        <v>1000</v>
      </c>
      <c r="E1640">
        <v>1050</v>
      </c>
      <c r="F1640" s="19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7">
        <f t="shared" si="101"/>
        <v>41288.68712962963</v>
      </c>
      <c r="M1640" t="b">
        <v>0</v>
      </c>
      <c r="N1640">
        <v>27</v>
      </c>
      <c r="O1640" s="5">
        <f>E1640/D1640</f>
        <v>1.05</v>
      </c>
      <c r="P1640" s="19">
        <f t="shared" si="102"/>
        <v>38.888888888888886</v>
      </c>
      <c r="Q1640" t="b">
        <v>1</v>
      </c>
      <c r="R1640" s="14" t="s">
        <v>8335</v>
      </c>
      <c r="S1640" s="10" t="s">
        <v>8279</v>
      </c>
      <c r="T1640" t="s">
        <v>8280</v>
      </c>
      <c r="U1640" s="14">
        <f t="shared" si="103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19">
        <v>1800</v>
      </c>
      <c r="E1641">
        <v>1800</v>
      </c>
      <c r="F1641" s="19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7">
        <f t="shared" si="101"/>
        <v>40941.652372685188</v>
      </c>
      <c r="M1641" t="b">
        <v>0</v>
      </c>
      <c r="N1641">
        <v>19</v>
      </c>
      <c r="O1641" s="5">
        <f>E1641/D1641</f>
        <v>1</v>
      </c>
      <c r="P1641" s="19">
        <f t="shared" si="102"/>
        <v>94.736842105263165</v>
      </c>
      <c r="Q1641" t="b">
        <v>1</v>
      </c>
      <c r="R1641" s="14" t="s">
        <v>8335</v>
      </c>
      <c r="S1641" s="10" t="s">
        <v>8279</v>
      </c>
      <c r="T1641" t="s">
        <v>8280</v>
      </c>
      <c r="U1641" s="14">
        <f t="shared" si="103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19">
        <v>400</v>
      </c>
      <c r="E1642">
        <v>679.44</v>
      </c>
      <c r="F1642" s="19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7">
        <f t="shared" si="101"/>
        <v>40379.23096064815</v>
      </c>
      <c r="M1642" t="b">
        <v>0</v>
      </c>
      <c r="N1642">
        <v>17</v>
      </c>
      <c r="O1642" s="5">
        <f>E1642/D1642</f>
        <v>1.6986000000000001</v>
      </c>
      <c r="P1642" s="19">
        <f t="shared" si="102"/>
        <v>39.967058823529413</v>
      </c>
      <c r="Q1642" t="b">
        <v>1</v>
      </c>
      <c r="R1642" s="14" t="s">
        <v>8335</v>
      </c>
      <c r="S1642" s="10" t="s">
        <v>8279</v>
      </c>
      <c r="T1642" t="s">
        <v>8280</v>
      </c>
      <c r="U1642" s="14">
        <f t="shared" si="103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19">
        <v>2500</v>
      </c>
      <c r="E1643">
        <v>2535</v>
      </c>
      <c r="F1643" s="19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7">
        <f t="shared" si="101"/>
        <v>41962.596574074079</v>
      </c>
      <c r="M1643" t="b">
        <v>0</v>
      </c>
      <c r="N1643">
        <v>26</v>
      </c>
      <c r="O1643" s="5">
        <f>E1643/D1643</f>
        <v>1.014</v>
      </c>
      <c r="P1643" s="19">
        <f t="shared" si="102"/>
        <v>97.5</v>
      </c>
      <c r="Q1643" t="b">
        <v>1</v>
      </c>
      <c r="R1643" s="14" t="s">
        <v>8351</v>
      </c>
      <c r="S1643" s="10" t="s">
        <v>8279</v>
      </c>
      <c r="T1643" t="s">
        <v>8300</v>
      </c>
      <c r="U1643" s="14">
        <f t="shared" si="103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19">
        <v>1200</v>
      </c>
      <c r="E1644">
        <v>1200</v>
      </c>
      <c r="F1644" s="19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7">
        <f t="shared" si="101"/>
        <v>40688.024618055555</v>
      </c>
      <c r="M1644" t="b">
        <v>0</v>
      </c>
      <c r="N1644">
        <v>28</v>
      </c>
      <c r="O1644" s="5">
        <f>E1644/D1644</f>
        <v>1</v>
      </c>
      <c r="P1644" s="19">
        <f t="shared" si="102"/>
        <v>42.857142857142854</v>
      </c>
      <c r="Q1644" t="b">
        <v>1</v>
      </c>
      <c r="R1644" s="14" t="s">
        <v>8351</v>
      </c>
      <c r="S1644" s="10" t="s">
        <v>8279</v>
      </c>
      <c r="T1644" t="s">
        <v>8300</v>
      </c>
      <c r="U1644" s="14">
        <f t="shared" si="103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19">
        <v>5000</v>
      </c>
      <c r="E1645">
        <v>6235</v>
      </c>
      <c r="F1645" s="19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7">
        <f t="shared" si="101"/>
        <v>41146.824212962965</v>
      </c>
      <c r="M1645" t="b">
        <v>0</v>
      </c>
      <c r="N1645">
        <v>37</v>
      </c>
      <c r="O1645" s="5">
        <f>E1645/D1645</f>
        <v>1.2470000000000001</v>
      </c>
      <c r="P1645" s="19">
        <f t="shared" si="102"/>
        <v>168.51351351351352</v>
      </c>
      <c r="Q1645" t="b">
        <v>1</v>
      </c>
      <c r="R1645" s="14" t="s">
        <v>8351</v>
      </c>
      <c r="S1645" s="10" t="s">
        <v>8279</v>
      </c>
      <c r="T1645" t="s">
        <v>8300</v>
      </c>
      <c r="U1645" s="14">
        <f t="shared" si="103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19">
        <v>10000</v>
      </c>
      <c r="E1646">
        <v>10950</v>
      </c>
      <c r="F1646" s="19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7">
        <f t="shared" si="101"/>
        <v>41175.05972222222</v>
      </c>
      <c r="M1646" t="b">
        <v>0</v>
      </c>
      <c r="N1646">
        <v>128</v>
      </c>
      <c r="O1646" s="5">
        <f>E1646/D1646</f>
        <v>1.095</v>
      </c>
      <c r="P1646" s="19">
        <f t="shared" si="102"/>
        <v>85.546875</v>
      </c>
      <c r="Q1646" t="b">
        <v>1</v>
      </c>
      <c r="R1646" s="14" t="s">
        <v>8351</v>
      </c>
      <c r="S1646" s="10" t="s">
        <v>8279</v>
      </c>
      <c r="T1646" t="s">
        <v>8300</v>
      </c>
      <c r="U1646" s="14">
        <f t="shared" si="103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19">
        <v>5000</v>
      </c>
      <c r="E1647">
        <v>5540</v>
      </c>
      <c r="F1647" s="19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7">
        <f t="shared" si="101"/>
        <v>41521.617361111108</v>
      </c>
      <c r="M1647" t="b">
        <v>0</v>
      </c>
      <c r="N1647">
        <v>10</v>
      </c>
      <c r="O1647" s="5">
        <f>E1647/D1647</f>
        <v>1.1080000000000001</v>
      </c>
      <c r="P1647" s="19">
        <f t="shared" si="102"/>
        <v>554</v>
      </c>
      <c r="Q1647" t="b">
        <v>1</v>
      </c>
      <c r="R1647" s="14" t="s">
        <v>8351</v>
      </c>
      <c r="S1647" s="10" t="s">
        <v>8279</v>
      </c>
      <c r="T1647" t="s">
        <v>8300</v>
      </c>
      <c r="U1647" s="14">
        <f t="shared" si="103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19">
        <v>2000</v>
      </c>
      <c r="E1648">
        <v>2204</v>
      </c>
      <c r="F1648" s="19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7">
        <f t="shared" si="101"/>
        <v>41833.450266203705</v>
      </c>
      <c r="M1648" t="b">
        <v>0</v>
      </c>
      <c r="N1648">
        <v>83</v>
      </c>
      <c r="O1648" s="5">
        <f>E1648/D1648</f>
        <v>1.1020000000000001</v>
      </c>
      <c r="P1648" s="19">
        <f t="shared" si="102"/>
        <v>26.554216867469879</v>
      </c>
      <c r="Q1648" t="b">
        <v>1</v>
      </c>
      <c r="R1648" s="14" t="s">
        <v>8351</v>
      </c>
      <c r="S1648" s="10" t="s">
        <v>8279</v>
      </c>
      <c r="T1648" t="s">
        <v>8300</v>
      </c>
      <c r="U1648" s="14">
        <f t="shared" si="103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19">
        <v>5000</v>
      </c>
      <c r="E1649">
        <v>5236</v>
      </c>
      <c r="F1649" s="1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7">
        <f t="shared" si="101"/>
        <v>41039.409456018519</v>
      </c>
      <c r="M1649" t="b">
        <v>0</v>
      </c>
      <c r="N1649">
        <v>46</v>
      </c>
      <c r="O1649" s="5">
        <f>E1649/D1649</f>
        <v>1.0471999999999999</v>
      </c>
      <c r="P1649" s="19">
        <f t="shared" si="102"/>
        <v>113.82608695652173</v>
      </c>
      <c r="Q1649" t="b">
        <v>1</v>
      </c>
      <c r="R1649" s="14" t="s">
        <v>8351</v>
      </c>
      <c r="S1649" s="10" t="s">
        <v>8279</v>
      </c>
      <c r="T1649" t="s">
        <v>8300</v>
      </c>
      <c r="U1649" s="14">
        <f t="shared" si="103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19">
        <v>2300</v>
      </c>
      <c r="E1650">
        <v>2881</v>
      </c>
      <c r="F1650" s="19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7">
        <f t="shared" si="101"/>
        <v>40592.704652777778</v>
      </c>
      <c r="M1650" t="b">
        <v>0</v>
      </c>
      <c r="N1650">
        <v>90</v>
      </c>
      <c r="O1650" s="5">
        <f>E1650/D1650</f>
        <v>1.2526086956521738</v>
      </c>
      <c r="P1650" s="19">
        <f t="shared" si="102"/>
        <v>32.011111111111113</v>
      </c>
      <c r="Q1650" t="b">
        <v>1</v>
      </c>
      <c r="R1650" s="14" t="s">
        <v>8351</v>
      </c>
      <c r="S1650" s="10" t="s">
        <v>8279</v>
      </c>
      <c r="T1650" t="s">
        <v>8300</v>
      </c>
      <c r="U1650" s="14">
        <f t="shared" si="103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19">
        <v>3800</v>
      </c>
      <c r="E1651">
        <v>3822.33</v>
      </c>
      <c r="F1651" s="19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7">
        <f t="shared" si="101"/>
        <v>41737.684664351851</v>
      </c>
      <c r="M1651" t="b">
        <v>0</v>
      </c>
      <c r="N1651">
        <v>81</v>
      </c>
      <c r="O1651" s="5">
        <f>E1651/D1651</f>
        <v>1.0058763157894737</v>
      </c>
      <c r="P1651" s="19">
        <f t="shared" si="102"/>
        <v>47.189259259259259</v>
      </c>
      <c r="Q1651" t="b">
        <v>1</v>
      </c>
      <c r="R1651" s="14" t="s">
        <v>8351</v>
      </c>
      <c r="S1651" s="10" t="s">
        <v>8279</v>
      </c>
      <c r="T1651" t="s">
        <v>8300</v>
      </c>
      <c r="U1651" s="14">
        <f t="shared" si="103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19">
        <v>2000</v>
      </c>
      <c r="E1652">
        <v>2831</v>
      </c>
      <c r="F1652" s="19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7">
        <f t="shared" si="101"/>
        <v>41526.435613425929</v>
      </c>
      <c r="M1652" t="b">
        <v>0</v>
      </c>
      <c r="N1652">
        <v>32</v>
      </c>
      <c r="O1652" s="5">
        <f>E1652/D1652</f>
        <v>1.4155</v>
      </c>
      <c r="P1652" s="19">
        <f t="shared" si="102"/>
        <v>88.46875</v>
      </c>
      <c r="Q1652" t="b">
        <v>1</v>
      </c>
      <c r="R1652" s="14" t="s">
        <v>8351</v>
      </c>
      <c r="S1652" s="10" t="s">
        <v>8279</v>
      </c>
      <c r="T1652" t="s">
        <v>8300</v>
      </c>
      <c r="U1652" s="14">
        <f t="shared" si="103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19">
        <v>2000</v>
      </c>
      <c r="E1653">
        <v>2015</v>
      </c>
      <c r="F1653" s="19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7">
        <f t="shared" si="101"/>
        <v>40625.900694444441</v>
      </c>
      <c r="M1653" t="b">
        <v>0</v>
      </c>
      <c r="N1653">
        <v>20</v>
      </c>
      <c r="O1653" s="5">
        <f>E1653/D1653</f>
        <v>1.0075000000000001</v>
      </c>
      <c r="P1653" s="19">
        <f t="shared" si="102"/>
        <v>100.75</v>
      </c>
      <c r="Q1653" t="b">
        <v>1</v>
      </c>
      <c r="R1653" s="14" t="s">
        <v>8351</v>
      </c>
      <c r="S1653" s="10" t="s">
        <v>8279</v>
      </c>
      <c r="T1653" t="s">
        <v>8300</v>
      </c>
      <c r="U1653" s="14">
        <f t="shared" si="103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19">
        <v>4500</v>
      </c>
      <c r="E1654">
        <v>4530</v>
      </c>
      <c r="F1654" s="19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7">
        <f t="shared" si="101"/>
        <v>41572.492974537039</v>
      </c>
      <c r="M1654" t="b">
        <v>0</v>
      </c>
      <c r="N1654">
        <v>70</v>
      </c>
      <c r="O1654" s="5">
        <f>E1654/D1654</f>
        <v>1.0066666666666666</v>
      </c>
      <c r="P1654" s="19">
        <f t="shared" si="102"/>
        <v>64.714285714285708</v>
      </c>
      <c r="Q1654" t="b">
        <v>1</v>
      </c>
      <c r="R1654" s="14" t="s">
        <v>8351</v>
      </c>
      <c r="S1654" s="10" t="s">
        <v>8279</v>
      </c>
      <c r="T1654" t="s">
        <v>8300</v>
      </c>
      <c r="U1654" s="14">
        <f t="shared" si="103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19">
        <v>5000</v>
      </c>
      <c r="E1655">
        <v>8711.52</v>
      </c>
      <c r="F1655" s="19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7">
        <f t="shared" si="101"/>
        <v>40626.834444444445</v>
      </c>
      <c r="M1655" t="b">
        <v>0</v>
      </c>
      <c r="N1655">
        <v>168</v>
      </c>
      <c r="O1655" s="5">
        <f>E1655/D1655</f>
        <v>1.7423040000000001</v>
      </c>
      <c r="P1655" s="19">
        <f t="shared" si="102"/>
        <v>51.854285714285716</v>
      </c>
      <c r="Q1655" t="b">
        <v>1</v>
      </c>
      <c r="R1655" s="14" t="s">
        <v>8351</v>
      </c>
      <c r="S1655" s="10" t="s">
        <v>8279</v>
      </c>
      <c r="T1655" t="s">
        <v>8300</v>
      </c>
      <c r="U1655" s="14">
        <f t="shared" si="103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19">
        <v>1100</v>
      </c>
      <c r="E1656">
        <v>1319</v>
      </c>
      <c r="F1656" s="19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7">
        <f t="shared" si="101"/>
        <v>40987.890740740739</v>
      </c>
      <c r="M1656" t="b">
        <v>0</v>
      </c>
      <c r="N1656">
        <v>34</v>
      </c>
      <c r="O1656" s="5">
        <f>E1656/D1656</f>
        <v>1.199090909090909</v>
      </c>
      <c r="P1656" s="19">
        <f t="shared" si="102"/>
        <v>38.794117647058826</v>
      </c>
      <c r="Q1656" t="b">
        <v>1</v>
      </c>
      <c r="R1656" s="14" t="s">
        <v>8351</v>
      </c>
      <c r="S1656" s="10" t="s">
        <v>8279</v>
      </c>
      <c r="T1656" t="s">
        <v>8300</v>
      </c>
      <c r="U1656" s="14">
        <f t="shared" si="103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19">
        <v>1500</v>
      </c>
      <c r="E1657">
        <v>2143</v>
      </c>
      <c r="F1657" s="19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7">
        <f t="shared" si="101"/>
        <v>40974.791898148149</v>
      </c>
      <c r="M1657" t="b">
        <v>0</v>
      </c>
      <c r="N1657">
        <v>48</v>
      </c>
      <c r="O1657" s="5">
        <f>E1657/D1657</f>
        <v>1.4286666666666668</v>
      </c>
      <c r="P1657" s="19">
        <f t="shared" si="102"/>
        <v>44.645833333333336</v>
      </c>
      <c r="Q1657" t="b">
        <v>1</v>
      </c>
      <c r="R1657" s="14" t="s">
        <v>8351</v>
      </c>
      <c r="S1657" s="10" t="s">
        <v>8279</v>
      </c>
      <c r="T1657" t="s">
        <v>8300</v>
      </c>
      <c r="U1657" s="14">
        <f t="shared" si="103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19">
        <v>7500</v>
      </c>
      <c r="E1658">
        <v>7525.12</v>
      </c>
      <c r="F1658" s="19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7">
        <f t="shared" si="101"/>
        <v>41226.928842592592</v>
      </c>
      <c r="M1658" t="b">
        <v>0</v>
      </c>
      <c r="N1658">
        <v>48</v>
      </c>
      <c r="O1658" s="5">
        <f>E1658/D1658</f>
        <v>1.0033493333333334</v>
      </c>
      <c r="P1658" s="19">
        <f t="shared" si="102"/>
        <v>156.77333333333334</v>
      </c>
      <c r="Q1658" t="b">
        <v>1</v>
      </c>
      <c r="R1658" s="14" t="s">
        <v>8351</v>
      </c>
      <c r="S1658" s="10" t="s">
        <v>8279</v>
      </c>
      <c r="T1658" t="s">
        <v>8300</v>
      </c>
      <c r="U1658" s="14">
        <f t="shared" si="103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19">
        <v>25000</v>
      </c>
      <c r="E1659">
        <v>26233.45</v>
      </c>
      <c r="F1659" s="1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7">
        <f t="shared" si="101"/>
        <v>41023.782037037039</v>
      </c>
      <c r="M1659" t="b">
        <v>0</v>
      </c>
      <c r="N1659">
        <v>221</v>
      </c>
      <c r="O1659" s="5">
        <f>E1659/D1659</f>
        <v>1.0493380000000001</v>
      </c>
      <c r="P1659" s="19">
        <f t="shared" si="102"/>
        <v>118.70339366515837</v>
      </c>
      <c r="Q1659" t="b">
        <v>1</v>
      </c>
      <c r="R1659" s="14" t="s">
        <v>8351</v>
      </c>
      <c r="S1659" s="10" t="s">
        <v>8279</v>
      </c>
      <c r="T1659" t="s">
        <v>8300</v>
      </c>
      <c r="U1659" s="14">
        <f t="shared" si="103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19">
        <v>6000</v>
      </c>
      <c r="E1660">
        <v>7934</v>
      </c>
      <c r="F1660" s="19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7">
        <f t="shared" si="101"/>
        <v>41223.22184027778</v>
      </c>
      <c r="M1660" t="b">
        <v>0</v>
      </c>
      <c r="N1660">
        <v>107</v>
      </c>
      <c r="O1660" s="5">
        <f>E1660/D1660</f>
        <v>1.3223333333333334</v>
      </c>
      <c r="P1660" s="19">
        <f t="shared" si="102"/>
        <v>74.149532710280369</v>
      </c>
      <c r="Q1660" t="b">
        <v>1</v>
      </c>
      <c r="R1660" s="14" t="s">
        <v>8351</v>
      </c>
      <c r="S1660" s="10" t="s">
        <v>8279</v>
      </c>
      <c r="T1660" t="s">
        <v>8300</v>
      </c>
      <c r="U1660" s="14">
        <f t="shared" si="103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19">
        <v>500</v>
      </c>
      <c r="E1661">
        <v>564</v>
      </c>
      <c r="F1661" s="19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7">
        <f t="shared" si="101"/>
        <v>41596.913437499999</v>
      </c>
      <c r="M1661" t="b">
        <v>0</v>
      </c>
      <c r="N1661">
        <v>45</v>
      </c>
      <c r="O1661" s="5">
        <f>E1661/D1661</f>
        <v>1.1279999999999999</v>
      </c>
      <c r="P1661" s="19">
        <f t="shared" si="102"/>
        <v>12.533333333333333</v>
      </c>
      <c r="Q1661" t="b">
        <v>1</v>
      </c>
      <c r="R1661" s="14" t="s">
        <v>8351</v>
      </c>
      <c r="S1661" s="10" t="s">
        <v>8279</v>
      </c>
      <c r="T1661" t="s">
        <v>8300</v>
      </c>
      <c r="U1661" s="14">
        <f t="shared" si="103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19">
        <v>80</v>
      </c>
      <c r="E1662">
        <v>1003</v>
      </c>
      <c r="F1662" s="19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7">
        <f t="shared" si="101"/>
        <v>42459.693865740745</v>
      </c>
      <c r="M1662" t="b">
        <v>0</v>
      </c>
      <c r="N1662">
        <v>36</v>
      </c>
      <c r="O1662" s="5">
        <f>E1662/D1662</f>
        <v>12.5375</v>
      </c>
      <c r="P1662" s="19">
        <f t="shared" si="102"/>
        <v>27.861111111111111</v>
      </c>
      <c r="Q1662" t="b">
        <v>1</v>
      </c>
      <c r="R1662" s="14" t="s">
        <v>8351</v>
      </c>
      <c r="S1662" s="10" t="s">
        <v>8279</v>
      </c>
      <c r="T1662" t="s">
        <v>8300</v>
      </c>
      <c r="U1662" s="14">
        <f t="shared" si="103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19">
        <v>7900</v>
      </c>
      <c r="E1663">
        <v>8098</v>
      </c>
      <c r="F1663" s="19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7">
        <f t="shared" si="101"/>
        <v>42343.998043981483</v>
      </c>
      <c r="M1663" t="b">
        <v>0</v>
      </c>
      <c r="N1663">
        <v>101</v>
      </c>
      <c r="O1663" s="5">
        <f>E1663/D1663</f>
        <v>1.0250632911392406</v>
      </c>
      <c r="P1663" s="19">
        <f t="shared" si="102"/>
        <v>80.178217821782184</v>
      </c>
      <c r="Q1663" t="b">
        <v>1</v>
      </c>
      <c r="R1663" s="14" t="s">
        <v>8351</v>
      </c>
      <c r="S1663" s="10" t="s">
        <v>8279</v>
      </c>
      <c r="T1663" t="s">
        <v>8300</v>
      </c>
      <c r="U1663" s="14">
        <f t="shared" si="103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19">
        <v>8000</v>
      </c>
      <c r="E1664">
        <v>8211</v>
      </c>
      <c r="F1664" s="19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7">
        <f t="shared" si="101"/>
        <v>40848.198333333334</v>
      </c>
      <c r="M1664" t="b">
        <v>0</v>
      </c>
      <c r="N1664">
        <v>62</v>
      </c>
      <c r="O1664" s="5">
        <f>E1664/D1664</f>
        <v>1.026375</v>
      </c>
      <c r="P1664" s="19">
        <f t="shared" si="102"/>
        <v>132.43548387096774</v>
      </c>
      <c r="Q1664" t="b">
        <v>1</v>
      </c>
      <c r="R1664" s="14" t="s">
        <v>8351</v>
      </c>
      <c r="S1664" s="10" t="s">
        <v>8279</v>
      </c>
      <c r="T1664" t="s">
        <v>8300</v>
      </c>
      <c r="U1664" s="14">
        <f t="shared" si="103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19">
        <v>1000</v>
      </c>
      <c r="E1665">
        <v>1080</v>
      </c>
      <c r="F1665" s="19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7">
        <f t="shared" si="101"/>
        <v>42006.02207175926</v>
      </c>
      <c r="M1665" t="b">
        <v>0</v>
      </c>
      <c r="N1665">
        <v>32</v>
      </c>
      <c r="O1665" s="5">
        <f>E1665/D1665</f>
        <v>1.08</v>
      </c>
      <c r="P1665" s="19">
        <f t="shared" si="102"/>
        <v>33.75</v>
      </c>
      <c r="Q1665" t="b">
        <v>1</v>
      </c>
      <c r="R1665" s="14" t="s">
        <v>8351</v>
      </c>
      <c r="S1665" s="10" t="s">
        <v>8279</v>
      </c>
      <c r="T1665" t="s">
        <v>8300</v>
      </c>
      <c r="U1665" s="14">
        <f t="shared" si="103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19">
        <v>2500</v>
      </c>
      <c r="E1666">
        <v>3060.22</v>
      </c>
      <c r="F1666" s="19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7">
        <f t="shared" si="101"/>
        <v>40939.761782407404</v>
      </c>
      <c r="M1666" t="b">
        <v>0</v>
      </c>
      <c r="N1666">
        <v>89</v>
      </c>
      <c r="O1666" s="5">
        <f>E1666/D1666</f>
        <v>1.2240879999999998</v>
      </c>
      <c r="P1666" s="19">
        <f t="shared" si="102"/>
        <v>34.384494382022467</v>
      </c>
      <c r="Q1666" t="b">
        <v>1</v>
      </c>
      <c r="R1666" s="14" t="s">
        <v>8351</v>
      </c>
      <c r="S1666" s="10" t="s">
        <v>8279</v>
      </c>
      <c r="T1666" t="s">
        <v>8300</v>
      </c>
      <c r="U1666" s="14">
        <f t="shared" si="103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19">
        <v>3500</v>
      </c>
      <c r="E1667">
        <v>4181</v>
      </c>
      <c r="F1667" s="19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7">
        <f t="shared" ref="L1667:L1730" si="105">(((K1667/60)/60)/24)+DATE(1970,1,1)</f>
        <v>40564.649456018517</v>
      </c>
      <c r="M1667" t="b">
        <v>0</v>
      </c>
      <c r="N1667">
        <v>93</v>
      </c>
      <c r="O1667" s="5">
        <f>E1667/D1667</f>
        <v>1.1945714285714286</v>
      </c>
      <c r="P1667" s="19">
        <f t="shared" ref="P1667:P1730" si="106">IFERROR(E1667/N1667,0)</f>
        <v>44.956989247311824</v>
      </c>
      <c r="Q1667" t="b">
        <v>1</v>
      </c>
      <c r="R1667" s="14" t="s">
        <v>8351</v>
      </c>
      <c r="S1667" s="10" t="s">
        <v>8279</v>
      </c>
      <c r="T1667" t="s">
        <v>8300</v>
      </c>
      <c r="U1667" s="14">
        <f t="shared" ref="U1667:U1730" si="107">YEAR(L1667)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19">
        <v>2500</v>
      </c>
      <c r="E1668">
        <v>4022</v>
      </c>
      <c r="F1668" s="19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7">
        <f t="shared" si="105"/>
        <v>41331.253159722226</v>
      </c>
      <c r="M1668" t="b">
        <v>0</v>
      </c>
      <c r="N1668">
        <v>98</v>
      </c>
      <c r="O1668" s="5">
        <f>E1668/D1668</f>
        <v>1.6088</v>
      </c>
      <c r="P1668" s="19">
        <f t="shared" si="106"/>
        <v>41.04081632653061</v>
      </c>
      <c r="Q1668" t="b">
        <v>1</v>
      </c>
      <c r="R1668" s="14" t="s">
        <v>8351</v>
      </c>
      <c r="S1668" s="10" t="s">
        <v>8279</v>
      </c>
      <c r="T1668" t="s">
        <v>8300</v>
      </c>
      <c r="U1668" s="14">
        <f t="shared" si="107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19">
        <v>3400</v>
      </c>
      <c r="E1669">
        <v>4313</v>
      </c>
      <c r="F1669" s="1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7">
        <f t="shared" si="105"/>
        <v>41682.0705787037</v>
      </c>
      <c r="M1669" t="b">
        <v>0</v>
      </c>
      <c r="N1669">
        <v>82</v>
      </c>
      <c r="O1669" s="5">
        <f>E1669/D1669</f>
        <v>1.2685294117647059</v>
      </c>
      <c r="P1669" s="19">
        <f t="shared" si="106"/>
        <v>52.597560975609753</v>
      </c>
      <c r="Q1669" t="b">
        <v>1</v>
      </c>
      <c r="R1669" s="14" t="s">
        <v>8351</v>
      </c>
      <c r="S1669" s="10" t="s">
        <v>8279</v>
      </c>
      <c r="T1669" t="s">
        <v>8300</v>
      </c>
      <c r="U1669" s="14">
        <f t="shared" si="107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19">
        <v>8000</v>
      </c>
      <c r="E1670">
        <v>8211</v>
      </c>
      <c r="F1670" s="19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7">
        <f t="shared" si="105"/>
        <v>40845.14975694444</v>
      </c>
      <c r="M1670" t="b">
        <v>0</v>
      </c>
      <c r="N1670">
        <v>116</v>
      </c>
      <c r="O1670" s="5">
        <f>E1670/D1670</f>
        <v>1.026375</v>
      </c>
      <c r="P1670" s="19">
        <f t="shared" si="106"/>
        <v>70.784482758620683</v>
      </c>
      <c r="Q1670" t="b">
        <v>1</v>
      </c>
      <c r="R1670" s="14" t="s">
        <v>8351</v>
      </c>
      <c r="S1670" s="10" t="s">
        <v>8279</v>
      </c>
      <c r="T1670" t="s">
        <v>8300</v>
      </c>
      <c r="U1670" s="14">
        <f t="shared" si="107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19">
        <v>2000</v>
      </c>
      <c r="E1671">
        <v>2795</v>
      </c>
      <c r="F1671" s="19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7">
        <f t="shared" si="105"/>
        <v>42461.885138888887</v>
      </c>
      <c r="M1671" t="b">
        <v>0</v>
      </c>
      <c r="N1671">
        <v>52</v>
      </c>
      <c r="O1671" s="5">
        <f>E1671/D1671</f>
        <v>1.3975</v>
      </c>
      <c r="P1671" s="19">
        <f t="shared" si="106"/>
        <v>53.75</v>
      </c>
      <c r="Q1671" t="b">
        <v>1</v>
      </c>
      <c r="R1671" s="14" t="s">
        <v>8351</v>
      </c>
      <c r="S1671" s="10" t="s">
        <v>8279</v>
      </c>
      <c r="T1671" t="s">
        <v>8300</v>
      </c>
      <c r="U1671" s="14">
        <f t="shared" si="107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19">
        <v>1000</v>
      </c>
      <c r="E1672">
        <v>1026</v>
      </c>
      <c r="F1672" s="19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7">
        <f t="shared" si="105"/>
        <v>40313.930543981485</v>
      </c>
      <c r="M1672" t="b">
        <v>0</v>
      </c>
      <c r="N1672">
        <v>23</v>
      </c>
      <c r="O1672" s="5">
        <f>E1672/D1672</f>
        <v>1.026</v>
      </c>
      <c r="P1672" s="19">
        <f t="shared" si="106"/>
        <v>44.608695652173914</v>
      </c>
      <c r="Q1672" t="b">
        <v>1</v>
      </c>
      <c r="R1672" s="14" t="s">
        <v>8351</v>
      </c>
      <c r="S1672" s="10" t="s">
        <v>8279</v>
      </c>
      <c r="T1672" t="s">
        <v>8300</v>
      </c>
      <c r="U1672" s="14">
        <f t="shared" si="107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19">
        <v>2000</v>
      </c>
      <c r="E1673">
        <v>2013.47</v>
      </c>
      <c r="F1673" s="19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7">
        <f t="shared" si="105"/>
        <v>42553.54414351852</v>
      </c>
      <c r="M1673" t="b">
        <v>0</v>
      </c>
      <c r="N1673">
        <v>77</v>
      </c>
      <c r="O1673" s="5">
        <f>E1673/D1673</f>
        <v>1.0067349999999999</v>
      </c>
      <c r="P1673" s="19">
        <f t="shared" si="106"/>
        <v>26.148961038961041</v>
      </c>
      <c r="Q1673" t="b">
        <v>1</v>
      </c>
      <c r="R1673" s="14" t="s">
        <v>8351</v>
      </c>
      <c r="S1673" s="10" t="s">
        <v>8279</v>
      </c>
      <c r="T1673" t="s">
        <v>8300</v>
      </c>
      <c r="U1673" s="14">
        <f t="shared" si="107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19">
        <v>1700</v>
      </c>
      <c r="E1674">
        <v>1920</v>
      </c>
      <c r="F1674" s="19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7">
        <f t="shared" si="105"/>
        <v>41034.656597222223</v>
      </c>
      <c r="M1674" t="b">
        <v>0</v>
      </c>
      <c r="N1674">
        <v>49</v>
      </c>
      <c r="O1674" s="5">
        <f>E1674/D1674</f>
        <v>1.1294117647058823</v>
      </c>
      <c r="P1674" s="19">
        <f t="shared" si="106"/>
        <v>39.183673469387756</v>
      </c>
      <c r="Q1674" t="b">
        <v>1</v>
      </c>
      <c r="R1674" s="14" t="s">
        <v>8351</v>
      </c>
      <c r="S1674" s="10" t="s">
        <v>8279</v>
      </c>
      <c r="T1674" t="s">
        <v>8300</v>
      </c>
      <c r="U1674" s="14">
        <f t="shared" si="107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19">
        <v>2100</v>
      </c>
      <c r="E1675">
        <v>2690</v>
      </c>
      <c r="F1675" s="19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7">
        <f t="shared" si="105"/>
        <v>42039.878379629634</v>
      </c>
      <c r="M1675" t="b">
        <v>0</v>
      </c>
      <c r="N1675">
        <v>59</v>
      </c>
      <c r="O1675" s="5">
        <f>E1675/D1675</f>
        <v>1.2809523809523808</v>
      </c>
      <c r="P1675" s="19">
        <f t="shared" si="106"/>
        <v>45.593220338983052</v>
      </c>
      <c r="Q1675" t="b">
        <v>1</v>
      </c>
      <c r="R1675" s="14" t="s">
        <v>8351</v>
      </c>
      <c r="S1675" s="10" t="s">
        <v>8279</v>
      </c>
      <c r="T1675" t="s">
        <v>8300</v>
      </c>
      <c r="U1675" s="14">
        <f t="shared" si="107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19">
        <v>5000</v>
      </c>
      <c r="E1676">
        <v>10085</v>
      </c>
      <c r="F1676" s="19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7">
        <f t="shared" si="105"/>
        <v>42569.605393518519</v>
      </c>
      <c r="M1676" t="b">
        <v>0</v>
      </c>
      <c r="N1676">
        <v>113</v>
      </c>
      <c r="O1676" s="5">
        <f>E1676/D1676</f>
        <v>2.0169999999999999</v>
      </c>
      <c r="P1676" s="19">
        <f t="shared" si="106"/>
        <v>89.247787610619469</v>
      </c>
      <c r="Q1676" t="b">
        <v>1</v>
      </c>
      <c r="R1676" s="14" t="s">
        <v>8351</v>
      </c>
      <c r="S1676" s="10" t="s">
        <v>8279</v>
      </c>
      <c r="T1676" t="s">
        <v>8300</v>
      </c>
      <c r="U1676" s="14">
        <f t="shared" si="107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19">
        <v>1000</v>
      </c>
      <c r="E1677">
        <v>1374.16</v>
      </c>
      <c r="F1677" s="19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7">
        <f t="shared" si="105"/>
        <v>40802.733101851853</v>
      </c>
      <c r="M1677" t="b">
        <v>0</v>
      </c>
      <c r="N1677">
        <v>34</v>
      </c>
      <c r="O1677" s="5">
        <f>E1677/D1677</f>
        <v>1.37416</v>
      </c>
      <c r="P1677" s="19">
        <f t="shared" si="106"/>
        <v>40.416470588235299</v>
      </c>
      <c r="Q1677" t="b">
        <v>1</v>
      </c>
      <c r="R1677" s="14" t="s">
        <v>8351</v>
      </c>
      <c r="S1677" s="10" t="s">
        <v>8279</v>
      </c>
      <c r="T1677" t="s">
        <v>8300</v>
      </c>
      <c r="U1677" s="14">
        <f t="shared" si="107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19">
        <v>3000</v>
      </c>
      <c r="E1678">
        <v>3460</v>
      </c>
      <c r="F1678" s="19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7">
        <f t="shared" si="105"/>
        <v>40973.72623842593</v>
      </c>
      <c r="M1678" t="b">
        <v>0</v>
      </c>
      <c r="N1678">
        <v>42</v>
      </c>
      <c r="O1678" s="5">
        <f>E1678/D1678</f>
        <v>1.1533333333333333</v>
      </c>
      <c r="P1678" s="19">
        <f t="shared" si="106"/>
        <v>82.38095238095238</v>
      </c>
      <c r="Q1678" t="b">
        <v>1</v>
      </c>
      <c r="R1678" s="14" t="s">
        <v>8351</v>
      </c>
      <c r="S1678" s="10" t="s">
        <v>8279</v>
      </c>
      <c r="T1678" t="s">
        <v>8300</v>
      </c>
      <c r="U1678" s="14">
        <f t="shared" si="107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19">
        <v>6000</v>
      </c>
      <c r="E1679">
        <v>6700</v>
      </c>
      <c r="F1679" s="1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7">
        <f t="shared" si="105"/>
        <v>42416.407129629632</v>
      </c>
      <c r="M1679" t="b">
        <v>0</v>
      </c>
      <c r="N1679">
        <v>42</v>
      </c>
      <c r="O1679" s="5">
        <f>E1679/D1679</f>
        <v>1.1166666666666667</v>
      </c>
      <c r="P1679" s="19">
        <f t="shared" si="106"/>
        <v>159.52380952380952</v>
      </c>
      <c r="Q1679" t="b">
        <v>1</v>
      </c>
      <c r="R1679" s="14" t="s">
        <v>8351</v>
      </c>
      <c r="S1679" s="10" t="s">
        <v>8279</v>
      </c>
      <c r="T1679" t="s">
        <v>8300</v>
      </c>
      <c r="U1679" s="14">
        <f t="shared" si="107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19">
        <v>1500</v>
      </c>
      <c r="E1680">
        <v>1776</v>
      </c>
      <c r="F1680" s="19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7">
        <f t="shared" si="105"/>
        <v>41662.854988425926</v>
      </c>
      <c r="M1680" t="b">
        <v>0</v>
      </c>
      <c r="N1680">
        <v>49</v>
      </c>
      <c r="O1680" s="5">
        <f>E1680/D1680</f>
        <v>1.1839999999999999</v>
      </c>
      <c r="P1680" s="19">
        <f t="shared" si="106"/>
        <v>36.244897959183675</v>
      </c>
      <c r="Q1680" t="b">
        <v>1</v>
      </c>
      <c r="R1680" s="14" t="s">
        <v>8351</v>
      </c>
      <c r="S1680" s="10" t="s">
        <v>8279</v>
      </c>
      <c r="T1680" t="s">
        <v>8300</v>
      </c>
      <c r="U1680" s="14">
        <f t="shared" si="107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19">
        <v>2000</v>
      </c>
      <c r="E1681">
        <v>3500</v>
      </c>
      <c r="F1681" s="19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7">
        <f t="shared" si="105"/>
        <v>40723.068807870368</v>
      </c>
      <c r="M1681" t="b">
        <v>0</v>
      </c>
      <c r="N1681">
        <v>56</v>
      </c>
      <c r="O1681" s="5">
        <f>E1681/D1681</f>
        <v>1.75</v>
      </c>
      <c r="P1681" s="19">
        <f t="shared" si="106"/>
        <v>62.5</v>
      </c>
      <c r="Q1681" t="b">
        <v>1</v>
      </c>
      <c r="R1681" s="14" t="s">
        <v>8351</v>
      </c>
      <c r="S1681" s="10" t="s">
        <v>8279</v>
      </c>
      <c r="T1681" t="s">
        <v>8300</v>
      </c>
      <c r="U1681" s="14">
        <f t="shared" si="107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19">
        <v>1000</v>
      </c>
      <c r="E1682">
        <v>1175</v>
      </c>
      <c r="F1682" s="19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7">
        <f t="shared" si="105"/>
        <v>41802.757719907408</v>
      </c>
      <c r="M1682" t="b">
        <v>0</v>
      </c>
      <c r="N1682">
        <v>25</v>
      </c>
      <c r="O1682" s="5">
        <f>E1682/D1682</f>
        <v>1.175</v>
      </c>
      <c r="P1682" s="19">
        <f t="shared" si="106"/>
        <v>47</v>
      </c>
      <c r="Q1682" t="b">
        <v>1</v>
      </c>
      <c r="R1682" s="14" t="s">
        <v>8351</v>
      </c>
      <c r="S1682" s="10" t="s">
        <v>8279</v>
      </c>
      <c r="T1682" t="s">
        <v>8300</v>
      </c>
      <c r="U1682" s="14">
        <f t="shared" si="107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19">
        <v>65000</v>
      </c>
      <c r="E1683">
        <v>65924.38</v>
      </c>
      <c r="F1683" s="19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7">
        <f t="shared" si="105"/>
        <v>42774.121342592596</v>
      </c>
      <c r="M1683" t="b">
        <v>0</v>
      </c>
      <c r="N1683">
        <v>884</v>
      </c>
      <c r="O1683" s="5">
        <f>E1683/D1683</f>
        <v>1.0142212307692309</v>
      </c>
      <c r="P1683" s="19">
        <f t="shared" si="106"/>
        <v>74.575090497737563</v>
      </c>
      <c r="Q1683" t="b">
        <v>0</v>
      </c>
      <c r="R1683" s="14" t="s">
        <v>8352</v>
      </c>
      <c r="S1683" s="10" t="s">
        <v>8279</v>
      </c>
      <c r="T1683" t="s">
        <v>8301</v>
      </c>
      <c r="U1683" s="14">
        <f t="shared" si="107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19">
        <v>6000</v>
      </c>
      <c r="E1684">
        <v>0</v>
      </c>
      <c r="F1684" s="19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7">
        <f t="shared" si="105"/>
        <v>42779.21365740741</v>
      </c>
      <c r="M1684" t="b">
        <v>0</v>
      </c>
      <c r="N1684">
        <v>0</v>
      </c>
      <c r="O1684" s="5">
        <f>E1684/D1684</f>
        <v>0</v>
      </c>
      <c r="P1684" s="19">
        <f t="shared" si="106"/>
        <v>0</v>
      </c>
      <c r="Q1684" t="b">
        <v>0</v>
      </c>
      <c r="R1684" s="14" t="s">
        <v>8352</v>
      </c>
      <c r="S1684" s="10" t="s">
        <v>8279</v>
      </c>
      <c r="T1684" t="s">
        <v>8301</v>
      </c>
      <c r="U1684" s="14">
        <f t="shared" si="107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19">
        <v>3500</v>
      </c>
      <c r="E1685">
        <v>760</v>
      </c>
      <c r="F1685" s="19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7">
        <f t="shared" si="105"/>
        <v>42808.781689814816</v>
      </c>
      <c r="M1685" t="b">
        <v>0</v>
      </c>
      <c r="N1685">
        <v>10</v>
      </c>
      <c r="O1685" s="5">
        <f>E1685/D1685</f>
        <v>0.21714285714285714</v>
      </c>
      <c r="P1685" s="19">
        <f t="shared" si="106"/>
        <v>76</v>
      </c>
      <c r="Q1685" t="b">
        <v>0</v>
      </c>
      <c r="R1685" s="14" t="s">
        <v>8352</v>
      </c>
      <c r="S1685" s="10" t="s">
        <v>8279</v>
      </c>
      <c r="T1685" t="s">
        <v>8301</v>
      </c>
      <c r="U1685" s="14">
        <f t="shared" si="107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19">
        <v>8000</v>
      </c>
      <c r="E1686">
        <v>8730</v>
      </c>
      <c r="F1686" s="19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7">
        <f t="shared" si="105"/>
        <v>42783.815289351856</v>
      </c>
      <c r="M1686" t="b">
        <v>0</v>
      </c>
      <c r="N1686">
        <v>101</v>
      </c>
      <c r="O1686" s="5">
        <f>E1686/D1686</f>
        <v>1.0912500000000001</v>
      </c>
      <c r="P1686" s="19">
        <f t="shared" si="106"/>
        <v>86.43564356435644</v>
      </c>
      <c r="Q1686" t="b">
        <v>0</v>
      </c>
      <c r="R1686" s="14" t="s">
        <v>8352</v>
      </c>
      <c r="S1686" s="10" t="s">
        <v>8279</v>
      </c>
      <c r="T1686" t="s">
        <v>8301</v>
      </c>
      <c r="U1686" s="14">
        <f t="shared" si="107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19">
        <v>350</v>
      </c>
      <c r="E1687">
        <v>360</v>
      </c>
      <c r="F1687" s="19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7">
        <f t="shared" si="105"/>
        <v>42788.2502662037</v>
      </c>
      <c r="M1687" t="b">
        <v>0</v>
      </c>
      <c r="N1687">
        <v>15</v>
      </c>
      <c r="O1687" s="5">
        <f>E1687/D1687</f>
        <v>1.0285714285714285</v>
      </c>
      <c r="P1687" s="19">
        <f t="shared" si="106"/>
        <v>24</v>
      </c>
      <c r="Q1687" t="b">
        <v>0</v>
      </c>
      <c r="R1687" s="14" t="s">
        <v>8352</v>
      </c>
      <c r="S1687" s="10" t="s">
        <v>8279</v>
      </c>
      <c r="T1687" t="s">
        <v>8301</v>
      </c>
      <c r="U1687" s="14">
        <f t="shared" si="107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19">
        <v>5000</v>
      </c>
      <c r="E1688">
        <v>18</v>
      </c>
      <c r="F1688" s="19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7">
        <f t="shared" si="105"/>
        <v>42792.843969907408</v>
      </c>
      <c r="M1688" t="b">
        <v>0</v>
      </c>
      <c r="N1688">
        <v>1</v>
      </c>
      <c r="O1688" s="5">
        <f>E1688/D1688</f>
        <v>3.5999999999999999E-3</v>
      </c>
      <c r="P1688" s="19">
        <f t="shared" si="106"/>
        <v>18</v>
      </c>
      <c r="Q1688" t="b">
        <v>0</v>
      </c>
      <c r="R1688" s="14" t="s">
        <v>8352</v>
      </c>
      <c r="S1688" s="10" t="s">
        <v>8279</v>
      </c>
      <c r="T1688" t="s">
        <v>8301</v>
      </c>
      <c r="U1688" s="14">
        <f t="shared" si="107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19">
        <v>10000</v>
      </c>
      <c r="E1689">
        <v>3125</v>
      </c>
      <c r="F1689" s="1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7">
        <f t="shared" si="105"/>
        <v>42802.046817129631</v>
      </c>
      <c r="M1689" t="b">
        <v>0</v>
      </c>
      <c r="N1689">
        <v>39</v>
      </c>
      <c r="O1689" s="5">
        <f>E1689/D1689</f>
        <v>0.3125</v>
      </c>
      <c r="P1689" s="19">
        <f t="shared" si="106"/>
        <v>80.128205128205124</v>
      </c>
      <c r="Q1689" t="b">
        <v>0</v>
      </c>
      <c r="R1689" s="14" t="s">
        <v>8352</v>
      </c>
      <c r="S1689" s="10" t="s">
        <v>8279</v>
      </c>
      <c r="T1689" t="s">
        <v>8301</v>
      </c>
      <c r="U1689" s="14">
        <f t="shared" si="107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19">
        <v>4000</v>
      </c>
      <c r="E1690">
        <v>1772</v>
      </c>
      <c r="F1690" s="19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7">
        <f t="shared" si="105"/>
        <v>42804.534652777773</v>
      </c>
      <c r="M1690" t="b">
        <v>0</v>
      </c>
      <c r="N1690">
        <v>7</v>
      </c>
      <c r="O1690" s="5">
        <f>E1690/D1690</f>
        <v>0.443</v>
      </c>
      <c r="P1690" s="19">
        <f t="shared" si="106"/>
        <v>253.14285714285714</v>
      </c>
      <c r="Q1690" t="b">
        <v>0</v>
      </c>
      <c r="R1690" s="14" t="s">
        <v>8352</v>
      </c>
      <c r="S1690" s="10" t="s">
        <v>8279</v>
      </c>
      <c r="T1690" t="s">
        <v>8301</v>
      </c>
      <c r="U1690" s="14">
        <f t="shared" si="107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19">
        <v>2400</v>
      </c>
      <c r="E1691">
        <v>2400</v>
      </c>
      <c r="F1691" s="19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7">
        <f t="shared" si="105"/>
        <v>42780.942476851851</v>
      </c>
      <c r="M1691" t="b">
        <v>0</v>
      </c>
      <c r="N1691">
        <v>14</v>
      </c>
      <c r="O1691" s="5">
        <f>E1691/D1691</f>
        <v>1</v>
      </c>
      <c r="P1691" s="19">
        <f t="shared" si="106"/>
        <v>171.42857142857142</v>
      </c>
      <c r="Q1691" t="b">
        <v>0</v>
      </c>
      <c r="R1691" s="14" t="s">
        <v>8352</v>
      </c>
      <c r="S1691" s="10" t="s">
        <v>8279</v>
      </c>
      <c r="T1691" t="s">
        <v>8301</v>
      </c>
      <c r="U1691" s="14">
        <f t="shared" si="107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19">
        <v>2500</v>
      </c>
      <c r="E1692">
        <v>635</v>
      </c>
      <c r="F1692" s="19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7">
        <f t="shared" si="105"/>
        <v>42801.43104166667</v>
      </c>
      <c r="M1692" t="b">
        <v>0</v>
      </c>
      <c r="N1692">
        <v>11</v>
      </c>
      <c r="O1692" s="5">
        <f>E1692/D1692</f>
        <v>0.254</v>
      </c>
      <c r="P1692" s="19">
        <f t="shared" si="106"/>
        <v>57.727272727272727</v>
      </c>
      <c r="Q1692" t="b">
        <v>0</v>
      </c>
      <c r="R1692" s="14" t="s">
        <v>8352</v>
      </c>
      <c r="S1692" s="10" t="s">
        <v>8279</v>
      </c>
      <c r="T1692" t="s">
        <v>8301</v>
      </c>
      <c r="U1692" s="14">
        <f t="shared" si="107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19">
        <v>30000</v>
      </c>
      <c r="E1693">
        <v>10042</v>
      </c>
      <c r="F1693" s="19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7">
        <f t="shared" si="105"/>
        <v>42795.701481481476</v>
      </c>
      <c r="M1693" t="b">
        <v>0</v>
      </c>
      <c r="N1693">
        <v>38</v>
      </c>
      <c r="O1693" s="5">
        <f>E1693/D1693</f>
        <v>0.33473333333333333</v>
      </c>
      <c r="P1693" s="19">
        <f t="shared" si="106"/>
        <v>264.26315789473682</v>
      </c>
      <c r="Q1693" t="b">
        <v>0</v>
      </c>
      <c r="R1693" s="14" t="s">
        <v>8352</v>
      </c>
      <c r="S1693" s="10" t="s">
        <v>8279</v>
      </c>
      <c r="T1693" t="s">
        <v>8301</v>
      </c>
      <c r="U1693" s="14">
        <f t="shared" si="107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19">
        <v>5000</v>
      </c>
      <c r="E1694">
        <v>2390</v>
      </c>
      <c r="F1694" s="19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7">
        <f t="shared" si="105"/>
        <v>42788.151238425926</v>
      </c>
      <c r="M1694" t="b">
        <v>0</v>
      </c>
      <c r="N1694">
        <v>15</v>
      </c>
      <c r="O1694" s="5">
        <f>E1694/D1694</f>
        <v>0.47799999999999998</v>
      </c>
      <c r="P1694" s="19">
        <f t="shared" si="106"/>
        <v>159.33333333333334</v>
      </c>
      <c r="Q1694" t="b">
        <v>0</v>
      </c>
      <c r="R1694" s="14" t="s">
        <v>8352</v>
      </c>
      <c r="S1694" s="10" t="s">
        <v>8279</v>
      </c>
      <c r="T1694" t="s">
        <v>8301</v>
      </c>
      <c r="U1694" s="14">
        <f t="shared" si="107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19">
        <v>3000</v>
      </c>
      <c r="E1695">
        <v>280</v>
      </c>
      <c r="F1695" s="19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7">
        <f t="shared" si="105"/>
        <v>42803.920277777783</v>
      </c>
      <c r="M1695" t="b">
        <v>0</v>
      </c>
      <c r="N1695">
        <v>8</v>
      </c>
      <c r="O1695" s="5">
        <f>E1695/D1695</f>
        <v>9.3333333333333338E-2</v>
      </c>
      <c r="P1695" s="19">
        <f t="shared" si="106"/>
        <v>35</v>
      </c>
      <c r="Q1695" t="b">
        <v>0</v>
      </c>
      <c r="R1695" s="14" t="s">
        <v>8352</v>
      </c>
      <c r="S1695" s="10" t="s">
        <v>8279</v>
      </c>
      <c r="T1695" t="s">
        <v>8301</v>
      </c>
      <c r="U1695" s="14">
        <f t="shared" si="107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19">
        <v>10000</v>
      </c>
      <c r="E1696">
        <v>5</v>
      </c>
      <c r="F1696" s="19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7">
        <f t="shared" si="105"/>
        <v>42791.669837962967</v>
      </c>
      <c r="M1696" t="b">
        <v>0</v>
      </c>
      <c r="N1696">
        <v>1</v>
      </c>
      <c r="O1696" s="5">
        <f>E1696/D1696</f>
        <v>5.0000000000000001E-4</v>
      </c>
      <c r="P1696" s="19">
        <f t="shared" si="106"/>
        <v>5</v>
      </c>
      <c r="Q1696" t="b">
        <v>0</v>
      </c>
      <c r="R1696" s="14" t="s">
        <v>8352</v>
      </c>
      <c r="S1696" s="10" t="s">
        <v>8279</v>
      </c>
      <c r="T1696" t="s">
        <v>8301</v>
      </c>
      <c r="U1696" s="14">
        <f t="shared" si="107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19">
        <v>12000</v>
      </c>
      <c r="E1697">
        <v>1405</v>
      </c>
      <c r="F1697" s="19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7">
        <f t="shared" si="105"/>
        <v>42801.031412037039</v>
      </c>
      <c r="M1697" t="b">
        <v>0</v>
      </c>
      <c r="N1697">
        <v>23</v>
      </c>
      <c r="O1697" s="5">
        <f>E1697/D1697</f>
        <v>0.11708333333333333</v>
      </c>
      <c r="P1697" s="19">
        <f t="shared" si="106"/>
        <v>61.086956521739133</v>
      </c>
      <c r="Q1697" t="b">
        <v>0</v>
      </c>
      <c r="R1697" s="14" t="s">
        <v>8352</v>
      </c>
      <c r="S1697" s="10" t="s">
        <v>8279</v>
      </c>
      <c r="T1697" t="s">
        <v>8301</v>
      </c>
      <c r="U1697" s="14">
        <f t="shared" si="107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19">
        <v>300000</v>
      </c>
      <c r="E1698">
        <v>0</v>
      </c>
      <c r="F1698" s="19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7">
        <f t="shared" si="105"/>
        <v>42796.069571759261</v>
      </c>
      <c r="M1698" t="b">
        <v>0</v>
      </c>
      <c r="N1698">
        <v>0</v>
      </c>
      <c r="O1698" s="5">
        <f>E1698/D1698</f>
        <v>0</v>
      </c>
      <c r="P1698" s="19">
        <f t="shared" si="106"/>
        <v>0</v>
      </c>
      <c r="Q1698" t="b">
        <v>0</v>
      </c>
      <c r="R1698" s="14" t="s">
        <v>8352</v>
      </c>
      <c r="S1698" s="10" t="s">
        <v>8279</v>
      </c>
      <c r="T1698" t="s">
        <v>8301</v>
      </c>
      <c r="U1698" s="14">
        <f t="shared" si="107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19">
        <v>12500</v>
      </c>
      <c r="E1699">
        <v>2526</v>
      </c>
      <c r="F1699" s="1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7">
        <f t="shared" si="105"/>
        <v>42805.032962962956</v>
      </c>
      <c r="M1699" t="b">
        <v>0</v>
      </c>
      <c r="N1699">
        <v>22</v>
      </c>
      <c r="O1699" s="5">
        <f>E1699/D1699</f>
        <v>0.20208000000000001</v>
      </c>
      <c r="P1699" s="19">
        <f t="shared" si="106"/>
        <v>114.81818181818181</v>
      </c>
      <c r="Q1699" t="b">
        <v>0</v>
      </c>
      <c r="R1699" s="14" t="s">
        <v>8352</v>
      </c>
      <c r="S1699" s="10" t="s">
        <v>8279</v>
      </c>
      <c r="T1699" t="s">
        <v>8301</v>
      </c>
      <c r="U1699" s="14">
        <f t="shared" si="107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19">
        <v>125000</v>
      </c>
      <c r="E1700">
        <v>0</v>
      </c>
      <c r="F1700" s="19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7">
        <f t="shared" si="105"/>
        <v>42796.207870370374</v>
      </c>
      <c r="M1700" t="b">
        <v>0</v>
      </c>
      <c r="N1700">
        <v>0</v>
      </c>
      <c r="O1700" s="5">
        <f>E1700/D1700</f>
        <v>0</v>
      </c>
      <c r="P1700" s="19">
        <f t="shared" si="106"/>
        <v>0</v>
      </c>
      <c r="Q1700" t="b">
        <v>0</v>
      </c>
      <c r="R1700" s="14" t="s">
        <v>8352</v>
      </c>
      <c r="S1700" s="10" t="s">
        <v>8279</v>
      </c>
      <c r="T1700" t="s">
        <v>8301</v>
      </c>
      <c r="U1700" s="14">
        <f t="shared" si="107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19">
        <v>5105</v>
      </c>
      <c r="E1701">
        <v>216</v>
      </c>
      <c r="F1701" s="19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7">
        <f t="shared" si="105"/>
        <v>42806.863946759258</v>
      </c>
      <c r="M1701" t="b">
        <v>0</v>
      </c>
      <c r="N1701">
        <v>4</v>
      </c>
      <c r="O1701" s="5">
        <f>E1701/D1701</f>
        <v>4.2311459353574929E-2</v>
      </c>
      <c r="P1701" s="19">
        <f t="shared" si="106"/>
        <v>54</v>
      </c>
      <c r="Q1701" t="b">
        <v>0</v>
      </c>
      <c r="R1701" s="14" t="s">
        <v>8352</v>
      </c>
      <c r="S1701" s="10" t="s">
        <v>8279</v>
      </c>
      <c r="T1701" t="s">
        <v>8301</v>
      </c>
      <c r="U1701" s="14">
        <f t="shared" si="107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19">
        <v>20000</v>
      </c>
      <c r="E1702">
        <v>5212</v>
      </c>
      <c r="F1702" s="19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7">
        <f t="shared" si="105"/>
        <v>42796.071643518517</v>
      </c>
      <c r="M1702" t="b">
        <v>0</v>
      </c>
      <c r="N1702">
        <v>79</v>
      </c>
      <c r="O1702" s="5">
        <f>E1702/D1702</f>
        <v>0.2606</v>
      </c>
      <c r="P1702" s="19">
        <f t="shared" si="106"/>
        <v>65.974683544303801</v>
      </c>
      <c r="Q1702" t="b">
        <v>0</v>
      </c>
      <c r="R1702" s="14" t="s">
        <v>8352</v>
      </c>
      <c r="S1702" s="10" t="s">
        <v>8279</v>
      </c>
      <c r="T1702" t="s">
        <v>8301</v>
      </c>
      <c r="U1702" s="14">
        <f t="shared" si="107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19">
        <v>5050</v>
      </c>
      <c r="E1703">
        <v>10</v>
      </c>
      <c r="F1703" s="19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7">
        <f t="shared" si="105"/>
        <v>41989.664409722223</v>
      </c>
      <c r="M1703" t="b">
        <v>0</v>
      </c>
      <c r="N1703">
        <v>2</v>
      </c>
      <c r="O1703" s="5">
        <f>E1703/D1703</f>
        <v>1.9801980198019802E-3</v>
      </c>
      <c r="P1703" s="19">
        <f t="shared" si="106"/>
        <v>5</v>
      </c>
      <c r="Q1703" t="b">
        <v>0</v>
      </c>
      <c r="R1703" s="14" t="s">
        <v>8352</v>
      </c>
      <c r="S1703" s="10" t="s">
        <v>8279</v>
      </c>
      <c r="T1703" t="s">
        <v>8301</v>
      </c>
      <c r="U1703" s="14">
        <f t="shared" si="107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19">
        <v>16500</v>
      </c>
      <c r="E1704">
        <v>1</v>
      </c>
      <c r="F1704" s="19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7">
        <f t="shared" si="105"/>
        <v>42063.869791666672</v>
      </c>
      <c r="M1704" t="b">
        <v>0</v>
      </c>
      <c r="N1704">
        <v>1</v>
      </c>
      <c r="O1704" s="5">
        <f>E1704/D1704</f>
        <v>6.0606060606060605E-5</v>
      </c>
      <c r="P1704" s="19">
        <f t="shared" si="106"/>
        <v>1</v>
      </c>
      <c r="Q1704" t="b">
        <v>0</v>
      </c>
      <c r="R1704" s="14" t="s">
        <v>8352</v>
      </c>
      <c r="S1704" s="10" t="s">
        <v>8279</v>
      </c>
      <c r="T1704" t="s">
        <v>8301</v>
      </c>
      <c r="U1704" s="14">
        <f t="shared" si="107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19">
        <v>5000</v>
      </c>
      <c r="E1705">
        <v>51</v>
      </c>
      <c r="F1705" s="19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7">
        <f t="shared" si="105"/>
        <v>42187.281678240746</v>
      </c>
      <c r="M1705" t="b">
        <v>0</v>
      </c>
      <c r="N1705">
        <v>2</v>
      </c>
      <c r="O1705" s="5">
        <f>E1705/D1705</f>
        <v>1.0200000000000001E-2</v>
      </c>
      <c r="P1705" s="19">
        <f t="shared" si="106"/>
        <v>25.5</v>
      </c>
      <c r="Q1705" t="b">
        <v>0</v>
      </c>
      <c r="R1705" s="14" t="s">
        <v>8352</v>
      </c>
      <c r="S1705" s="10" t="s">
        <v>8279</v>
      </c>
      <c r="T1705" t="s">
        <v>8301</v>
      </c>
      <c r="U1705" s="14">
        <f t="shared" si="107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19">
        <v>2000</v>
      </c>
      <c r="E1706">
        <v>1302</v>
      </c>
      <c r="F1706" s="19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7">
        <f t="shared" si="105"/>
        <v>42021.139733796299</v>
      </c>
      <c r="M1706" t="b">
        <v>0</v>
      </c>
      <c r="N1706">
        <v>11</v>
      </c>
      <c r="O1706" s="5">
        <f>E1706/D1706</f>
        <v>0.65100000000000002</v>
      </c>
      <c r="P1706" s="19">
        <f t="shared" si="106"/>
        <v>118.36363636363636</v>
      </c>
      <c r="Q1706" t="b">
        <v>0</v>
      </c>
      <c r="R1706" s="14" t="s">
        <v>8352</v>
      </c>
      <c r="S1706" s="10" t="s">
        <v>8279</v>
      </c>
      <c r="T1706" t="s">
        <v>8301</v>
      </c>
      <c r="U1706" s="14">
        <f t="shared" si="107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19">
        <v>2000</v>
      </c>
      <c r="E1707">
        <v>0</v>
      </c>
      <c r="F1707" s="19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7">
        <f t="shared" si="105"/>
        <v>42245.016736111109</v>
      </c>
      <c r="M1707" t="b">
        <v>0</v>
      </c>
      <c r="N1707">
        <v>0</v>
      </c>
      <c r="O1707" s="5">
        <f>E1707/D1707</f>
        <v>0</v>
      </c>
      <c r="P1707" s="19">
        <f t="shared" si="106"/>
        <v>0</v>
      </c>
      <c r="Q1707" t="b">
        <v>0</v>
      </c>
      <c r="R1707" s="14" t="s">
        <v>8352</v>
      </c>
      <c r="S1707" s="10" t="s">
        <v>8279</v>
      </c>
      <c r="T1707" t="s">
        <v>8301</v>
      </c>
      <c r="U1707" s="14">
        <f t="shared" si="107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19">
        <v>5500</v>
      </c>
      <c r="E1708">
        <v>0</v>
      </c>
      <c r="F1708" s="19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7">
        <f t="shared" si="105"/>
        <v>42179.306388888886</v>
      </c>
      <c r="M1708" t="b">
        <v>0</v>
      </c>
      <c r="N1708">
        <v>0</v>
      </c>
      <c r="O1708" s="5">
        <f>E1708/D1708</f>
        <v>0</v>
      </c>
      <c r="P1708" s="19">
        <f t="shared" si="106"/>
        <v>0</v>
      </c>
      <c r="Q1708" t="b">
        <v>0</v>
      </c>
      <c r="R1708" s="14" t="s">
        <v>8352</v>
      </c>
      <c r="S1708" s="10" t="s">
        <v>8279</v>
      </c>
      <c r="T1708" t="s">
        <v>8301</v>
      </c>
      <c r="U1708" s="14">
        <f t="shared" si="107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19">
        <v>5000</v>
      </c>
      <c r="E1709">
        <v>487</v>
      </c>
      <c r="F1709" s="1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7">
        <f t="shared" si="105"/>
        <v>42427.721006944441</v>
      </c>
      <c r="M1709" t="b">
        <v>0</v>
      </c>
      <c r="N1709">
        <v>9</v>
      </c>
      <c r="O1709" s="5">
        <f>E1709/D1709</f>
        <v>9.74E-2</v>
      </c>
      <c r="P1709" s="19">
        <f t="shared" si="106"/>
        <v>54.111111111111114</v>
      </c>
      <c r="Q1709" t="b">
        <v>0</v>
      </c>
      <c r="R1709" s="14" t="s">
        <v>8352</v>
      </c>
      <c r="S1709" s="10" t="s">
        <v>8279</v>
      </c>
      <c r="T1709" t="s">
        <v>8301</v>
      </c>
      <c r="U1709" s="14">
        <f t="shared" si="107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19">
        <v>7000</v>
      </c>
      <c r="E1710">
        <v>0</v>
      </c>
      <c r="F1710" s="19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7">
        <f t="shared" si="105"/>
        <v>42451.866967592592</v>
      </c>
      <c r="M1710" t="b">
        <v>0</v>
      </c>
      <c r="N1710">
        <v>0</v>
      </c>
      <c r="O1710" s="5">
        <f>E1710/D1710</f>
        <v>0</v>
      </c>
      <c r="P1710" s="19">
        <f t="shared" si="106"/>
        <v>0</v>
      </c>
      <c r="Q1710" t="b">
        <v>0</v>
      </c>
      <c r="R1710" s="14" t="s">
        <v>8352</v>
      </c>
      <c r="S1710" s="10" t="s">
        <v>8279</v>
      </c>
      <c r="T1710" t="s">
        <v>8301</v>
      </c>
      <c r="U1710" s="14">
        <f t="shared" si="107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19">
        <v>1750</v>
      </c>
      <c r="E1711">
        <v>85</v>
      </c>
      <c r="F1711" s="19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7">
        <f t="shared" si="105"/>
        <v>41841.56381944444</v>
      </c>
      <c r="M1711" t="b">
        <v>0</v>
      </c>
      <c r="N1711">
        <v>4</v>
      </c>
      <c r="O1711" s="5">
        <f>E1711/D1711</f>
        <v>4.8571428571428571E-2</v>
      </c>
      <c r="P1711" s="19">
        <f t="shared" si="106"/>
        <v>21.25</v>
      </c>
      <c r="Q1711" t="b">
        <v>0</v>
      </c>
      <c r="R1711" s="14" t="s">
        <v>8352</v>
      </c>
      <c r="S1711" s="10" t="s">
        <v>8279</v>
      </c>
      <c r="T1711" t="s">
        <v>8301</v>
      </c>
      <c r="U1711" s="14">
        <f t="shared" si="107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19">
        <v>5000</v>
      </c>
      <c r="E1712">
        <v>34</v>
      </c>
      <c r="F1712" s="19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7">
        <f t="shared" si="105"/>
        <v>42341.59129629629</v>
      </c>
      <c r="M1712" t="b">
        <v>0</v>
      </c>
      <c r="N1712">
        <v>1</v>
      </c>
      <c r="O1712" s="5">
        <f>E1712/D1712</f>
        <v>6.7999999999999996E-3</v>
      </c>
      <c r="P1712" s="19">
        <f t="shared" si="106"/>
        <v>34</v>
      </c>
      <c r="Q1712" t="b">
        <v>0</v>
      </c>
      <c r="R1712" s="14" t="s">
        <v>8352</v>
      </c>
      <c r="S1712" s="10" t="s">
        <v>8279</v>
      </c>
      <c r="T1712" t="s">
        <v>8301</v>
      </c>
      <c r="U1712" s="14">
        <f t="shared" si="107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19">
        <v>10000</v>
      </c>
      <c r="E1713">
        <v>1050</v>
      </c>
      <c r="F1713" s="19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7">
        <f t="shared" si="105"/>
        <v>41852.646226851852</v>
      </c>
      <c r="M1713" t="b">
        <v>0</v>
      </c>
      <c r="N1713">
        <v>2</v>
      </c>
      <c r="O1713" s="5">
        <f>E1713/D1713</f>
        <v>0.105</v>
      </c>
      <c r="P1713" s="19">
        <f t="shared" si="106"/>
        <v>525</v>
      </c>
      <c r="Q1713" t="b">
        <v>0</v>
      </c>
      <c r="R1713" s="14" t="s">
        <v>8352</v>
      </c>
      <c r="S1713" s="10" t="s">
        <v>8279</v>
      </c>
      <c r="T1713" t="s">
        <v>8301</v>
      </c>
      <c r="U1713" s="14">
        <f t="shared" si="107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19">
        <v>5000</v>
      </c>
      <c r="E1714">
        <v>0</v>
      </c>
      <c r="F1714" s="19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7">
        <f t="shared" si="105"/>
        <v>42125.913807870369</v>
      </c>
      <c r="M1714" t="b">
        <v>0</v>
      </c>
      <c r="N1714">
        <v>0</v>
      </c>
      <c r="O1714" s="5">
        <f>E1714/D1714</f>
        <v>0</v>
      </c>
      <c r="P1714" s="19">
        <f t="shared" si="106"/>
        <v>0</v>
      </c>
      <c r="Q1714" t="b">
        <v>0</v>
      </c>
      <c r="R1714" s="14" t="s">
        <v>8352</v>
      </c>
      <c r="S1714" s="10" t="s">
        <v>8279</v>
      </c>
      <c r="T1714" t="s">
        <v>8301</v>
      </c>
      <c r="U1714" s="14">
        <f t="shared" si="107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19">
        <v>3000</v>
      </c>
      <c r="E1715">
        <v>50</v>
      </c>
      <c r="F1715" s="19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7">
        <f t="shared" si="105"/>
        <v>41887.801064814819</v>
      </c>
      <c r="M1715" t="b">
        <v>0</v>
      </c>
      <c r="N1715">
        <v>1</v>
      </c>
      <c r="O1715" s="5">
        <f>E1715/D1715</f>
        <v>1.6666666666666666E-2</v>
      </c>
      <c r="P1715" s="19">
        <f t="shared" si="106"/>
        <v>50</v>
      </c>
      <c r="Q1715" t="b">
        <v>0</v>
      </c>
      <c r="R1715" s="14" t="s">
        <v>8352</v>
      </c>
      <c r="S1715" s="10" t="s">
        <v>8279</v>
      </c>
      <c r="T1715" t="s">
        <v>8301</v>
      </c>
      <c r="U1715" s="14">
        <f t="shared" si="107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19">
        <v>25000</v>
      </c>
      <c r="E1716">
        <v>1967</v>
      </c>
      <c r="F1716" s="19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7">
        <f t="shared" si="105"/>
        <v>42095.918530092589</v>
      </c>
      <c r="M1716" t="b">
        <v>0</v>
      </c>
      <c r="N1716">
        <v>17</v>
      </c>
      <c r="O1716" s="5">
        <f>E1716/D1716</f>
        <v>7.868E-2</v>
      </c>
      <c r="P1716" s="19">
        <f t="shared" si="106"/>
        <v>115.70588235294117</v>
      </c>
      <c r="Q1716" t="b">
        <v>0</v>
      </c>
      <c r="R1716" s="14" t="s">
        <v>8352</v>
      </c>
      <c r="S1716" s="10" t="s">
        <v>8279</v>
      </c>
      <c r="T1716" t="s">
        <v>8301</v>
      </c>
      <c r="U1716" s="14">
        <f t="shared" si="107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19">
        <v>5000</v>
      </c>
      <c r="E1717">
        <v>11</v>
      </c>
      <c r="F1717" s="19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7">
        <f t="shared" si="105"/>
        <v>42064.217418981483</v>
      </c>
      <c r="M1717" t="b">
        <v>0</v>
      </c>
      <c r="N1717">
        <v>2</v>
      </c>
      <c r="O1717" s="5">
        <f>E1717/D1717</f>
        <v>2.2000000000000001E-3</v>
      </c>
      <c r="P1717" s="19">
        <f t="shared" si="106"/>
        <v>5.5</v>
      </c>
      <c r="Q1717" t="b">
        <v>0</v>
      </c>
      <c r="R1717" s="14" t="s">
        <v>8352</v>
      </c>
      <c r="S1717" s="10" t="s">
        <v>8279</v>
      </c>
      <c r="T1717" t="s">
        <v>8301</v>
      </c>
      <c r="U1717" s="14">
        <f t="shared" si="107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19">
        <v>2000</v>
      </c>
      <c r="E1718">
        <v>150</v>
      </c>
      <c r="F1718" s="19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7">
        <f t="shared" si="105"/>
        <v>42673.577534722222</v>
      </c>
      <c r="M1718" t="b">
        <v>0</v>
      </c>
      <c r="N1718">
        <v>3</v>
      </c>
      <c r="O1718" s="5">
        <f>E1718/D1718</f>
        <v>7.4999999999999997E-2</v>
      </c>
      <c r="P1718" s="19">
        <f t="shared" si="106"/>
        <v>50</v>
      </c>
      <c r="Q1718" t="b">
        <v>0</v>
      </c>
      <c r="R1718" s="14" t="s">
        <v>8352</v>
      </c>
      <c r="S1718" s="10" t="s">
        <v>8279</v>
      </c>
      <c r="T1718" t="s">
        <v>8301</v>
      </c>
      <c r="U1718" s="14">
        <f t="shared" si="107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19">
        <v>3265</v>
      </c>
      <c r="E1719">
        <v>1395</v>
      </c>
      <c r="F1719" s="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7">
        <f t="shared" si="105"/>
        <v>42460.98192129629</v>
      </c>
      <c r="M1719" t="b">
        <v>0</v>
      </c>
      <c r="N1719">
        <v>41</v>
      </c>
      <c r="O1719" s="5">
        <f>E1719/D1719</f>
        <v>0.42725880551301687</v>
      </c>
      <c r="P1719" s="19">
        <f t="shared" si="106"/>
        <v>34.024390243902438</v>
      </c>
      <c r="Q1719" t="b">
        <v>0</v>
      </c>
      <c r="R1719" s="14" t="s">
        <v>8352</v>
      </c>
      <c r="S1719" s="10" t="s">
        <v>8279</v>
      </c>
      <c r="T1719" t="s">
        <v>8301</v>
      </c>
      <c r="U1719" s="14">
        <f t="shared" si="107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19">
        <v>35000</v>
      </c>
      <c r="E1720">
        <v>75</v>
      </c>
      <c r="F1720" s="19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7">
        <f t="shared" si="105"/>
        <v>42460.610520833332</v>
      </c>
      <c r="M1720" t="b">
        <v>0</v>
      </c>
      <c r="N1720">
        <v>2</v>
      </c>
      <c r="O1720" s="5">
        <f>E1720/D1720</f>
        <v>2.142857142857143E-3</v>
      </c>
      <c r="P1720" s="19">
        <f t="shared" si="106"/>
        <v>37.5</v>
      </c>
      <c r="Q1720" t="b">
        <v>0</v>
      </c>
      <c r="R1720" s="14" t="s">
        <v>8352</v>
      </c>
      <c r="S1720" s="10" t="s">
        <v>8279</v>
      </c>
      <c r="T1720" t="s">
        <v>8301</v>
      </c>
      <c r="U1720" s="14">
        <f t="shared" si="107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19">
        <v>4000</v>
      </c>
      <c r="E1721">
        <v>35</v>
      </c>
      <c r="F1721" s="19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7">
        <f t="shared" si="105"/>
        <v>41869.534618055557</v>
      </c>
      <c r="M1721" t="b">
        <v>0</v>
      </c>
      <c r="N1721">
        <v>3</v>
      </c>
      <c r="O1721" s="5">
        <f>E1721/D1721</f>
        <v>8.7500000000000008E-3</v>
      </c>
      <c r="P1721" s="19">
        <f t="shared" si="106"/>
        <v>11.666666666666666</v>
      </c>
      <c r="Q1721" t="b">
        <v>0</v>
      </c>
      <c r="R1721" s="14" t="s">
        <v>8352</v>
      </c>
      <c r="S1721" s="10" t="s">
        <v>8279</v>
      </c>
      <c r="T1721" t="s">
        <v>8301</v>
      </c>
      <c r="U1721" s="14">
        <f t="shared" si="107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19">
        <v>4000</v>
      </c>
      <c r="E1722">
        <v>225</v>
      </c>
      <c r="F1722" s="19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7">
        <f t="shared" si="105"/>
        <v>41922.783229166671</v>
      </c>
      <c r="M1722" t="b">
        <v>0</v>
      </c>
      <c r="N1722">
        <v>8</v>
      </c>
      <c r="O1722" s="5">
        <f>E1722/D1722</f>
        <v>5.6250000000000001E-2</v>
      </c>
      <c r="P1722" s="19">
        <f t="shared" si="106"/>
        <v>28.125</v>
      </c>
      <c r="Q1722" t="b">
        <v>0</v>
      </c>
      <c r="R1722" s="14" t="s">
        <v>8352</v>
      </c>
      <c r="S1722" s="10" t="s">
        <v>8279</v>
      </c>
      <c r="T1722" t="s">
        <v>8301</v>
      </c>
      <c r="U1722" s="14">
        <f t="shared" si="107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19">
        <v>5000</v>
      </c>
      <c r="E1723">
        <v>0</v>
      </c>
      <c r="F1723" s="19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7">
        <f t="shared" si="105"/>
        <v>42319.461377314816</v>
      </c>
      <c r="M1723" t="b">
        <v>0</v>
      </c>
      <c r="N1723">
        <v>0</v>
      </c>
      <c r="O1723" s="5">
        <f>E1723/D1723</f>
        <v>0</v>
      </c>
      <c r="P1723" s="19">
        <f t="shared" si="106"/>
        <v>0</v>
      </c>
      <c r="Q1723" t="b">
        <v>0</v>
      </c>
      <c r="R1723" s="14" t="s">
        <v>8352</v>
      </c>
      <c r="S1723" s="10" t="s">
        <v>8279</v>
      </c>
      <c r="T1723" t="s">
        <v>8301</v>
      </c>
      <c r="U1723" s="14">
        <f t="shared" si="107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19">
        <v>2880</v>
      </c>
      <c r="E1724">
        <v>1</v>
      </c>
      <c r="F1724" s="19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7">
        <f t="shared" si="105"/>
        <v>42425.960983796293</v>
      </c>
      <c r="M1724" t="b">
        <v>0</v>
      </c>
      <c r="N1724">
        <v>1</v>
      </c>
      <c r="O1724" s="5">
        <f>E1724/D1724</f>
        <v>3.4722222222222224E-4</v>
      </c>
      <c r="P1724" s="19">
        <f t="shared" si="106"/>
        <v>1</v>
      </c>
      <c r="Q1724" t="b">
        <v>0</v>
      </c>
      <c r="R1724" s="14" t="s">
        <v>8352</v>
      </c>
      <c r="S1724" s="10" t="s">
        <v>8279</v>
      </c>
      <c r="T1724" t="s">
        <v>8301</v>
      </c>
      <c r="U1724" s="14">
        <f t="shared" si="107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19">
        <v>10000</v>
      </c>
      <c r="E1725">
        <v>650</v>
      </c>
      <c r="F1725" s="19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7">
        <f t="shared" si="105"/>
        <v>42129.82540509259</v>
      </c>
      <c r="M1725" t="b">
        <v>0</v>
      </c>
      <c r="N1725">
        <v>3</v>
      </c>
      <c r="O1725" s="5">
        <f>E1725/D1725</f>
        <v>6.5000000000000002E-2</v>
      </c>
      <c r="P1725" s="19">
        <f t="shared" si="106"/>
        <v>216.66666666666666</v>
      </c>
      <c r="Q1725" t="b">
        <v>0</v>
      </c>
      <c r="R1725" s="14" t="s">
        <v>8352</v>
      </c>
      <c r="S1725" s="10" t="s">
        <v>8279</v>
      </c>
      <c r="T1725" t="s">
        <v>8301</v>
      </c>
      <c r="U1725" s="14">
        <f t="shared" si="107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19">
        <v>6000</v>
      </c>
      <c r="E1726">
        <v>35</v>
      </c>
      <c r="F1726" s="19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7">
        <f t="shared" si="105"/>
        <v>41912.932430555556</v>
      </c>
      <c r="M1726" t="b">
        <v>0</v>
      </c>
      <c r="N1726">
        <v>4</v>
      </c>
      <c r="O1726" s="5">
        <f>E1726/D1726</f>
        <v>5.8333333333333336E-3</v>
      </c>
      <c r="P1726" s="19">
        <f t="shared" si="106"/>
        <v>8.75</v>
      </c>
      <c r="Q1726" t="b">
        <v>0</v>
      </c>
      <c r="R1726" s="14" t="s">
        <v>8352</v>
      </c>
      <c r="S1726" s="10" t="s">
        <v>8279</v>
      </c>
      <c r="T1726" t="s">
        <v>8301</v>
      </c>
      <c r="U1726" s="14">
        <f t="shared" si="107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19">
        <v>5500</v>
      </c>
      <c r="E1727">
        <v>560</v>
      </c>
      <c r="F1727" s="19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7">
        <f t="shared" si="105"/>
        <v>41845.968159722222</v>
      </c>
      <c r="M1727" t="b">
        <v>0</v>
      </c>
      <c r="N1727">
        <v>9</v>
      </c>
      <c r="O1727" s="5">
        <f>E1727/D1727</f>
        <v>0.10181818181818182</v>
      </c>
      <c r="P1727" s="19">
        <f t="shared" si="106"/>
        <v>62.222222222222221</v>
      </c>
      <c r="Q1727" t="b">
        <v>0</v>
      </c>
      <c r="R1727" s="14" t="s">
        <v>8352</v>
      </c>
      <c r="S1727" s="10" t="s">
        <v>8279</v>
      </c>
      <c r="T1727" t="s">
        <v>8301</v>
      </c>
      <c r="U1727" s="14">
        <f t="shared" si="107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19">
        <v>6500</v>
      </c>
      <c r="E1728">
        <v>2196</v>
      </c>
      <c r="F1728" s="19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7">
        <f t="shared" si="105"/>
        <v>41788.919722222221</v>
      </c>
      <c r="M1728" t="b">
        <v>0</v>
      </c>
      <c r="N1728">
        <v>16</v>
      </c>
      <c r="O1728" s="5">
        <f>E1728/D1728</f>
        <v>0.33784615384615385</v>
      </c>
      <c r="P1728" s="19">
        <f t="shared" si="106"/>
        <v>137.25</v>
      </c>
      <c r="Q1728" t="b">
        <v>0</v>
      </c>
      <c r="R1728" s="14" t="s">
        <v>8352</v>
      </c>
      <c r="S1728" s="10" t="s">
        <v>8279</v>
      </c>
      <c r="T1728" t="s">
        <v>8301</v>
      </c>
      <c r="U1728" s="14">
        <f t="shared" si="107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19">
        <v>3000</v>
      </c>
      <c r="E1729">
        <v>1</v>
      </c>
      <c r="F1729" s="1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7">
        <f t="shared" si="105"/>
        <v>42044.927974537044</v>
      </c>
      <c r="M1729" t="b">
        <v>0</v>
      </c>
      <c r="N1729">
        <v>1</v>
      </c>
      <c r="O1729" s="5">
        <f>E1729/D1729</f>
        <v>3.3333333333333332E-4</v>
      </c>
      <c r="P1729" s="19">
        <f t="shared" si="106"/>
        <v>1</v>
      </c>
      <c r="Q1729" t="b">
        <v>0</v>
      </c>
      <c r="R1729" s="14" t="s">
        <v>8352</v>
      </c>
      <c r="S1729" s="10" t="s">
        <v>8279</v>
      </c>
      <c r="T1729" t="s">
        <v>8301</v>
      </c>
      <c r="U1729" s="14">
        <f t="shared" si="107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19">
        <v>1250</v>
      </c>
      <c r="E1730">
        <v>855</v>
      </c>
      <c r="F1730" s="19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7">
        <f t="shared" si="105"/>
        <v>42268.625856481478</v>
      </c>
      <c r="M1730" t="b">
        <v>0</v>
      </c>
      <c r="N1730">
        <v>7</v>
      </c>
      <c r="O1730" s="5">
        <f>E1730/D1730</f>
        <v>0.68400000000000005</v>
      </c>
      <c r="P1730" s="19">
        <f t="shared" si="106"/>
        <v>122.14285714285714</v>
      </c>
      <c r="Q1730" t="b">
        <v>0</v>
      </c>
      <c r="R1730" s="14" t="s">
        <v>8352</v>
      </c>
      <c r="S1730" s="10" t="s">
        <v>8279</v>
      </c>
      <c r="T1730" t="s">
        <v>8301</v>
      </c>
      <c r="U1730" s="14">
        <f t="shared" si="107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19">
        <v>10000</v>
      </c>
      <c r="E1731">
        <v>0</v>
      </c>
      <c r="F1731" s="19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7">
        <f t="shared" ref="L1731:L1794" si="109">(((K1731/60)/60)/24)+DATE(1970,1,1)</f>
        <v>42471.052152777775</v>
      </c>
      <c r="M1731" t="b">
        <v>0</v>
      </c>
      <c r="N1731">
        <v>0</v>
      </c>
      <c r="O1731" s="5">
        <f>E1731/D1731</f>
        <v>0</v>
      </c>
      <c r="P1731" s="19">
        <f t="shared" ref="P1731:P1794" si="110">IFERROR(E1731/N1731,0)</f>
        <v>0</v>
      </c>
      <c r="Q1731" t="b">
        <v>0</v>
      </c>
      <c r="R1731" s="14" t="s">
        <v>8352</v>
      </c>
      <c r="S1731" s="10" t="s">
        <v>8279</v>
      </c>
      <c r="T1731" t="s">
        <v>8301</v>
      </c>
      <c r="U1731" s="14">
        <f t="shared" ref="U1731:U1794" si="111">YEAR(L1731)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19">
        <v>3000</v>
      </c>
      <c r="E1732">
        <v>0</v>
      </c>
      <c r="F1732" s="19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7">
        <f t="shared" si="109"/>
        <v>42272.087766203709</v>
      </c>
      <c r="M1732" t="b">
        <v>0</v>
      </c>
      <c r="N1732">
        <v>0</v>
      </c>
      <c r="O1732" s="5">
        <f>E1732/D1732</f>
        <v>0</v>
      </c>
      <c r="P1732" s="19">
        <f t="shared" si="110"/>
        <v>0</v>
      </c>
      <c r="Q1732" t="b">
        <v>0</v>
      </c>
      <c r="R1732" s="14" t="s">
        <v>8352</v>
      </c>
      <c r="S1732" s="10" t="s">
        <v>8279</v>
      </c>
      <c r="T1732" t="s">
        <v>8301</v>
      </c>
      <c r="U1732" s="14">
        <f t="shared" si="111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19">
        <v>1000</v>
      </c>
      <c r="E1733">
        <v>0</v>
      </c>
      <c r="F1733" s="19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7">
        <f t="shared" si="109"/>
        <v>42152.906851851847</v>
      </c>
      <c r="M1733" t="b">
        <v>0</v>
      </c>
      <c r="N1733">
        <v>0</v>
      </c>
      <c r="O1733" s="5">
        <f>E1733/D1733</f>
        <v>0</v>
      </c>
      <c r="P1733" s="19">
        <f t="shared" si="110"/>
        <v>0</v>
      </c>
      <c r="Q1733" t="b">
        <v>0</v>
      </c>
      <c r="R1733" s="14" t="s">
        <v>8352</v>
      </c>
      <c r="S1733" s="10" t="s">
        <v>8279</v>
      </c>
      <c r="T1733" t="s">
        <v>8301</v>
      </c>
      <c r="U1733" s="14">
        <f t="shared" si="111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19">
        <v>4000</v>
      </c>
      <c r="E1734">
        <v>0</v>
      </c>
      <c r="F1734" s="19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7">
        <f t="shared" si="109"/>
        <v>42325.683807870373</v>
      </c>
      <c r="M1734" t="b">
        <v>0</v>
      </c>
      <c r="N1734">
        <v>0</v>
      </c>
      <c r="O1734" s="5">
        <f>E1734/D1734</f>
        <v>0</v>
      </c>
      <c r="P1734" s="19">
        <f t="shared" si="110"/>
        <v>0</v>
      </c>
      <c r="Q1734" t="b">
        <v>0</v>
      </c>
      <c r="R1734" s="14" t="s">
        <v>8352</v>
      </c>
      <c r="S1734" s="10" t="s">
        <v>8279</v>
      </c>
      <c r="T1734" t="s">
        <v>8301</v>
      </c>
      <c r="U1734" s="14">
        <f t="shared" si="111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19">
        <v>10000</v>
      </c>
      <c r="E1735">
        <v>0</v>
      </c>
      <c r="F1735" s="19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7">
        <f t="shared" si="109"/>
        <v>42614.675625000003</v>
      </c>
      <c r="M1735" t="b">
        <v>0</v>
      </c>
      <c r="N1735">
        <v>0</v>
      </c>
      <c r="O1735" s="5">
        <f>E1735/D1735</f>
        <v>0</v>
      </c>
      <c r="P1735" s="19">
        <f t="shared" si="110"/>
        <v>0</v>
      </c>
      <c r="Q1735" t="b">
        <v>0</v>
      </c>
      <c r="R1735" s="14" t="s">
        <v>8352</v>
      </c>
      <c r="S1735" s="10" t="s">
        <v>8279</v>
      </c>
      <c r="T1735" t="s">
        <v>8301</v>
      </c>
      <c r="U1735" s="14">
        <f t="shared" si="111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19">
        <v>4500</v>
      </c>
      <c r="E1736">
        <v>1</v>
      </c>
      <c r="F1736" s="19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7">
        <f t="shared" si="109"/>
        <v>42102.036527777775</v>
      </c>
      <c r="M1736" t="b">
        <v>0</v>
      </c>
      <c r="N1736">
        <v>1</v>
      </c>
      <c r="O1736" s="5">
        <f>E1736/D1736</f>
        <v>2.2222222222222223E-4</v>
      </c>
      <c r="P1736" s="19">
        <f t="shared" si="110"/>
        <v>1</v>
      </c>
      <c r="Q1736" t="b">
        <v>0</v>
      </c>
      <c r="R1736" s="14" t="s">
        <v>8352</v>
      </c>
      <c r="S1736" s="10" t="s">
        <v>8279</v>
      </c>
      <c r="T1736" t="s">
        <v>8301</v>
      </c>
      <c r="U1736" s="14">
        <f t="shared" si="111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19">
        <v>1000</v>
      </c>
      <c r="E1737">
        <v>110</v>
      </c>
      <c r="F1737" s="19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7">
        <f t="shared" si="109"/>
        <v>42559.814178240747</v>
      </c>
      <c r="M1737" t="b">
        <v>0</v>
      </c>
      <c r="N1737">
        <v>2</v>
      </c>
      <c r="O1737" s="5">
        <f>E1737/D1737</f>
        <v>0.11</v>
      </c>
      <c r="P1737" s="19">
        <f t="shared" si="110"/>
        <v>55</v>
      </c>
      <c r="Q1737" t="b">
        <v>0</v>
      </c>
      <c r="R1737" s="14" t="s">
        <v>8352</v>
      </c>
      <c r="S1737" s="10" t="s">
        <v>8279</v>
      </c>
      <c r="T1737" t="s">
        <v>8301</v>
      </c>
      <c r="U1737" s="14">
        <f t="shared" si="111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19">
        <v>3000</v>
      </c>
      <c r="E1738">
        <v>22</v>
      </c>
      <c r="F1738" s="19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7">
        <f t="shared" si="109"/>
        <v>42286.861493055556</v>
      </c>
      <c r="M1738" t="b">
        <v>0</v>
      </c>
      <c r="N1738">
        <v>1</v>
      </c>
      <c r="O1738" s="5">
        <f>E1738/D1738</f>
        <v>7.3333333333333332E-3</v>
      </c>
      <c r="P1738" s="19">
        <f t="shared" si="110"/>
        <v>22</v>
      </c>
      <c r="Q1738" t="b">
        <v>0</v>
      </c>
      <c r="R1738" s="14" t="s">
        <v>8352</v>
      </c>
      <c r="S1738" s="10" t="s">
        <v>8279</v>
      </c>
      <c r="T1738" t="s">
        <v>8301</v>
      </c>
      <c r="U1738" s="14">
        <f t="shared" si="111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19">
        <v>4000</v>
      </c>
      <c r="E1739">
        <v>850</v>
      </c>
      <c r="F1739" s="1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7">
        <f t="shared" si="109"/>
        <v>42175.948981481488</v>
      </c>
      <c r="M1739" t="b">
        <v>0</v>
      </c>
      <c r="N1739">
        <v>15</v>
      </c>
      <c r="O1739" s="5">
        <f>E1739/D1739</f>
        <v>0.21249999999999999</v>
      </c>
      <c r="P1739" s="19">
        <f t="shared" si="110"/>
        <v>56.666666666666664</v>
      </c>
      <c r="Q1739" t="b">
        <v>0</v>
      </c>
      <c r="R1739" s="14" t="s">
        <v>8352</v>
      </c>
      <c r="S1739" s="10" t="s">
        <v>8279</v>
      </c>
      <c r="T1739" t="s">
        <v>8301</v>
      </c>
      <c r="U1739" s="14">
        <f t="shared" si="111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19">
        <v>5000</v>
      </c>
      <c r="E1740">
        <v>20</v>
      </c>
      <c r="F1740" s="19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7">
        <f t="shared" si="109"/>
        <v>41884.874328703707</v>
      </c>
      <c r="M1740" t="b">
        <v>0</v>
      </c>
      <c r="N1740">
        <v>1</v>
      </c>
      <c r="O1740" s="5">
        <f>E1740/D1740</f>
        <v>4.0000000000000001E-3</v>
      </c>
      <c r="P1740" s="19">
        <f t="shared" si="110"/>
        <v>20</v>
      </c>
      <c r="Q1740" t="b">
        <v>0</v>
      </c>
      <c r="R1740" s="14" t="s">
        <v>8352</v>
      </c>
      <c r="S1740" s="10" t="s">
        <v>8279</v>
      </c>
      <c r="T1740" t="s">
        <v>8301</v>
      </c>
      <c r="U1740" s="14">
        <f t="shared" si="111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19">
        <v>1000</v>
      </c>
      <c r="E1741">
        <v>1</v>
      </c>
      <c r="F1741" s="19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7">
        <f t="shared" si="109"/>
        <v>42435.874212962968</v>
      </c>
      <c r="M1741" t="b">
        <v>0</v>
      </c>
      <c r="N1741">
        <v>1</v>
      </c>
      <c r="O1741" s="5">
        <f>E1741/D1741</f>
        <v>1E-3</v>
      </c>
      <c r="P1741" s="19">
        <f t="shared" si="110"/>
        <v>1</v>
      </c>
      <c r="Q1741" t="b">
        <v>0</v>
      </c>
      <c r="R1741" s="14" t="s">
        <v>8352</v>
      </c>
      <c r="S1741" s="10" t="s">
        <v>8279</v>
      </c>
      <c r="T1741" t="s">
        <v>8301</v>
      </c>
      <c r="U1741" s="14">
        <f t="shared" si="111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19">
        <v>3000</v>
      </c>
      <c r="E1742">
        <v>0</v>
      </c>
      <c r="F1742" s="19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7">
        <f t="shared" si="109"/>
        <v>42171.817384259266</v>
      </c>
      <c r="M1742" t="b">
        <v>0</v>
      </c>
      <c r="N1742">
        <v>0</v>
      </c>
      <c r="O1742" s="5">
        <f>E1742/D1742</f>
        <v>0</v>
      </c>
      <c r="P1742" s="19">
        <f t="shared" si="110"/>
        <v>0</v>
      </c>
      <c r="Q1742" t="b">
        <v>0</v>
      </c>
      <c r="R1742" s="14" t="s">
        <v>8352</v>
      </c>
      <c r="S1742" s="10" t="s">
        <v>8279</v>
      </c>
      <c r="T1742" t="s">
        <v>8301</v>
      </c>
      <c r="U1742" s="14">
        <f t="shared" si="111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19">
        <v>1200</v>
      </c>
      <c r="E1743">
        <v>1330</v>
      </c>
      <c r="F1743" s="19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7">
        <f t="shared" si="109"/>
        <v>42120.628136574072</v>
      </c>
      <c r="M1743" t="b">
        <v>0</v>
      </c>
      <c r="N1743">
        <v>52</v>
      </c>
      <c r="O1743" s="5">
        <f>E1743/D1743</f>
        <v>1.1083333333333334</v>
      </c>
      <c r="P1743" s="19">
        <f t="shared" si="110"/>
        <v>25.576923076923077</v>
      </c>
      <c r="Q1743" t="b">
        <v>1</v>
      </c>
      <c r="R1743" s="14" t="s">
        <v>8344</v>
      </c>
      <c r="S1743" s="10" t="s">
        <v>8292</v>
      </c>
      <c r="T1743" t="s">
        <v>8293</v>
      </c>
      <c r="U1743" s="14">
        <f t="shared" si="111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19">
        <v>2000</v>
      </c>
      <c r="E1744">
        <v>2175</v>
      </c>
      <c r="F1744" s="19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7">
        <f t="shared" si="109"/>
        <v>42710.876967592587</v>
      </c>
      <c r="M1744" t="b">
        <v>0</v>
      </c>
      <c r="N1744">
        <v>34</v>
      </c>
      <c r="O1744" s="5">
        <f>E1744/D1744</f>
        <v>1.0874999999999999</v>
      </c>
      <c r="P1744" s="19">
        <f t="shared" si="110"/>
        <v>63.970588235294116</v>
      </c>
      <c r="Q1744" t="b">
        <v>1</v>
      </c>
      <c r="R1744" s="14" t="s">
        <v>8344</v>
      </c>
      <c r="S1744" s="10" t="s">
        <v>8292</v>
      </c>
      <c r="T1744" t="s">
        <v>8293</v>
      </c>
      <c r="U1744" s="14">
        <f t="shared" si="111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19">
        <v>6000</v>
      </c>
      <c r="E1745">
        <v>6025</v>
      </c>
      <c r="F1745" s="19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7">
        <f t="shared" si="109"/>
        <v>42586.925636574073</v>
      </c>
      <c r="M1745" t="b">
        <v>0</v>
      </c>
      <c r="N1745">
        <v>67</v>
      </c>
      <c r="O1745" s="5">
        <f>E1745/D1745</f>
        <v>1.0041666666666667</v>
      </c>
      <c r="P1745" s="19">
        <f t="shared" si="110"/>
        <v>89.925373134328353</v>
      </c>
      <c r="Q1745" t="b">
        <v>1</v>
      </c>
      <c r="R1745" s="14" t="s">
        <v>8344</v>
      </c>
      <c r="S1745" s="10" t="s">
        <v>8292</v>
      </c>
      <c r="T1745" t="s">
        <v>8293</v>
      </c>
      <c r="U1745" s="14">
        <f t="shared" si="111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19">
        <v>5500</v>
      </c>
      <c r="E1746">
        <v>6515</v>
      </c>
      <c r="F1746" s="19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7">
        <f t="shared" si="109"/>
        <v>42026.605057870373</v>
      </c>
      <c r="M1746" t="b">
        <v>0</v>
      </c>
      <c r="N1746">
        <v>70</v>
      </c>
      <c r="O1746" s="5">
        <f>E1746/D1746</f>
        <v>1.1845454545454546</v>
      </c>
      <c r="P1746" s="19">
        <f t="shared" si="110"/>
        <v>93.071428571428569</v>
      </c>
      <c r="Q1746" t="b">
        <v>1</v>
      </c>
      <c r="R1746" s="14" t="s">
        <v>8344</v>
      </c>
      <c r="S1746" s="10" t="s">
        <v>8292</v>
      </c>
      <c r="T1746" t="s">
        <v>8293</v>
      </c>
      <c r="U1746" s="14">
        <f t="shared" si="111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19">
        <v>7000</v>
      </c>
      <c r="E1747">
        <v>7981</v>
      </c>
      <c r="F1747" s="19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7">
        <f t="shared" si="109"/>
        <v>42690.259699074071</v>
      </c>
      <c r="M1747" t="b">
        <v>0</v>
      </c>
      <c r="N1747">
        <v>89</v>
      </c>
      <c r="O1747" s="5">
        <f>E1747/D1747</f>
        <v>1.1401428571428571</v>
      </c>
      <c r="P1747" s="19">
        <f t="shared" si="110"/>
        <v>89.674157303370791</v>
      </c>
      <c r="Q1747" t="b">
        <v>1</v>
      </c>
      <c r="R1747" s="14" t="s">
        <v>8344</v>
      </c>
      <c r="S1747" s="10" t="s">
        <v>8292</v>
      </c>
      <c r="T1747" t="s">
        <v>8293</v>
      </c>
      <c r="U1747" s="14">
        <f t="shared" si="111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19">
        <v>15000</v>
      </c>
      <c r="E1748">
        <v>22215</v>
      </c>
      <c r="F1748" s="19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7">
        <f t="shared" si="109"/>
        <v>42668.176701388889</v>
      </c>
      <c r="M1748" t="b">
        <v>0</v>
      </c>
      <c r="N1748">
        <v>107</v>
      </c>
      <c r="O1748" s="5">
        <f>E1748/D1748</f>
        <v>1.4810000000000001</v>
      </c>
      <c r="P1748" s="19">
        <f t="shared" si="110"/>
        <v>207.61682242990653</v>
      </c>
      <c r="Q1748" t="b">
        <v>1</v>
      </c>
      <c r="R1748" s="14" t="s">
        <v>8344</v>
      </c>
      <c r="S1748" s="10" t="s">
        <v>8292</v>
      </c>
      <c r="T1748" t="s">
        <v>8293</v>
      </c>
      <c r="U1748" s="14">
        <f t="shared" si="111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19">
        <v>9000</v>
      </c>
      <c r="E1749">
        <v>9446</v>
      </c>
      <c r="F1749" s="1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7">
        <f t="shared" si="109"/>
        <v>42292.435532407413</v>
      </c>
      <c r="M1749" t="b">
        <v>0</v>
      </c>
      <c r="N1749">
        <v>159</v>
      </c>
      <c r="O1749" s="5">
        <f>E1749/D1749</f>
        <v>1.0495555555555556</v>
      </c>
      <c r="P1749" s="19">
        <f t="shared" si="110"/>
        <v>59.408805031446541</v>
      </c>
      <c r="Q1749" t="b">
        <v>1</v>
      </c>
      <c r="R1749" s="14" t="s">
        <v>8344</v>
      </c>
      <c r="S1749" s="10" t="s">
        <v>8292</v>
      </c>
      <c r="T1749" t="s">
        <v>8293</v>
      </c>
      <c r="U1749" s="14">
        <f t="shared" si="111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19">
        <v>50000</v>
      </c>
      <c r="E1750">
        <v>64974</v>
      </c>
      <c r="F1750" s="19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7">
        <f t="shared" si="109"/>
        <v>42219.950729166667</v>
      </c>
      <c r="M1750" t="b">
        <v>0</v>
      </c>
      <c r="N1750">
        <v>181</v>
      </c>
      <c r="O1750" s="5">
        <f>E1750/D1750</f>
        <v>1.29948</v>
      </c>
      <c r="P1750" s="19">
        <f t="shared" si="110"/>
        <v>358.97237569060775</v>
      </c>
      <c r="Q1750" t="b">
        <v>1</v>
      </c>
      <c r="R1750" s="14" t="s">
        <v>8344</v>
      </c>
      <c r="S1750" s="10" t="s">
        <v>8292</v>
      </c>
      <c r="T1750" t="s">
        <v>8293</v>
      </c>
      <c r="U1750" s="14">
        <f t="shared" si="111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19">
        <v>10050</v>
      </c>
      <c r="E1751">
        <v>12410.5</v>
      </c>
      <c r="F1751" s="19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7">
        <f t="shared" si="109"/>
        <v>42758.975937499999</v>
      </c>
      <c r="M1751" t="b">
        <v>0</v>
      </c>
      <c r="N1751">
        <v>131</v>
      </c>
      <c r="O1751" s="5">
        <f>E1751/D1751</f>
        <v>1.2348756218905472</v>
      </c>
      <c r="P1751" s="19">
        <f t="shared" si="110"/>
        <v>94.736641221374043</v>
      </c>
      <c r="Q1751" t="b">
        <v>1</v>
      </c>
      <c r="R1751" s="14" t="s">
        <v>8344</v>
      </c>
      <c r="S1751" s="10" t="s">
        <v>8292</v>
      </c>
      <c r="T1751" t="s">
        <v>8293</v>
      </c>
      <c r="U1751" s="14">
        <f t="shared" si="111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19">
        <v>5000</v>
      </c>
      <c r="E1752">
        <v>10081</v>
      </c>
      <c r="F1752" s="19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7">
        <f t="shared" si="109"/>
        <v>42454.836851851855</v>
      </c>
      <c r="M1752" t="b">
        <v>0</v>
      </c>
      <c r="N1752">
        <v>125</v>
      </c>
      <c r="O1752" s="5">
        <f>E1752/D1752</f>
        <v>2.0162</v>
      </c>
      <c r="P1752" s="19">
        <f t="shared" si="110"/>
        <v>80.647999999999996</v>
      </c>
      <c r="Q1752" t="b">
        <v>1</v>
      </c>
      <c r="R1752" s="14" t="s">
        <v>8344</v>
      </c>
      <c r="S1752" s="10" t="s">
        <v>8292</v>
      </c>
      <c r="T1752" t="s">
        <v>8293</v>
      </c>
      <c r="U1752" s="14">
        <f t="shared" si="111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19">
        <v>10000</v>
      </c>
      <c r="E1753">
        <v>10290</v>
      </c>
      <c r="F1753" s="19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7">
        <f t="shared" si="109"/>
        <v>42052.7815162037</v>
      </c>
      <c r="M1753" t="b">
        <v>0</v>
      </c>
      <c r="N1753">
        <v>61</v>
      </c>
      <c r="O1753" s="5">
        <f>E1753/D1753</f>
        <v>1.0289999999999999</v>
      </c>
      <c r="P1753" s="19">
        <f t="shared" si="110"/>
        <v>168.68852459016392</v>
      </c>
      <c r="Q1753" t="b">
        <v>1</v>
      </c>
      <c r="R1753" s="14" t="s">
        <v>8344</v>
      </c>
      <c r="S1753" s="10" t="s">
        <v>8292</v>
      </c>
      <c r="T1753" t="s">
        <v>8293</v>
      </c>
      <c r="U1753" s="14">
        <f t="shared" si="111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19">
        <v>1200</v>
      </c>
      <c r="E1754">
        <v>3122</v>
      </c>
      <c r="F1754" s="19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7">
        <f t="shared" si="109"/>
        <v>42627.253263888888</v>
      </c>
      <c r="M1754" t="b">
        <v>0</v>
      </c>
      <c r="N1754">
        <v>90</v>
      </c>
      <c r="O1754" s="5">
        <f>E1754/D1754</f>
        <v>2.6016666666666666</v>
      </c>
      <c r="P1754" s="19">
        <f t="shared" si="110"/>
        <v>34.68888888888889</v>
      </c>
      <c r="Q1754" t="b">
        <v>1</v>
      </c>
      <c r="R1754" s="14" t="s">
        <v>8344</v>
      </c>
      <c r="S1754" s="10" t="s">
        <v>8292</v>
      </c>
      <c r="T1754" t="s">
        <v>8293</v>
      </c>
      <c r="U1754" s="14">
        <f t="shared" si="111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19">
        <v>15000</v>
      </c>
      <c r="E1755">
        <v>16200</v>
      </c>
      <c r="F1755" s="19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7">
        <f t="shared" si="109"/>
        <v>42420.74962962963</v>
      </c>
      <c r="M1755" t="b">
        <v>0</v>
      </c>
      <c r="N1755">
        <v>35</v>
      </c>
      <c r="O1755" s="5">
        <f>E1755/D1755</f>
        <v>1.08</v>
      </c>
      <c r="P1755" s="19">
        <f t="shared" si="110"/>
        <v>462.85714285714283</v>
      </c>
      <c r="Q1755" t="b">
        <v>1</v>
      </c>
      <c r="R1755" s="14" t="s">
        <v>8344</v>
      </c>
      <c r="S1755" s="10" t="s">
        <v>8292</v>
      </c>
      <c r="T1755" t="s">
        <v>8293</v>
      </c>
      <c r="U1755" s="14">
        <f t="shared" si="111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19">
        <v>8500</v>
      </c>
      <c r="E1756">
        <v>9395</v>
      </c>
      <c r="F1756" s="19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7">
        <f t="shared" si="109"/>
        <v>42067.876770833333</v>
      </c>
      <c r="M1756" t="b">
        <v>0</v>
      </c>
      <c r="N1756">
        <v>90</v>
      </c>
      <c r="O1756" s="5">
        <f>E1756/D1756</f>
        <v>1.1052941176470588</v>
      </c>
      <c r="P1756" s="19">
        <f t="shared" si="110"/>
        <v>104.38888888888889</v>
      </c>
      <c r="Q1756" t="b">
        <v>1</v>
      </c>
      <c r="R1756" s="14" t="s">
        <v>8344</v>
      </c>
      <c r="S1756" s="10" t="s">
        <v>8292</v>
      </c>
      <c r="T1756" t="s">
        <v>8293</v>
      </c>
      <c r="U1756" s="14">
        <f t="shared" si="111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19">
        <v>25</v>
      </c>
      <c r="E1757">
        <v>30</v>
      </c>
      <c r="F1757" s="19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7">
        <f t="shared" si="109"/>
        <v>42252.788900462961</v>
      </c>
      <c r="M1757" t="b">
        <v>0</v>
      </c>
      <c r="N1757">
        <v>4</v>
      </c>
      <c r="O1757" s="5">
        <f>E1757/D1757</f>
        <v>1.2</v>
      </c>
      <c r="P1757" s="19">
        <f t="shared" si="110"/>
        <v>7.5</v>
      </c>
      <c r="Q1757" t="b">
        <v>1</v>
      </c>
      <c r="R1757" s="14" t="s">
        <v>8344</v>
      </c>
      <c r="S1757" s="10" t="s">
        <v>8292</v>
      </c>
      <c r="T1757" t="s">
        <v>8293</v>
      </c>
      <c r="U1757" s="14">
        <f t="shared" si="111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19">
        <v>5500</v>
      </c>
      <c r="E1758">
        <v>5655.6</v>
      </c>
      <c r="F1758" s="19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7">
        <f t="shared" si="109"/>
        <v>42571.167465277773</v>
      </c>
      <c r="M1758" t="b">
        <v>0</v>
      </c>
      <c r="N1758">
        <v>120</v>
      </c>
      <c r="O1758" s="5">
        <f>E1758/D1758</f>
        <v>1.0282909090909091</v>
      </c>
      <c r="P1758" s="19">
        <f t="shared" si="110"/>
        <v>47.13</v>
      </c>
      <c r="Q1758" t="b">
        <v>1</v>
      </c>
      <c r="R1758" s="14" t="s">
        <v>8344</v>
      </c>
      <c r="S1758" s="10" t="s">
        <v>8292</v>
      </c>
      <c r="T1758" t="s">
        <v>8293</v>
      </c>
      <c r="U1758" s="14">
        <f t="shared" si="111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19">
        <v>5000</v>
      </c>
      <c r="E1759">
        <v>5800</v>
      </c>
      <c r="F1759" s="1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7">
        <f t="shared" si="109"/>
        <v>42733.827349537038</v>
      </c>
      <c r="M1759" t="b">
        <v>0</v>
      </c>
      <c r="N1759">
        <v>14</v>
      </c>
      <c r="O1759" s="5">
        <f>E1759/D1759</f>
        <v>1.1599999999999999</v>
      </c>
      <c r="P1759" s="19">
        <f t="shared" si="110"/>
        <v>414.28571428571428</v>
      </c>
      <c r="Q1759" t="b">
        <v>1</v>
      </c>
      <c r="R1759" s="14" t="s">
        <v>8344</v>
      </c>
      <c r="S1759" s="10" t="s">
        <v>8292</v>
      </c>
      <c r="T1759" t="s">
        <v>8293</v>
      </c>
      <c r="U1759" s="14">
        <f t="shared" si="111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19">
        <v>1000</v>
      </c>
      <c r="E1760">
        <v>1147</v>
      </c>
      <c r="F1760" s="19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7">
        <f t="shared" si="109"/>
        <v>42505.955925925926</v>
      </c>
      <c r="M1760" t="b">
        <v>0</v>
      </c>
      <c r="N1760">
        <v>27</v>
      </c>
      <c r="O1760" s="5">
        <f>E1760/D1760</f>
        <v>1.147</v>
      </c>
      <c r="P1760" s="19">
        <f t="shared" si="110"/>
        <v>42.481481481481481</v>
      </c>
      <c r="Q1760" t="b">
        <v>1</v>
      </c>
      <c r="R1760" s="14" t="s">
        <v>8344</v>
      </c>
      <c r="S1760" s="10" t="s">
        <v>8292</v>
      </c>
      <c r="T1760" t="s">
        <v>8293</v>
      </c>
      <c r="U1760" s="14">
        <f t="shared" si="111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19">
        <v>5000</v>
      </c>
      <c r="E1761">
        <v>5330</v>
      </c>
      <c r="F1761" s="19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7">
        <f t="shared" si="109"/>
        <v>42068.829039351855</v>
      </c>
      <c r="M1761" t="b">
        <v>0</v>
      </c>
      <c r="N1761">
        <v>49</v>
      </c>
      <c r="O1761" s="5">
        <f>E1761/D1761</f>
        <v>1.0660000000000001</v>
      </c>
      <c r="P1761" s="19">
        <f t="shared" si="110"/>
        <v>108.77551020408163</v>
      </c>
      <c r="Q1761" t="b">
        <v>1</v>
      </c>
      <c r="R1761" s="14" t="s">
        <v>8344</v>
      </c>
      <c r="S1761" s="10" t="s">
        <v>8292</v>
      </c>
      <c r="T1761" t="s">
        <v>8293</v>
      </c>
      <c r="U1761" s="14">
        <f t="shared" si="111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19">
        <v>5000</v>
      </c>
      <c r="E1762">
        <v>8272</v>
      </c>
      <c r="F1762" s="19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7">
        <f t="shared" si="109"/>
        <v>42405.67260416667</v>
      </c>
      <c r="M1762" t="b">
        <v>0</v>
      </c>
      <c r="N1762">
        <v>102</v>
      </c>
      <c r="O1762" s="5">
        <f>E1762/D1762</f>
        <v>1.6544000000000001</v>
      </c>
      <c r="P1762" s="19">
        <f t="shared" si="110"/>
        <v>81.098039215686271</v>
      </c>
      <c r="Q1762" t="b">
        <v>1</v>
      </c>
      <c r="R1762" s="14" t="s">
        <v>8344</v>
      </c>
      <c r="S1762" s="10" t="s">
        <v>8292</v>
      </c>
      <c r="T1762" t="s">
        <v>8293</v>
      </c>
      <c r="U1762" s="14">
        <f t="shared" si="111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19">
        <v>100</v>
      </c>
      <c r="E1763">
        <v>155</v>
      </c>
      <c r="F1763" s="19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7">
        <f t="shared" si="109"/>
        <v>42209.567824074074</v>
      </c>
      <c r="M1763" t="b">
        <v>0</v>
      </c>
      <c r="N1763">
        <v>3</v>
      </c>
      <c r="O1763" s="5">
        <f>E1763/D1763</f>
        <v>1.55</v>
      </c>
      <c r="P1763" s="19">
        <f t="shared" si="110"/>
        <v>51.666666666666664</v>
      </c>
      <c r="Q1763" t="b">
        <v>1</v>
      </c>
      <c r="R1763" s="14" t="s">
        <v>8344</v>
      </c>
      <c r="S1763" s="10" t="s">
        <v>8292</v>
      </c>
      <c r="T1763" t="s">
        <v>8293</v>
      </c>
      <c r="U1763" s="14">
        <f t="shared" si="111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19">
        <v>100</v>
      </c>
      <c r="E1764">
        <v>885</v>
      </c>
      <c r="F1764" s="19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7">
        <f t="shared" si="109"/>
        <v>42410.982002314813</v>
      </c>
      <c r="M1764" t="b">
        <v>0</v>
      </c>
      <c r="N1764">
        <v>25</v>
      </c>
      <c r="O1764" s="5">
        <f>E1764/D1764</f>
        <v>8.85</v>
      </c>
      <c r="P1764" s="19">
        <f t="shared" si="110"/>
        <v>35.4</v>
      </c>
      <c r="Q1764" t="b">
        <v>1</v>
      </c>
      <c r="R1764" s="14" t="s">
        <v>8344</v>
      </c>
      <c r="S1764" s="10" t="s">
        <v>8292</v>
      </c>
      <c r="T1764" t="s">
        <v>8293</v>
      </c>
      <c r="U1764" s="14">
        <f t="shared" si="111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19">
        <v>12000</v>
      </c>
      <c r="E1765">
        <v>12229</v>
      </c>
      <c r="F1765" s="19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7">
        <f t="shared" si="109"/>
        <v>42636.868518518517</v>
      </c>
      <c r="M1765" t="b">
        <v>0</v>
      </c>
      <c r="N1765">
        <v>118</v>
      </c>
      <c r="O1765" s="5">
        <f>E1765/D1765</f>
        <v>1.0190833333333333</v>
      </c>
      <c r="P1765" s="19">
        <f t="shared" si="110"/>
        <v>103.63559322033899</v>
      </c>
      <c r="Q1765" t="b">
        <v>1</v>
      </c>
      <c r="R1765" s="14" t="s">
        <v>8344</v>
      </c>
      <c r="S1765" s="10" t="s">
        <v>8292</v>
      </c>
      <c r="T1765" t="s">
        <v>8293</v>
      </c>
      <c r="U1765" s="14">
        <f t="shared" si="111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19">
        <v>11000</v>
      </c>
      <c r="E1766">
        <v>2156</v>
      </c>
      <c r="F1766" s="19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7">
        <f t="shared" si="109"/>
        <v>41825.485868055555</v>
      </c>
      <c r="M1766" t="b">
        <v>1</v>
      </c>
      <c r="N1766">
        <v>39</v>
      </c>
      <c r="O1766" s="5">
        <f>E1766/D1766</f>
        <v>0.19600000000000001</v>
      </c>
      <c r="P1766" s="19">
        <f t="shared" si="110"/>
        <v>55.282051282051285</v>
      </c>
      <c r="Q1766" t="b">
        <v>0</v>
      </c>
      <c r="R1766" s="14" t="s">
        <v>8344</v>
      </c>
      <c r="S1766" s="10" t="s">
        <v>8292</v>
      </c>
      <c r="T1766" t="s">
        <v>8293</v>
      </c>
      <c r="U1766" s="14">
        <f t="shared" si="111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19">
        <v>12500</v>
      </c>
      <c r="E1767">
        <v>7433.48</v>
      </c>
      <c r="F1767" s="19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7">
        <f t="shared" si="109"/>
        <v>41834.980462962965</v>
      </c>
      <c r="M1767" t="b">
        <v>1</v>
      </c>
      <c r="N1767">
        <v>103</v>
      </c>
      <c r="O1767" s="5">
        <f>E1767/D1767</f>
        <v>0.59467839999999994</v>
      </c>
      <c r="P1767" s="19">
        <f t="shared" si="110"/>
        <v>72.16970873786407</v>
      </c>
      <c r="Q1767" t="b">
        <v>0</v>
      </c>
      <c r="R1767" s="14" t="s">
        <v>8344</v>
      </c>
      <c r="S1767" s="10" t="s">
        <v>8292</v>
      </c>
      <c r="T1767" t="s">
        <v>8293</v>
      </c>
      <c r="U1767" s="14">
        <f t="shared" si="111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19">
        <v>1500</v>
      </c>
      <c r="E1768">
        <v>0</v>
      </c>
      <c r="F1768" s="19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7">
        <f t="shared" si="109"/>
        <v>41855.859814814816</v>
      </c>
      <c r="M1768" t="b">
        <v>1</v>
      </c>
      <c r="N1768">
        <v>0</v>
      </c>
      <c r="O1768" s="5">
        <f>E1768/D1768</f>
        <v>0</v>
      </c>
      <c r="P1768" s="19">
        <f t="shared" si="110"/>
        <v>0</v>
      </c>
      <c r="Q1768" t="b">
        <v>0</v>
      </c>
      <c r="R1768" s="14" t="s">
        <v>8344</v>
      </c>
      <c r="S1768" s="10" t="s">
        <v>8292</v>
      </c>
      <c r="T1768" t="s">
        <v>8293</v>
      </c>
      <c r="U1768" s="14">
        <f t="shared" si="111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19">
        <v>5000</v>
      </c>
      <c r="E1769">
        <v>2286</v>
      </c>
      <c r="F1769" s="1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7">
        <f t="shared" si="109"/>
        <v>41824.658379629633</v>
      </c>
      <c r="M1769" t="b">
        <v>1</v>
      </c>
      <c r="N1769">
        <v>39</v>
      </c>
      <c r="O1769" s="5">
        <f>E1769/D1769</f>
        <v>0.4572</v>
      </c>
      <c r="P1769" s="19">
        <f t="shared" si="110"/>
        <v>58.615384615384613</v>
      </c>
      <c r="Q1769" t="b">
        <v>0</v>
      </c>
      <c r="R1769" s="14" t="s">
        <v>8344</v>
      </c>
      <c r="S1769" s="10" t="s">
        <v>8292</v>
      </c>
      <c r="T1769" t="s">
        <v>8293</v>
      </c>
      <c r="U1769" s="14">
        <f t="shared" si="111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19">
        <v>5000</v>
      </c>
      <c r="E1770">
        <v>187</v>
      </c>
      <c r="F1770" s="19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7">
        <f t="shared" si="109"/>
        <v>41849.560694444444</v>
      </c>
      <c r="M1770" t="b">
        <v>1</v>
      </c>
      <c r="N1770">
        <v>15</v>
      </c>
      <c r="O1770" s="5">
        <f>E1770/D1770</f>
        <v>3.7400000000000003E-2</v>
      </c>
      <c r="P1770" s="19">
        <f t="shared" si="110"/>
        <v>12.466666666666667</v>
      </c>
      <c r="Q1770" t="b">
        <v>0</v>
      </c>
      <c r="R1770" s="14" t="s">
        <v>8344</v>
      </c>
      <c r="S1770" s="10" t="s">
        <v>8292</v>
      </c>
      <c r="T1770" t="s">
        <v>8293</v>
      </c>
      <c r="U1770" s="14">
        <f t="shared" si="111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19">
        <v>40000</v>
      </c>
      <c r="E1771">
        <v>1081</v>
      </c>
      <c r="F1771" s="19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7">
        <f t="shared" si="109"/>
        <v>41987.818969907406</v>
      </c>
      <c r="M1771" t="b">
        <v>1</v>
      </c>
      <c r="N1771">
        <v>22</v>
      </c>
      <c r="O1771" s="5">
        <f>E1771/D1771</f>
        <v>2.7025E-2</v>
      </c>
      <c r="P1771" s="19">
        <f t="shared" si="110"/>
        <v>49.136363636363633</v>
      </c>
      <c r="Q1771" t="b">
        <v>0</v>
      </c>
      <c r="R1771" s="14" t="s">
        <v>8344</v>
      </c>
      <c r="S1771" s="10" t="s">
        <v>8292</v>
      </c>
      <c r="T1771" t="s">
        <v>8293</v>
      </c>
      <c r="U1771" s="14">
        <f t="shared" si="111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19">
        <v>24500</v>
      </c>
      <c r="E1772">
        <v>13846</v>
      </c>
      <c r="F1772" s="19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7">
        <f t="shared" si="109"/>
        <v>41891.780023148152</v>
      </c>
      <c r="M1772" t="b">
        <v>1</v>
      </c>
      <c r="N1772">
        <v>92</v>
      </c>
      <c r="O1772" s="5">
        <f>E1772/D1772</f>
        <v>0.56514285714285717</v>
      </c>
      <c r="P1772" s="19">
        <f t="shared" si="110"/>
        <v>150.5</v>
      </c>
      <c r="Q1772" t="b">
        <v>0</v>
      </c>
      <c r="R1772" s="14" t="s">
        <v>8344</v>
      </c>
      <c r="S1772" s="10" t="s">
        <v>8292</v>
      </c>
      <c r="T1772" t="s">
        <v>8293</v>
      </c>
      <c r="U1772" s="14">
        <f t="shared" si="111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19">
        <v>4200</v>
      </c>
      <c r="E1773">
        <v>895</v>
      </c>
      <c r="F1773" s="19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7">
        <f t="shared" si="109"/>
        <v>41905.979629629634</v>
      </c>
      <c r="M1773" t="b">
        <v>1</v>
      </c>
      <c r="N1773">
        <v>25</v>
      </c>
      <c r="O1773" s="5">
        <f>E1773/D1773</f>
        <v>0.21309523809523809</v>
      </c>
      <c r="P1773" s="19">
        <f t="shared" si="110"/>
        <v>35.799999999999997</v>
      </c>
      <c r="Q1773" t="b">
        <v>0</v>
      </c>
      <c r="R1773" s="14" t="s">
        <v>8344</v>
      </c>
      <c r="S1773" s="10" t="s">
        <v>8292</v>
      </c>
      <c r="T1773" t="s">
        <v>8293</v>
      </c>
      <c r="U1773" s="14">
        <f t="shared" si="111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19">
        <v>5500</v>
      </c>
      <c r="E1774">
        <v>858</v>
      </c>
      <c r="F1774" s="19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7">
        <f t="shared" si="109"/>
        <v>41766.718009259261</v>
      </c>
      <c r="M1774" t="b">
        <v>1</v>
      </c>
      <c r="N1774">
        <v>19</v>
      </c>
      <c r="O1774" s="5">
        <f>E1774/D1774</f>
        <v>0.156</v>
      </c>
      <c r="P1774" s="19">
        <f t="shared" si="110"/>
        <v>45.157894736842103</v>
      </c>
      <c r="Q1774" t="b">
        <v>0</v>
      </c>
      <c r="R1774" s="14" t="s">
        <v>8344</v>
      </c>
      <c r="S1774" s="10" t="s">
        <v>8292</v>
      </c>
      <c r="T1774" t="s">
        <v>8293</v>
      </c>
      <c r="U1774" s="14">
        <f t="shared" si="111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19">
        <v>30000</v>
      </c>
      <c r="E1775">
        <v>1877</v>
      </c>
      <c r="F1775" s="19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7">
        <f t="shared" si="109"/>
        <v>41978.760393518518</v>
      </c>
      <c r="M1775" t="b">
        <v>1</v>
      </c>
      <c r="N1775">
        <v>19</v>
      </c>
      <c r="O1775" s="5">
        <f>E1775/D1775</f>
        <v>6.2566666666666673E-2</v>
      </c>
      <c r="P1775" s="19">
        <f t="shared" si="110"/>
        <v>98.78947368421052</v>
      </c>
      <c r="Q1775" t="b">
        <v>0</v>
      </c>
      <c r="R1775" s="14" t="s">
        <v>8344</v>
      </c>
      <c r="S1775" s="10" t="s">
        <v>8292</v>
      </c>
      <c r="T1775" t="s">
        <v>8293</v>
      </c>
      <c r="U1775" s="14">
        <f t="shared" si="111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19">
        <v>2500</v>
      </c>
      <c r="E1776">
        <v>1148</v>
      </c>
      <c r="F1776" s="19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7">
        <f t="shared" si="109"/>
        <v>41930.218657407408</v>
      </c>
      <c r="M1776" t="b">
        <v>1</v>
      </c>
      <c r="N1776">
        <v>13</v>
      </c>
      <c r="O1776" s="5">
        <f>E1776/D1776</f>
        <v>0.4592</v>
      </c>
      <c r="P1776" s="19">
        <f t="shared" si="110"/>
        <v>88.307692307692307</v>
      </c>
      <c r="Q1776" t="b">
        <v>0</v>
      </c>
      <c r="R1776" s="14" t="s">
        <v>8344</v>
      </c>
      <c r="S1776" s="10" t="s">
        <v>8292</v>
      </c>
      <c r="T1776" t="s">
        <v>8293</v>
      </c>
      <c r="U1776" s="14">
        <f t="shared" si="111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19">
        <v>32500</v>
      </c>
      <c r="E1777">
        <v>21158</v>
      </c>
      <c r="F1777" s="19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7">
        <f t="shared" si="109"/>
        <v>41891.976388888892</v>
      </c>
      <c r="M1777" t="b">
        <v>1</v>
      </c>
      <c r="N1777">
        <v>124</v>
      </c>
      <c r="O1777" s="5">
        <f>E1777/D1777</f>
        <v>0.65101538461538466</v>
      </c>
      <c r="P1777" s="19">
        <f t="shared" si="110"/>
        <v>170.62903225806451</v>
      </c>
      <c r="Q1777" t="b">
        <v>0</v>
      </c>
      <c r="R1777" s="14" t="s">
        <v>8344</v>
      </c>
      <c r="S1777" s="10" t="s">
        <v>8292</v>
      </c>
      <c r="T1777" t="s">
        <v>8293</v>
      </c>
      <c r="U1777" s="14">
        <f t="shared" si="111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19">
        <v>5000</v>
      </c>
      <c r="E1778">
        <v>335</v>
      </c>
      <c r="F1778" s="19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7">
        <f t="shared" si="109"/>
        <v>41905.95684027778</v>
      </c>
      <c r="M1778" t="b">
        <v>1</v>
      </c>
      <c r="N1778">
        <v>4</v>
      </c>
      <c r="O1778" s="5">
        <f>E1778/D1778</f>
        <v>6.7000000000000004E-2</v>
      </c>
      <c r="P1778" s="19">
        <f t="shared" si="110"/>
        <v>83.75</v>
      </c>
      <c r="Q1778" t="b">
        <v>0</v>
      </c>
      <c r="R1778" s="14" t="s">
        <v>8344</v>
      </c>
      <c r="S1778" s="10" t="s">
        <v>8292</v>
      </c>
      <c r="T1778" t="s">
        <v>8293</v>
      </c>
      <c r="U1778" s="14">
        <f t="shared" si="111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19">
        <v>4800</v>
      </c>
      <c r="E1779">
        <v>651</v>
      </c>
      <c r="F1779" s="1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7">
        <f t="shared" si="109"/>
        <v>42025.357094907406</v>
      </c>
      <c r="M1779" t="b">
        <v>1</v>
      </c>
      <c r="N1779">
        <v>10</v>
      </c>
      <c r="O1779" s="5">
        <f>E1779/D1779</f>
        <v>0.135625</v>
      </c>
      <c r="P1779" s="19">
        <f t="shared" si="110"/>
        <v>65.099999999999994</v>
      </c>
      <c r="Q1779" t="b">
        <v>0</v>
      </c>
      <c r="R1779" s="14" t="s">
        <v>8344</v>
      </c>
      <c r="S1779" s="10" t="s">
        <v>8292</v>
      </c>
      <c r="T1779" t="s">
        <v>8293</v>
      </c>
      <c r="U1779" s="14">
        <f t="shared" si="111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19">
        <v>50000</v>
      </c>
      <c r="E1780">
        <v>995</v>
      </c>
      <c r="F1780" s="19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7">
        <f t="shared" si="109"/>
        <v>42045.86336805555</v>
      </c>
      <c r="M1780" t="b">
        <v>1</v>
      </c>
      <c r="N1780">
        <v>15</v>
      </c>
      <c r="O1780" s="5">
        <f>E1780/D1780</f>
        <v>1.9900000000000001E-2</v>
      </c>
      <c r="P1780" s="19">
        <f t="shared" si="110"/>
        <v>66.333333333333329</v>
      </c>
      <c r="Q1780" t="b">
        <v>0</v>
      </c>
      <c r="R1780" s="14" t="s">
        <v>8344</v>
      </c>
      <c r="S1780" s="10" t="s">
        <v>8292</v>
      </c>
      <c r="T1780" t="s">
        <v>8293</v>
      </c>
      <c r="U1780" s="14">
        <f t="shared" si="111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19">
        <v>11000</v>
      </c>
      <c r="E1781">
        <v>3986</v>
      </c>
      <c r="F1781" s="19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7">
        <f t="shared" si="109"/>
        <v>42585.691898148143</v>
      </c>
      <c r="M1781" t="b">
        <v>1</v>
      </c>
      <c r="N1781">
        <v>38</v>
      </c>
      <c r="O1781" s="5">
        <f>E1781/D1781</f>
        <v>0.36236363636363639</v>
      </c>
      <c r="P1781" s="19">
        <f t="shared" si="110"/>
        <v>104.89473684210526</v>
      </c>
      <c r="Q1781" t="b">
        <v>0</v>
      </c>
      <c r="R1781" s="14" t="s">
        <v>8344</v>
      </c>
      <c r="S1781" s="10" t="s">
        <v>8292</v>
      </c>
      <c r="T1781" t="s">
        <v>8293</v>
      </c>
      <c r="U1781" s="14">
        <f t="shared" si="111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19">
        <v>30000</v>
      </c>
      <c r="E1782">
        <v>11923</v>
      </c>
      <c r="F1782" s="19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7">
        <f t="shared" si="109"/>
        <v>42493.600810185191</v>
      </c>
      <c r="M1782" t="b">
        <v>1</v>
      </c>
      <c r="N1782">
        <v>152</v>
      </c>
      <c r="O1782" s="5">
        <f>E1782/D1782</f>
        <v>0.39743333333333336</v>
      </c>
      <c r="P1782" s="19">
        <f t="shared" si="110"/>
        <v>78.440789473684205</v>
      </c>
      <c r="Q1782" t="b">
        <v>0</v>
      </c>
      <c r="R1782" s="14" t="s">
        <v>8344</v>
      </c>
      <c r="S1782" s="10" t="s">
        <v>8292</v>
      </c>
      <c r="T1782" t="s">
        <v>8293</v>
      </c>
      <c r="U1782" s="14">
        <f t="shared" si="111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19">
        <v>5500</v>
      </c>
      <c r="E1783">
        <v>1417</v>
      </c>
      <c r="F1783" s="19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7">
        <f t="shared" si="109"/>
        <v>42597.617418981477</v>
      </c>
      <c r="M1783" t="b">
        <v>1</v>
      </c>
      <c r="N1783">
        <v>24</v>
      </c>
      <c r="O1783" s="5">
        <f>E1783/D1783</f>
        <v>0.25763636363636366</v>
      </c>
      <c r="P1783" s="19">
        <f t="shared" si="110"/>
        <v>59.041666666666664</v>
      </c>
      <c r="Q1783" t="b">
        <v>0</v>
      </c>
      <c r="R1783" s="14" t="s">
        <v>8344</v>
      </c>
      <c r="S1783" s="10" t="s">
        <v>8292</v>
      </c>
      <c r="T1783" t="s">
        <v>8293</v>
      </c>
      <c r="U1783" s="14">
        <f t="shared" si="111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19">
        <v>35000</v>
      </c>
      <c r="E1784">
        <v>5422</v>
      </c>
      <c r="F1784" s="19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7">
        <f t="shared" si="109"/>
        <v>42388.575104166666</v>
      </c>
      <c r="M1784" t="b">
        <v>1</v>
      </c>
      <c r="N1784">
        <v>76</v>
      </c>
      <c r="O1784" s="5">
        <f>E1784/D1784</f>
        <v>0.15491428571428573</v>
      </c>
      <c r="P1784" s="19">
        <f t="shared" si="110"/>
        <v>71.34210526315789</v>
      </c>
      <c r="Q1784" t="b">
        <v>0</v>
      </c>
      <c r="R1784" s="14" t="s">
        <v>8344</v>
      </c>
      <c r="S1784" s="10" t="s">
        <v>8292</v>
      </c>
      <c r="T1784" t="s">
        <v>8293</v>
      </c>
      <c r="U1784" s="14">
        <f t="shared" si="111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19">
        <v>40000</v>
      </c>
      <c r="E1785">
        <v>9477</v>
      </c>
      <c r="F1785" s="19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7">
        <f t="shared" si="109"/>
        <v>42115.949976851851</v>
      </c>
      <c r="M1785" t="b">
        <v>1</v>
      </c>
      <c r="N1785">
        <v>185</v>
      </c>
      <c r="O1785" s="5">
        <f>E1785/D1785</f>
        <v>0.236925</v>
      </c>
      <c r="P1785" s="19">
        <f t="shared" si="110"/>
        <v>51.227027027027027</v>
      </c>
      <c r="Q1785" t="b">
        <v>0</v>
      </c>
      <c r="R1785" s="14" t="s">
        <v>8344</v>
      </c>
      <c r="S1785" s="10" t="s">
        <v>8292</v>
      </c>
      <c r="T1785" t="s">
        <v>8293</v>
      </c>
      <c r="U1785" s="14">
        <f t="shared" si="111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19">
        <v>5000</v>
      </c>
      <c r="E1786">
        <v>1988</v>
      </c>
      <c r="F1786" s="19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7">
        <f t="shared" si="109"/>
        <v>42003.655555555553</v>
      </c>
      <c r="M1786" t="b">
        <v>1</v>
      </c>
      <c r="N1786">
        <v>33</v>
      </c>
      <c r="O1786" s="5">
        <f>E1786/D1786</f>
        <v>0.39760000000000001</v>
      </c>
      <c r="P1786" s="19">
        <f t="shared" si="110"/>
        <v>60.242424242424242</v>
      </c>
      <c r="Q1786" t="b">
        <v>0</v>
      </c>
      <c r="R1786" s="14" t="s">
        <v>8344</v>
      </c>
      <c r="S1786" s="10" t="s">
        <v>8292</v>
      </c>
      <c r="T1786" t="s">
        <v>8293</v>
      </c>
      <c r="U1786" s="14">
        <f t="shared" si="111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19">
        <v>24000</v>
      </c>
      <c r="E1787">
        <v>4853</v>
      </c>
      <c r="F1787" s="19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7">
        <f t="shared" si="109"/>
        <v>41897.134895833333</v>
      </c>
      <c r="M1787" t="b">
        <v>1</v>
      </c>
      <c r="N1787">
        <v>108</v>
      </c>
      <c r="O1787" s="5">
        <f>E1787/D1787</f>
        <v>0.20220833333333332</v>
      </c>
      <c r="P1787" s="19">
        <f t="shared" si="110"/>
        <v>44.935185185185183</v>
      </c>
      <c r="Q1787" t="b">
        <v>0</v>
      </c>
      <c r="R1787" s="14" t="s">
        <v>8344</v>
      </c>
      <c r="S1787" s="10" t="s">
        <v>8292</v>
      </c>
      <c r="T1787" t="s">
        <v>8293</v>
      </c>
      <c r="U1787" s="14">
        <f t="shared" si="111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19">
        <v>1900</v>
      </c>
      <c r="E1788">
        <v>905</v>
      </c>
      <c r="F1788" s="19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7">
        <f t="shared" si="109"/>
        <v>41958.550659722227</v>
      </c>
      <c r="M1788" t="b">
        <v>1</v>
      </c>
      <c r="N1788">
        <v>29</v>
      </c>
      <c r="O1788" s="5">
        <f>E1788/D1788</f>
        <v>0.47631578947368419</v>
      </c>
      <c r="P1788" s="19">
        <f t="shared" si="110"/>
        <v>31.206896551724139</v>
      </c>
      <c r="Q1788" t="b">
        <v>0</v>
      </c>
      <c r="R1788" s="14" t="s">
        <v>8344</v>
      </c>
      <c r="S1788" s="10" t="s">
        <v>8292</v>
      </c>
      <c r="T1788" t="s">
        <v>8293</v>
      </c>
      <c r="U1788" s="14">
        <f t="shared" si="111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19">
        <v>10000</v>
      </c>
      <c r="E1789">
        <v>1533</v>
      </c>
      <c r="F1789" s="1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7">
        <f t="shared" si="109"/>
        <v>42068.65552083333</v>
      </c>
      <c r="M1789" t="b">
        <v>1</v>
      </c>
      <c r="N1789">
        <v>24</v>
      </c>
      <c r="O1789" s="5">
        <f>E1789/D1789</f>
        <v>0.15329999999999999</v>
      </c>
      <c r="P1789" s="19">
        <f t="shared" si="110"/>
        <v>63.875</v>
      </c>
      <c r="Q1789" t="b">
        <v>0</v>
      </c>
      <c r="R1789" s="14" t="s">
        <v>8344</v>
      </c>
      <c r="S1789" s="10" t="s">
        <v>8292</v>
      </c>
      <c r="T1789" t="s">
        <v>8293</v>
      </c>
      <c r="U1789" s="14">
        <f t="shared" si="111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19">
        <v>5500</v>
      </c>
      <c r="E1790">
        <v>76</v>
      </c>
      <c r="F1790" s="19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7">
        <f t="shared" si="109"/>
        <v>41913.94840277778</v>
      </c>
      <c r="M1790" t="b">
        <v>1</v>
      </c>
      <c r="N1790">
        <v>4</v>
      </c>
      <c r="O1790" s="5">
        <f>E1790/D1790</f>
        <v>1.3818181818181818E-2</v>
      </c>
      <c r="P1790" s="19">
        <f t="shared" si="110"/>
        <v>19</v>
      </c>
      <c r="Q1790" t="b">
        <v>0</v>
      </c>
      <c r="R1790" s="14" t="s">
        <v>8344</v>
      </c>
      <c r="S1790" s="10" t="s">
        <v>8292</v>
      </c>
      <c r="T1790" t="s">
        <v>8293</v>
      </c>
      <c r="U1790" s="14">
        <f t="shared" si="111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19">
        <v>8000</v>
      </c>
      <c r="E1791">
        <v>40</v>
      </c>
      <c r="F1791" s="19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7">
        <f t="shared" si="109"/>
        <v>41956.250034722223</v>
      </c>
      <c r="M1791" t="b">
        <v>1</v>
      </c>
      <c r="N1791">
        <v>4</v>
      </c>
      <c r="O1791" s="5">
        <f>E1791/D1791</f>
        <v>5.0000000000000001E-3</v>
      </c>
      <c r="P1791" s="19">
        <f t="shared" si="110"/>
        <v>10</v>
      </c>
      <c r="Q1791" t="b">
        <v>0</v>
      </c>
      <c r="R1791" s="14" t="s">
        <v>8344</v>
      </c>
      <c r="S1791" s="10" t="s">
        <v>8292</v>
      </c>
      <c r="T1791" t="s">
        <v>8293</v>
      </c>
      <c r="U1791" s="14">
        <f t="shared" si="111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19">
        <v>33000</v>
      </c>
      <c r="E1792">
        <v>1636</v>
      </c>
      <c r="F1792" s="19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7">
        <f t="shared" si="109"/>
        <v>42010.674513888895</v>
      </c>
      <c r="M1792" t="b">
        <v>1</v>
      </c>
      <c r="N1792">
        <v>15</v>
      </c>
      <c r="O1792" s="5">
        <f>E1792/D1792</f>
        <v>4.9575757575757579E-2</v>
      </c>
      <c r="P1792" s="19">
        <f t="shared" si="110"/>
        <v>109.06666666666666</v>
      </c>
      <c r="Q1792" t="b">
        <v>0</v>
      </c>
      <c r="R1792" s="14" t="s">
        <v>8344</v>
      </c>
      <c r="S1792" s="10" t="s">
        <v>8292</v>
      </c>
      <c r="T1792" t="s">
        <v>8293</v>
      </c>
      <c r="U1792" s="14">
        <f t="shared" si="111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19">
        <v>3000</v>
      </c>
      <c r="E1793">
        <v>107</v>
      </c>
      <c r="F1793" s="19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7">
        <f t="shared" si="109"/>
        <v>41973.740335648152</v>
      </c>
      <c r="M1793" t="b">
        <v>1</v>
      </c>
      <c r="N1793">
        <v>4</v>
      </c>
      <c r="O1793" s="5">
        <f>E1793/D1793</f>
        <v>3.5666666666666666E-2</v>
      </c>
      <c r="P1793" s="19">
        <f t="shared" si="110"/>
        <v>26.75</v>
      </c>
      <c r="Q1793" t="b">
        <v>0</v>
      </c>
      <c r="R1793" s="14" t="s">
        <v>8344</v>
      </c>
      <c r="S1793" s="10" t="s">
        <v>8292</v>
      </c>
      <c r="T1793" t="s">
        <v>8293</v>
      </c>
      <c r="U1793" s="14">
        <f t="shared" si="111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19">
        <v>25000</v>
      </c>
      <c r="E1794">
        <v>15281</v>
      </c>
      <c r="F1794" s="19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7">
        <f t="shared" si="109"/>
        <v>42189.031041666662</v>
      </c>
      <c r="M1794" t="b">
        <v>1</v>
      </c>
      <c r="N1794">
        <v>139</v>
      </c>
      <c r="O1794" s="5">
        <f>E1794/D1794</f>
        <v>0.61124000000000001</v>
      </c>
      <c r="P1794" s="19">
        <f t="shared" si="110"/>
        <v>109.93525179856115</v>
      </c>
      <c r="Q1794" t="b">
        <v>0</v>
      </c>
      <c r="R1794" s="14" t="s">
        <v>8344</v>
      </c>
      <c r="S1794" s="10" t="s">
        <v>8292</v>
      </c>
      <c r="T1794" t="s">
        <v>8293</v>
      </c>
      <c r="U1794" s="14">
        <f t="shared" si="111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19">
        <v>3000</v>
      </c>
      <c r="E1795">
        <v>40</v>
      </c>
      <c r="F1795" s="19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7">
        <f t="shared" ref="L1795:L1858" si="113">(((K1795/60)/60)/24)+DATE(1970,1,1)</f>
        <v>41940.89166666667</v>
      </c>
      <c r="M1795" t="b">
        <v>1</v>
      </c>
      <c r="N1795">
        <v>2</v>
      </c>
      <c r="O1795" s="5">
        <f>E1795/D1795</f>
        <v>1.3333333333333334E-2</v>
      </c>
      <c r="P1795" s="19">
        <f t="shared" ref="P1795:P1858" si="114">IFERROR(E1795/N1795,0)</f>
        <v>20</v>
      </c>
      <c r="Q1795" t="b">
        <v>0</v>
      </c>
      <c r="R1795" s="14" t="s">
        <v>8344</v>
      </c>
      <c r="S1795" s="10" t="s">
        <v>8292</v>
      </c>
      <c r="T1795" t="s">
        <v>8293</v>
      </c>
      <c r="U1795" s="14">
        <f t="shared" ref="U1795:U1858" si="115">YEAR(L1795)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19">
        <v>9000</v>
      </c>
      <c r="E1796">
        <v>997</v>
      </c>
      <c r="F1796" s="19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7">
        <f t="shared" si="113"/>
        <v>42011.551180555558</v>
      </c>
      <c r="M1796" t="b">
        <v>1</v>
      </c>
      <c r="N1796">
        <v>18</v>
      </c>
      <c r="O1796" s="5">
        <f>E1796/D1796</f>
        <v>0.11077777777777778</v>
      </c>
      <c r="P1796" s="19">
        <f t="shared" si="114"/>
        <v>55.388888888888886</v>
      </c>
      <c r="Q1796" t="b">
        <v>0</v>
      </c>
      <c r="R1796" s="14" t="s">
        <v>8344</v>
      </c>
      <c r="S1796" s="10" t="s">
        <v>8292</v>
      </c>
      <c r="T1796" t="s">
        <v>8293</v>
      </c>
      <c r="U1796" s="14">
        <f t="shared" si="115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19">
        <v>28000</v>
      </c>
      <c r="E1797">
        <v>10846</v>
      </c>
      <c r="F1797" s="19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7">
        <f t="shared" si="113"/>
        <v>42628.288668981477</v>
      </c>
      <c r="M1797" t="b">
        <v>1</v>
      </c>
      <c r="N1797">
        <v>81</v>
      </c>
      <c r="O1797" s="5">
        <f>E1797/D1797</f>
        <v>0.38735714285714284</v>
      </c>
      <c r="P1797" s="19">
        <f t="shared" si="114"/>
        <v>133.90123456790124</v>
      </c>
      <c r="Q1797" t="b">
        <v>0</v>
      </c>
      <c r="R1797" s="14" t="s">
        <v>8344</v>
      </c>
      <c r="S1797" s="10" t="s">
        <v>8292</v>
      </c>
      <c r="T1797" t="s">
        <v>8293</v>
      </c>
      <c r="U1797" s="14">
        <f t="shared" si="115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19">
        <v>19000</v>
      </c>
      <c r="E1798">
        <v>4190</v>
      </c>
      <c r="F1798" s="19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7">
        <f t="shared" si="113"/>
        <v>42515.439421296294</v>
      </c>
      <c r="M1798" t="b">
        <v>1</v>
      </c>
      <c r="N1798">
        <v>86</v>
      </c>
      <c r="O1798" s="5">
        <f>E1798/D1798</f>
        <v>0.22052631578947368</v>
      </c>
      <c r="P1798" s="19">
        <f t="shared" si="114"/>
        <v>48.720930232558139</v>
      </c>
      <c r="Q1798" t="b">
        <v>0</v>
      </c>
      <c r="R1798" s="14" t="s">
        <v>8344</v>
      </c>
      <c r="S1798" s="10" t="s">
        <v>8292</v>
      </c>
      <c r="T1798" t="s">
        <v>8293</v>
      </c>
      <c r="U1798" s="14">
        <f t="shared" si="115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19">
        <v>10000</v>
      </c>
      <c r="E1799">
        <v>6755</v>
      </c>
      <c r="F1799" s="1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7">
        <f t="shared" si="113"/>
        <v>42689.56931712963</v>
      </c>
      <c r="M1799" t="b">
        <v>1</v>
      </c>
      <c r="N1799">
        <v>140</v>
      </c>
      <c r="O1799" s="5">
        <f>E1799/D1799</f>
        <v>0.67549999999999999</v>
      </c>
      <c r="P1799" s="19">
        <f t="shared" si="114"/>
        <v>48.25</v>
      </c>
      <c r="Q1799" t="b">
        <v>0</v>
      </c>
      <c r="R1799" s="14" t="s">
        <v>8344</v>
      </c>
      <c r="S1799" s="10" t="s">
        <v>8292</v>
      </c>
      <c r="T1799" t="s">
        <v>8293</v>
      </c>
      <c r="U1799" s="14">
        <f t="shared" si="115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19">
        <v>16000</v>
      </c>
      <c r="E1800">
        <v>2182</v>
      </c>
      <c r="F1800" s="19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7">
        <f t="shared" si="113"/>
        <v>42344.32677083333</v>
      </c>
      <c r="M1800" t="b">
        <v>1</v>
      </c>
      <c r="N1800">
        <v>37</v>
      </c>
      <c r="O1800" s="5">
        <f>E1800/D1800</f>
        <v>0.136375</v>
      </c>
      <c r="P1800" s="19">
        <f t="shared" si="114"/>
        <v>58.972972972972975</v>
      </c>
      <c r="Q1800" t="b">
        <v>0</v>
      </c>
      <c r="R1800" s="14" t="s">
        <v>8344</v>
      </c>
      <c r="S1800" s="10" t="s">
        <v>8292</v>
      </c>
      <c r="T1800" t="s">
        <v>8293</v>
      </c>
      <c r="U1800" s="14">
        <f t="shared" si="115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19">
        <v>4000</v>
      </c>
      <c r="E1801">
        <v>69.83</v>
      </c>
      <c r="F1801" s="19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7">
        <f t="shared" si="113"/>
        <v>41934.842685185184</v>
      </c>
      <c r="M1801" t="b">
        <v>1</v>
      </c>
      <c r="N1801">
        <v>6</v>
      </c>
      <c r="O1801" s="5">
        <f>E1801/D1801</f>
        <v>1.7457500000000001E-2</v>
      </c>
      <c r="P1801" s="19">
        <f t="shared" si="114"/>
        <v>11.638333333333334</v>
      </c>
      <c r="Q1801" t="b">
        <v>0</v>
      </c>
      <c r="R1801" s="14" t="s">
        <v>8344</v>
      </c>
      <c r="S1801" s="10" t="s">
        <v>8292</v>
      </c>
      <c r="T1801" t="s">
        <v>8293</v>
      </c>
      <c r="U1801" s="14">
        <f t="shared" si="115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19">
        <v>46260</v>
      </c>
      <c r="E1802">
        <v>9460</v>
      </c>
      <c r="F1802" s="19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7">
        <f t="shared" si="113"/>
        <v>42623.606134259258</v>
      </c>
      <c r="M1802" t="b">
        <v>1</v>
      </c>
      <c r="N1802">
        <v>113</v>
      </c>
      <c r="O1802" s="5">
        <f>E1802/D1802</f>
        <v>0.20449632511889321</v>
      </c>
      <c r="P1802" s="19">
        <f t="shared" si="114"/>
        <v>83.716814159292042</v>
      </c>
      <c r="Q1802" t="b">
        <v>0</v>
      </c>
      <c r="R1802" s="14" t="s">
        <v>8344</v>
      </c>
      <c r="S1802" s="10" t="s">
        <v>8292</v>
      </c>
      <c r="T1802" t="s">
        <v>8293</v>
      </c>
      <c r="U1802" s="14">
        <f t="shared" si="115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19">
        <v>17000</v>
      </c>
      <c r="E1803">
        <v>2355</v>
      </c>
      <c r="F1803" s="19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7">
        <f t="shared" si="113"/>
        <v>42321.660509259258</v>
      </c>
      <c r="M1803" t="b">
        <v>1</v>
      </c>
      <c r="N1803">
        <v>37</v>
      </c>
      <c r="O1803" s="5">
        <f>E1803/D1803</f>
        <v>0.13852941176470587</v>
      </c>
      <c r="P1803" s="19">
        <f t="shared" si="114"/>
        <v>63.648648648648646</v>
      </c>
      <c r="Q1803" t="b">
        <v>0</v>
      </c>
      <c r="R1803" s="14" t="s">
        <v>8344</v>
      </c>
      <c r="S1803" s="10" t="s">
        <v>8292</v>
      </c>
      <c r="T1803" t="s">
        <v>8293</v>
      </c>
      <c r="U1803" s="14">
        <f t="shared" si="115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19">
        <v>3500</v>
      </c>
      <c r="E1804">
        <v>1697</v>
      </c>
      <c r="F1804" s="19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7">
        <f t="shared" si="113"/>
        <v>42159.47256944445</v>
      </c>
      <c r="M1804" t="b">
        <v>1</v>
      </c>
      <c r="N1804">
        <v>18</v>
      </c>
      <c r="O1804" s="5">
        <f>E1804/D1804</f>
        <v>0.48485714285714288</v>
      </c>
      <c r="P1804" s="19">
        <f t="shared" si="114"/>
        <v>94.277777777777771</v>
      </c>
      <c r="Q1804" t="b">
        <v>0</v>
      </c>
      <c r="R1804" s="14" t="s">
        <v>8344</v>
      </c>
      <c r="S1804" s="10" t="s">
        <v>8292</v>
      </c>
      <c r="T1804" t="s">
        <v>8293</v>
      </c>
      <c r="U1804" s="14">
        <f t="shared" si="115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19">
        <v>17500</v>
      </c>
      <c r="E1805">
        <v>5390</v>
      </c>
      <c r="F1805" s="19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7">
        <f t="shared" si="113"/>
        <v>42018.071550925932</v>
      </c>
      <c r="M1805" t="b">
        <v>1</v>
      </c>
      <c r="N1805">
        <v>75</v>
      </c>
      <c r="O1805" s="5">
        <f>E1805/D1805</f>
        <v>0.308</v>
      </c>
      <c r="P1805" s="19">
        <f t="shared" si="114"/>
        <v>71.86666666666666</v>
      </c>
      <c r="Q1805" t="b">
        <v>0</v>
      </c>
      <c r="R1805" s="14" t="s">
        <v>8344</v>
      </c>
      <c r="S1805" s="10" t="s">
        <v>8292</v>
      </c>
      <c r="T1805" t="s">
        <v>8293</v>
      </c>
      <c r="U1805" s="14">
        <f t="shared" si="115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19">
        <v>15500</v>
      </c>
      <c r="E1806">
        <v>5452</v>
      </c>
      <c r="F1806" s="19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7">
        <f t="shared" si="113"/>
        <v>42282.678287037037</v>
      </c>
      <c r="M1806" t="b">
        <v>1</v>
      </c>
      <c r="N1806">
        <v>52</v>
      </c>
      <c r="O1806" s="5">
        <f>E1806/D1806</f>
        <v>0.35174193548387095</v>
      </c>
      <c r="P1806" s="19">
        <f t="shared" si="114"/>
        <v>104.84615384615384</v>
      </c>
      <c r="Q1806" t="b">
        <v>0</v>
      </c>
      <c r="R1806" s="14" t="s">
        <v>8344</v>
      </c>
      <c r="S1806" s="10" t="s">
        <v>8292</v>
      </c>
      <c r="T1806" t="s">
        <v>8293</v>
      </c>
      <c r="U1806" s="14">
        <f t="shared" si="115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19">
        <v>22500</v>
      </c>
      <c r="E1807">
        <v>8191</v>
      </c>
      <c r="F1807" s="19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7">
        <f t="shared" si="113"/>
        <v>42247.803912037038</v>
      </c>
      <c r="M1807" t="b">
        <v>1</v>
      </c>
      <c r="N1807">
        <v>122</v>
      </c>
      <c r="O1807" s="5">
        <f>E1807/D1807</f>
        <v>0.36404444444444445</v>
      </c>
      <c r="P1807" s="19">
        <f t="shared" si="114"/>
        <v>67.139344262295083</v>
      </c>
      <c r="Q1807" t="b">
        <v>0</v>
      </c>
      <c r="R1807" s="14" t="s">
        <v>8344</v>
      </c>
      <c r="S1807" s="10" t="s">
        <v>8292</v>
      </c>
      <c r="T1807" t="s">
        <v>8293</v>
      </c>
      <c r="U1807" s="14">
        <f t="shared" si="115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19">
        <v>20000</v>
      </c>
      <c r="E1808">
        <v>591</v>
      </c>
      <c r="F1808" s="19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7">
        <f t="shared" si="113"/>
        <v>41877.638298611113</v>
      </c>
      <c r="M1808" t="b">
        <v>1</v>
      </c>
      <c r="N1808">
        <v>8</v>
      </c>
      <c r="O1808" s="5">
        <f>E1808/D1808</f>
        <v>2.955E-2</v>
      </c>
      <c r="P1808" s="19">
        <f t="shared" si="114"/>
        <v>73.875</v>
      </c>
      <c r="Q1808" t="b">
        <v>0</v>
      </c>
      <c r="R1808" s="14" t="s">
        <v>8344</v>
      </c>
      <c r="S1808" s="10" t="s">
        <v>8292</v>
      </c>
      <c r="T1808" t="s">
        <v>8293</v>
      </c>
      <c r="U1808" s="14">
        <f t="shared" si="115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19">
        <v>5000</v>
      </c>
      <c r="E1809">
        <v>553</v>
      </c>
      <c r="F1809" s="1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7">
        <f t="shared" si="113"/>
        <v>41880.068437499998</v>
      </c>
      <c r="M1809" t="b">
        <v>1</v>
      </c>
      <c r="N1809">
        <v>8</v>
      </c>
      <c r="O1809" s="5">
        <f>E1809/D1809</f>
        <v>0.1106</v>
      </c>
      <c r="P1809" s="19">
        <f t="shared" si="114"/>
        <v>69.125</v>
      </c>
      <c r="Q1809" t="b">
        <v>0</v>
      </c>
      <c r="R1809" s="14" t="s">
        <v>8344</v>
      </c>
      <c r="S1809" s="10" t="s">
        <v>8292</v>
      </c>
      <c r="T1809" t="s">
        <v>8293</v>
      </c>
      <c r="U1809" s="14">
        <f t="shared" si="115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19">
        <v>28000</v>
      </c>
      <c r="E1810">
        <v>11594</v>
      </c>
      <c r="F1810" s="19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7">
        <f t="shared" si="113"/>
        <v>42742.680902777778</v>
      </c>
      <c r="M1810" t="b">
        <v>1</v>
      </c>
      <c r="N1810">
        <v>96</v>
      </c>
      <c r="O1810" s="5">
        <f>E1810/D1810</f>
        <v>0.41407142857142859</v>
      </c>
      <c r="P1810" s="19">
        <f t="shared" si="114"/>
        <v>120.77083333333333</v>
      </c>
      <c r="Q1810" t="b">
        <v>0</v>
      </c>
      <c r="R1810" s="14" t="s">
        <v>8344</v>
      </c>
      <c r="S1810" s="10" t="s">
        <v>8292</v>
      </c>
      <c r="T1810" t="s">
        <v>8293</v>
      </c>
      <c r="U1810" s="14">
        <f t="shared" si="115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19">
        <v>3500</v>
      </c>
      <c r="E1811">
        <v>380</v>
      </c>
      <c r="F1811" s="19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7">
        <f t="shared" si="113"/>
        <v>42029.907858796301</v>
      </c>
      <c r="M1811" t="b">
        <v>1</v>
      </c>
      <c r="N1811">
        <v>9</v>
      </c>
      <c r="O1811" s="5">
        <f>E1811/D1811</f>
        <v>0.10857142857142857</v>
      </c>
      <c r="P1811" s="19">
        <f t="shared" si="114"/>
        <v>42.222222222222221</v>
      </c>
      <c r="Q1811" t="b">
        <v>0</v>
      </c>
      <c r="R1811" s="14" t="s">
        <v>8344</v>
      </c>
      <c r="S1811" s="10" t="s">
        <v>8292</v>
      </c>
      <c r="T1811" t="s">
        <v>8293</v>
      </c>
      <c r="U1811" s="14">
        <f t="shared" si="115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19">
        <v>450</v>
      </c>
      <c r="E1812">
        <v>15</v>
      </c>
      <c r="F1812" s="19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7">
        <f t="shared" si="113"/>
        <v>41860.91002314815</v>
      </c>
      <c r="M1812" t="b">
        <v>0</v>
      </c>
      <c r="N1812">
        <v>2</v>
      </c>
      <c r="O1812" s="5">
        <f>E1812/D1812</f>
        <v>3.3333333333333333E-2</v>
      </c>
      <c r="P1812" s="19">
        <f t="shared" si="114"/>
        <v>7.5</v>
      </c>
      <c r="Q1812" t="b">
        <v>0</v>
      </c>
      <c r="R1812" s="14" t="s">
        <v>8344</v>
      </c>
      <c r="S1812" s="10" t="s">
        <v>8292</v>
      </c>
      <c r="T1812" t="s">
        <v>8293</v>
      </c>
      <c r="U1812" s="14">
        <f t="shared" si="115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19">
        <v>54000</v>
      </c>
      <c r="E1813">
        <v>40</v>
      </c>
      <c r="F1813" s="19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7">
        <f t="shared" si="113"/>
        <v>41876.433680555558</v>
      </c>
      <c r="M1813" t="b">
        <v>0</v>
      </c>
      <c r="N1813">
        <v>26</v>
      </c>
      <c r="O1813" s="5">
        <f>E1813/D1813</f>
        <v>7.407407407407407E-4</v>
      </c>
      <c r="P1813" s="19">
        <f t="shared" si="114"/>
        <v>1.5384615384615385</v>
      </c>
      <c r="Q1813" t="b">
        <v>0</v>
      </c>
      <c r="R1813" s="14" t="s">
        <v>8344</v>
      </c>
      <c r="S1813" s="10" t="s">
        <v>8292</v>
      </c>
      <c r="T1813" t="s">
        <v>8293</v>
      </c>
      <c r="U1813" s="14">
        <f t="shared" si="115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19">
        <v>6500</v>
      </c>
      <c r="E1814">
        <v>865</v>
      </c>
      <c r="F1814" s="19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7">
        <f t="shared" si="113"/>
        <v>42524.318703703699</v>
      </c>
      <c r="M1814" t="b">
        <v>0</v>
      </c>
      <c r="N1814">
        <v>23</v>
      </c>
      <c r="O1814" s="5">
        <f>E1814/D1814</f>
        <v>0.13307692307692306</v>
      </c>
      <c r="P1814" s="19">
        <f t="shared" si="114"/>
        <v>37.608695652173914</v>
      </c>
      <c r="Q1814" t="b">
        <v>0</v>
      </c>
      <c r="R1814" s="14" t="s">
        <v>8344</v>
      </c>
      <c r="S1814" s="10" t="s">
        <v>8292</v>
      </c>
      <c r="T1814" t="s">
        <v>8293</v>
      </c>
      <c r="U1814" s="14">
        <f t="shared" si="115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19">
        <v>8750</v>
      </c>
      <c r="E1815">
        <v>0</v>
      </c>
      <c r="F1815" s="19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7">
        <f t="shared" si="113"/>
        <v>41829.889027777775</v>
      </c>
      <c r="M1815" t="b">
        <v>0</v>
      </c>
      <c r="N1815">
        <v>0</v>
      </c>
      <c r="O1815" s="5">
        <f>E1815/D1815</f>
        <v>0</v>
      </c>
      <c r="P1815" s="19">
        <f t="shared" si="114"/>
        <v>0</v>
      </c>
      <c r="Q1815" t="b">
        <v>0</v>
      </c>
      <c r="R1815" s="14" t="s">
        <v>8344</v>
      </c>
      <c r="S1815" s="10" t="s">
        <v>8292</v>
      </c>
      <c r="T1815" t="s">
        <v>8293</v>
      </c>
      <c r="U1815" s="14">
        <f t="shared" si="115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19">
        <v>12000</v>
      </c>
      <c r="E1816">
        <v>5902</v>
      </c>
      <c r="F1816" s="19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7">
        <f t="shared" si="113"/>
        <v>42033.314074074078</v>
      </c>
      <c r="M1816" t="b">
        <v>0</v>
      </c>
      <c r="N1816">
        <v>140</v>
      </c>
      <c r="O1816" s="5">
        <f>E1816/D1816</f>
        <v>0.49183333333333334</v>
      </c>
      <c r="P1816" s="19">
        <f t="shared" si="114"/>
        <v>42.157142857142858</v>
      </c>
      <c r="Q1816" t="b">
        <v>0</v>
      </c>
      <c r="R1816" s="14" t="s">
        <v>8344</v>
      </c>
      <c r="S1816" s="10" t="s">
        <v>8292</v>
      </c>
      <c r="T1816" t="s">
        <v>8293</v>
      </c>
      <c r="U1816" s="14">
        <f t="shared" si="115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19">
        <v>3000</v>
      </c>
      <c r="E1817">
        <v>0</v>
      </c>
      <c r="F1817" s="19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7">
        <f t="shared" si="113"/>
        <v>42172.906678240746</v>
      </c>
      <c r="M1817" t="b">
        <v>0</v>
      </c>
      <c r="N1817">
        <v>0</v>
      </c>
      <c r="O1817" s="5">
        <f>E1817/D1817</f>
        <v>0</v>
      </c>
      <c r="P1817" s="19">
        <f t="shared" si="114"/>
        <v>0</v>
      </c>
      <c r="Q1817" t="b">
        <v>0</v>
      </c>
      <c r="R1817" s="14" t="s">
        <v>8344</v>
      </c>
      <c r="S1817" s="10" t="s">
        <v>8292</v>
      </c>
      <c r="T1817" t="s">
        <v>8293</v>
      </c>
      <c r="U1817" s="14">
        <f t="shared" si="115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19">
        <v>25000</v>
      </c>
      <c r="E1818">
        <v>509</v>
      </c>
      <c r="F1818" s="19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7">
        <f t="shared" si="113"/>
        <v>42548.876192129625</v>
      </c>
      <c r="M1818" t="b">
        <v>0</v>
      </c>
      <c r="N1818">
        <v>6</v>
      </c>
      <c r="O1818" s="5">
        <f>E1818/D1818</f>
        <v>2.036E-2</v>
      </c>
      <c r="P1818" s="19">
        <f t="shared" si="114"/>
        <v>84.833333333333329</v>
      </c>
      <c r="Q1818" t="b">
        <v>0</v>
      </c>
      <c r="R1818" s="14" t="s">
        <v>8344</v>
      </c>
      <c r="S1818" s="10" t="s">
        <v>8292</v>
      </c>
      <c r="T1818" t="s">
        <v>8293</v>
      </c>
      <c r="U1818" s="14">
        <f t="shared" si="115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19">
        <v>18000</v>
      </c>
      <c r="E1819">
        <v>9419</v>
      </c>
      <c r="F1819" s="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7">
        <f t="shared" si="113"/>
        <v>42705.662118055552</v>
      </c>
      <c r="M1819" t="b">
        <v>0</v>
      </c>
      <c r="N1819">
        <v>100</v>
      </c>
      <c r="O1819" s="5">
        <f>E1819/D1819</f>
        <v>0.52327777777777773</v>
      </c>
      <c r="P1819" s="19">
        <f t="shared" si="114"/>
        <v>94.19</v>
      </c>
      <c r="Q1819" t="b">
        <v>0</v>
      </c>
      <c r="R1819" s="14" t="s">
        <v>8344</v>
      </c>
      <c r="S1819" s="10" t="s">
        <v>8292</v>
      </c>
      <c r="T1819" t="s">
        <v>8293</v>
      </c>
      <c r="U1819" s="14">
        <f t="shared" si="115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19">
        <v>15000</v>
      </c>
      <c r="E1820">
        <v>0</v>
      </c>
      <c r="F1820" s="19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7">
        <f t="shared" si="113"/>
        <v>42067.234375</v>
      </c>
      <c r="M1820" t="b">
        <v>0</v>
      </c>
      <c r="N1820">
        <v>0</v>
      </c>
      <c r="O1820" s="5">
        <f>E1820/D1820</f>
        <v>0</v>
      </c>
      <c r="P1820" s="19">
        <f t="shared" si="114"/>
        <v>0</v>
      </c>
      <c r="Q1820" t="b">
        <v>0</v>
      </c>
      <c r="R1820" s="14" t="s">
        <v>8344</v>
      </c>
      <c r="S1820" s="10" t="s">
        <v>8292</v>
      </c>
      <c r="T1820" t="s">
        <v>8293</v>
      </c>
      <c r="U1820" s="14">
        <f t="shared" si="115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19">
        <v>1200</v>
      </c>
      <c r="E1821">
        <v>25</v>
      </c>
      <c r="F1821" s="19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7">
        <f t="shared" si="113"/>
        <v>41820.752268518518</v>
      </c>
      <c r="M1821" t="b">
        <v>0</v>
      </c>
      <c r="N1821">
        <v>4</v>
      </c>
      <c r="O1821" s="5">
        <f>E1821/D1821</f>
        <v>2.0833333333333332E-2</v>
      </c>
      <c r="P1821" s="19">
        <f t="shared" si="114"/>
        <v>6.25</v>
      </c>
      <c r="Q1821" t="b">
        <v>0</v>
      </c>
      <c r="R1821" s="14" t="s">
        <v>8344</v>
      </c>
      <c r="S1821" s="10" t="s">
        <v>8292</v>
      </c>
      <c r="T1821" t="s">
        <v>8293</v>
      </c>
      <c r="U1821" s="14">
        <f t="shared" si="115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19">
        <v>26000</v>
      </c>
      <c r="E1822">
        <v>1707</v>
      </c>
      <c r="F1822" s="19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7">
        <f t="shared" si="113"/>
        <v>42065.084375000006</v>
      </c>
      <c r="M1822" t="b">
        <v>0</v>
      </c>
      <c r="N1822">
        <v>8</v>
      </c>
      <c r="O1822" s="5">
        <f>E1822/D1822</f>
        <v>6.565384615384616E-2</v>
      </c>
      <c r="P1822" s="19">
        <f t="shared" si="114"/>
        <v>213.375</v>
      </c>
      <c r="Q1822" t="b">
        <v>0</v>
      </c>
      <c r="R1822" s="14" t="s">
        <v>8344</v>
      </c>
      <c r="S1822" s="10" t="s">
        <v>8292</v>
      </c>
      <c r="T1822" t="s">
        <v>8293</v>
      </c>
      <c r="U1822" s="14">
        <f t="shared" si="115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19">
        <v>2500</v>
      </c>
      <c r="E1823">
        <v>3372.25</v>
      </c>
      <c r="F1823" s="19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7">
        <f t="shared" si="113"/>
        <v>40926.319062499999</v>
      </c>
      <c r="M1823" t="b">
        <v>0</v>
      </c>
      <c r="N1823">
        <v>57</v>
      </c>
      <c r="O1823" s="5">
        <f>E1823/D1823</f>
        <v>1.3489</v>
      </c>
      <c r="P1823" s="19">
        <f t="shared" si="114"/>
        <v>59.162280701754383</v>
      </c>
      <c r="Q1823" t="b">
        <v>1</v>
      </c>
      <c r="R1823" s="14" t="s">
        <v>8335</v>
      </c>
      <c r="S1823" s="10" t="s">
        <v>8279</v>
      </c>
      <c r="T1823" t="s">
        <v>8280</v>
      </c>
      <c r="U1823" s="14">
        <f t="shared" si="115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19">
        <v>300</v>
      </c>
      <c r="E1824">
        <v>300</v>
      </c>
      <c r="F1824" s="19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7">
        <f t="shared" si="113"/>
        <v>41634.797013888885</v>
      </c>
      <c r="M1824" t="b">
        <v>0</v>
      </c>
      <c r="N1824">
        <v>11</v>
      </c>
      <c r="O1824" s="5">
        <f>E1824/D1824</f>
        <v>1</v>
      </c>
      <c r="P1824" s="19">
        <f t="shared" si="114"/>
        <v>27.272727272727273</v>
      </c>
      <c r="Q1824" t="b">
        <v>1</v>
      </c>
      <c r="R1824" s="14" t="s">
        <v>8335</v>
      </c>
      <c r="S1824" s="10" t="s">
        <v>8279</v>
      </c>
      <c r="T1824" t="s">
        <v>8280</v>
      </c>
      <c r="U1824" s="14">
        <f t="shared" si="115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19">
        <v>700</v>
      </c>
      <c r="E1825">
        <v>811</v>
      </c>
      <c r="F1825" s="19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7">
        <f t="shared" si="113"/>
        <v>41176.684907407405</v>
      </c>
      <c r="M1825" t="b">
        <v>0</v>
      </c>
      <c r="N1825">
        <v>33</v>
      </c>
      <c r="O1825" s="5">
        <f>E1825/D1825</f>
        <v>1.1585714285714286</v>
      </c>
      <c r="P1825" s="19">
        <f t="shared" si="114"/>
        <v>24.575757575757574</v>
      </c>
      <c r="Q1825" t="b">
        <v>1</v>
      </c>
      <c r="R1825" s="14" t="s">
        <v>8335</v>
      </c>
      <c r="S1825" s="10" t="s">
        <v>8279</v>
      </c>
      <c r="T1825" t="s">
        <v>8280</v>
      </c>
      <c r="U1825" s="14">
        <f t="shared" si="115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19">
        <v>3000</v>
      </c>
      <c r="E1826">
        <v>3002</v>
      </c>
      <c r="F1826" s="19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7">
        <f t="shared" si="113"/>
        <v>41626.916284722225</v>
      </c>
      <c r="M1826" t="b">
        <v>0</v>
      </c>
      <c r="N1826">
        <v>40</v>
      </c>
      <c r="O1826" s="5">
        <f>E1826/D1826</f>
        <v>1.0006666666666666</v>
      </c>
      <c r="P1826" s="19">
        <f t="shared" si="114"/>
        <v>75.05</v>
      </c>
      <c r="Q1826" t="b">
        <v>1</v>
      </c>
      <c r="R1826" s="14" t="s">
        <v>8335</v>
      </c>
      <c r="S1826" s="10" t="s">
        <v>8279</v>
      </c>
      <c r="T1826" t="s">
        <v>8280</v>
      </c>
      <c r="U1826" s="14">
        <f t="shared" si="115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19">
        <v>2000</v>
      </c>
      <c r="E1827">
        <v>2101</v>
      </c>
      <c r="F1827" s="19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7">
        <f t="shared" si="113"/>
        <v>41443.83452546296</v>
      </c>
      <c r="M1827" t="b">
        <v>0</v>
      </c>
      <c r="N1827">
        <v>50</v>
      </c>
      <c r="O1827" s="5">
        <f>E1827/D1827</f>
        <v>1.0505</v>
      </c>
      <c r="P1827" s="19">
        <f t="shared" si="114"/>
        <v>42.02</v>
      </c>
      <c r="Q1827" t="b">
        <v>1</v>
      </c>
      <c r="R1827" s="14" t="s">
        <v>8335</v>
      </c>
      <c r="S1827" s="10" t="s">
        <v>8279</v>
      </c>
      <c r="T1827" t="s">
        <v>8280</v>
      </c>
      <c r="U1827" s="14">
        <f t="shared" si="115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19">
        <v>2000</v>
      </c>
      <c r="E1828">
        <v>2020</v>
      </c>
      <c r="F1828" s="19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7">
        <f t="shared" si="113"/>
        <v>41657.923807870371</v>
      </c>
      <c r="M1828" t="b">
        <v>0</v>
      </c>
      <c r="N1828">
        <v>38</v>
      </c>
      <c r="O1828" s="5">
        <f>E1828/D1828</f>
        <v>1.01</v>
      </c>
      <c r="P1828" s="19">
        <f t="shared" si="114"/>
        <v>53.157894736842103</v>
      </c>
      <c r="Q1828" t="b">
        <v>1</v>
      </c>
      <c r="R1828" s="14" t="s">
        <v>8335</v>
      </c>
      <c r="S1828" s="10" t="s">
        <v>8279</v>
      </c>
      <c r="T1828" t="s">
        <v>8280</v>
      </c>
      <c r="U1828" s="14">
        <f t="shared" si="115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19">
        <v>8000</v>
      </c>
      <c r="E1829">
        <v>8053</v>
      </c>
      <c r="F1829" s="1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7">
        <f t="shared" si="113"/>
        <v>40555.325937499998</v>
      </c>
      <c r="M1829" t="b">
        <v>0</v>
      </c>
      <c r="N1829">
        <v>96</v>
      </c>
      <c r="O1829" s="5">
        <f>E1829/D1829</f>
        <v>1.0066250000000001</v>
      </c>
      <c r="P1829" s="19">
        <f t="shared" si="114"/>
        <v>83.885416666666671</v>
      </c>
      <c r="Q1829" t="b">
        <v>1</v>
      </c>
      <c r="R1829" s="14" t="s">
        <v>8335</v>
      </c>
      <c r="S1829" s="10" t="s">
        <v>8279</v>
      </c>
      <c r="T1829" t="s">
        <v>8280</v>
      </c>
      <c r="U1829" s="14">
        <f t="shared" si="115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19">
        <v>20000</v>
      </c>
      <c r="E1830">
        <v>20032</v>
      </c>
      <c r="F1830" s="19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7">
        <f t="shared" si="113"/>
        <v>41736.899652777778</v>
      </c>
      <c r="M1830" t="b">
        <v>0</v>
      </c>
      <c r="N1830">
        <v>48</v>
      </c>
      <c r="O1830" s="5">
        <f>E1830/D1830</f>
        <v>1.0016</v>
      </c>
      <c r="P1830" s="19">
        <f t="shared" si="114"/>
        <v>417.33333333333331</v>
      </c>
      <c r="Q1830" t="b">
        <v>1</v>
      </c>
      <c r="R1830" s="14" t="s">
        <v>8335</v>
      </c>
      <c r="S1830" s="10" t="s">
        <v>8279</v>
      </c>
      <c r="T1830" t="s">
        <v>8280</v>
      </c>
      <c r="U1830" s="14">
        <f t="shared" si="115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19">
        <v>1500</v>
      </c>
      <c r="E1831">
        <v>2500.25</v>
      </c>
      <c r="F1831" s="19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7">
        <f t="shared" si="113"/>
        <v>40516.087627314817</v>
      </c>
      <c r="M1831" t="b">
        <v>0</v>
      </c>
      <c r="N1831">
        <v>33</v>
      </c>
      <c r="O1831" s="5">
        <f>E1831/D1831</f>
        <v>1.6668333333333334</v>
      </c>
      <c r="P1831" s="19">
        <f t="shared" si="114"/>
        <v>75.765151515151516</v>
      </c>
      <c r="Q1831" t="b">
        <v>1</v>
      </c>
      <c r="R1831" s="14" t="s">
        <v>8335</v>
      </c>
      <c r="S1831" s="10" t="s">
        <v>8279</v>
      </c>
      <c r="T1831" t="s">
        <v>8280</v>
      </c>
      <c r="U1831" s="14">
        <f t="shared" si="115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19">
        <v>15000</v>
      </c>
      <c r="E1832">
        <v>15230</v>
      </c>
      <c r="F1832" s="19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7">
        <f t="shared" si="113"/>
        <v>41664.684108796297</v>
      </c>
      <c r="M1832" t="b">
        <v>0</v>
      </c>
      <c r="N1832">
        <v>226</v>
      </c>
      <c r="O1832" s="5">
        <f>E1832/D1832</f>
        <v>1.0153333333333334</v>
      </c>
      <c r="P1832" s="19">
        <f t="shared" si="114"/>
        <v>67.389380530973455</v>
      </c>
      <c r="Q1832" t="b">
        <v>1</v>
      </c>
      <c r="R1832" s="14" t="s">
        <v>8335</v>
      </c>
      <c r="S1832" s="10" t="s">
        <v>8279</v>
      </c>
      <c r="T1832" t="s">
        <v>8280</v>
      </c>
      <c r="U1832" s="14">
        <f t="shared" si="115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19">
        <v>1000</v>
      </c>
      <c r="E1833">
        <v>1030</v>
      </c>
      <c r="F1833" s="19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7">
        <f t="shared" si="113"/>
        <v>41026.996099537035</v>
      </c>
      <c r="M1833" t="b">
        <v>0</v>
      </c>
      <c r="N1833">
        <v>14</v>
      </c>
      <c r="O1833" s="5">
        <f>E1833/D1833</f>
        <v>1.03</v>
      </c>
      <c r="P1833" s="19">
        <f t="shared" si="114"/>
        <v>73.571428571428569</v>
      </c>
      <c r="Q1833" t="b">
        <v>1</v>
      </c>
      <c r="R1833" s="14" t="s">
        <v>8335</v>
      </c>
      <c r="S1833" s="10" t="s">
        <v>8279</v>
      </c>
      <c r="T1833" t="s">
        <v>8280</v>
      </c>
      <c r="U1833" s="14">
        <f t="shared" si="115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19">
        <v>350</v>
      </c>
      <c r="E1834">
        <v>500</v>
      </c>
      <c r="F1834" s="19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7">
        <f t="shared" si="113"/>
        <v>40576.539664351854</v>
      </c>
      <c r="M1834" t="b">
        <v>0</v>
      </c>
      <c r="N1834">
        <v>20</v>
      </c>
      <c r="O1834" s="5">
        <f>E1834/D1834</f>
        <v>1.4285714285714286</v>
      </c>
      <c r="P1834" s="19">
        <f t="shared" si="114"/>
        <v>25</v>
      </c>
      <c r="Q1834" t="b">
        <v>1</v>
      </c>
      <c r="R1834" s="14" t="s">
        <v>8335</v>
      </c>
      <c r="S1834" s="10" t="s">
        <v>8279</v>
      </c>
      <c r="T1834" t="s">
        <v>8280</v>
      </c>
      <c r="U1834" s="14">
        <f t="shared" si="115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19">
        <v>400</v>
      </c>
      <c r="E1835">
        <v>1050</v>
      </c>
      <c r="F1835" s="19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7">
        <f t="shared" si="113"/>
        <v>41303.044016203705</v>
      </c>
      <c r="M1835" t="b">
        <v>0</v>
      </c>
      <c r="N1835">
        <v>25</v>
      </c>
      <c r="O1835" s="5">
        <f>E1835/D1835</f>
        <v>2.625</v>
      </c>
      <c r="P1835" s="19">
        <f t="shared" si="114"/>
        <v>42</v>
      </c>
      <c r="Q1835" t="b">
        <v>1</v>
      </c>
      <c r="R1835" s="14" t="s">
        <v>8335</v>
      </c>
      <c r="S1835" s="10" t="s">
        <v>8279</v>
      </c>
      <c r="T1835" t="s">
        <v>8280</v>
      </c>
      <c r="U1835" s="14">
        <f t="shared" si="115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19">
        <v>10000</v>
      </c>
      <c r="E1836">
        <v>11805</v>
      </c>
      <c r="F1836" s="19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7">
        <f t="shared" si="113"/>
        <v>41988.964062500003</v>
      </c>
      <c r="M1836" t="b">
        <v>0</v>
      </c>
      <c r="N1836">
        <v>90</v>
      </c>
      <c r="O1836" s="5">
        <f>E1836/D1836</f>
        <v>1.1805000000000001</v>
      </c>
      <c r="P1836" s="19">
        <f t="shared" si="114"/>
        <v>131.16666666666666</v>
      </c>
      <c r="Q1836" t="b">
        <v>1</v>
      </c>
      <c r="R1836" s="14" t="s">
        <v>8335</v>
      </c>
      <c r="S1836" s="10" t="s">
        <v>8279</v>
      </c>
      <c r="T1836" t="s">
        <v>8280</v>
      </c>
      <c r="U1836" s="14">
        <f t="shared" si="115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19">
        <v>500</v>
      </c>
      <c r="E1837">
        <v>520</v>
      </c>
      <c r="F1837" s="19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7">
        <f t="shared" si="113"/>
        <v>42430.702210648145</v>
      </c>
      <c r="M1837" t="b">
        <v>0</v>
      </c>
      <c r="N1837">
        <v>11</v>
      </c>
      <c r="O1837" s="5">
        <f>E1837/D1837</f>
        <v>1.04</v>
      </c>
      <c r="P1837" s="19">
        <f t="shared" si="114"/>
        <v>47.272727272727273</v>
      </c>
      <c r="Q1837" t="b">
        <v>1</v>
      </c>
      <c r="R1837" s="14" t="s">
        <v>8335</v>
      </c>
      <c r="S1837" s="10" t="s">
        <v>8279</v>
      </c>
      <c r="T1837" t="s">
        <v>8280</v>
      </c>
      <c r="U1837" s="14">
        <f t="shared" si="115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19">
        <v>5000</v>
      </c>
      <c r="E1838">
        <v>10017</v>
      </c>
      <c r="F1838" s="19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7">
        <f t="shared" si="113"/>
        <v>41305.809363425928</v>
      </c>
      <c r="M1838" t="b">
        <v>0</v>
      </c>
      <c r="N1838">
        <v>55</v>
      </c>
      <c r="O1838" s="5">
        <f>E1838/D1838</f>
        <v>2.0034000000000001</v>
      </c>
      <c r="P1838" s="19">
        <f t="shared" si="114"/>
        <v>182.12727272727273</v>
      </c>
      <c r="Q1838" t="b">
        <v>1</v>
      </c>
      <c r="R1838" s="14" t="s">
        <v>8335</v>
      </c>
      <c r="S1838" s="10" t="s">
        <v>8279</v>
      </c>
      <c r="T1838" t="s">
        <v>8280</v>
      </c>
      <c r="U1838" s="14">
        <f t="shared" si="115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19">
        <v>600</v>
      </c>
      <c r="E1839">
        <v>1841</v>
      </c>
      <c r="F1839" s="1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7">
        <f t="shared" si="113"/>
        <v>40926.047858796301</v>
      </c>
      <c r="M1839" t="b">
        <v>0</v>
      </c>
      <c r="N1839">
        <v>30</v>
      </c>
      <c r="O1839" s="5">
        <f>E1839/D1839</f>
        <v>3.0683333333333334</v>
      </c>
      <c r="P1839" s="19">
        <f t="shared" si="114"/>
        <v>61.366666666666667</v>
      </c>
      <c r="Q1839" t="b">
        <v>1</v>
      </c>
      <c r="R1839" s="14" t="s">
        <v>8335</v>
      </c>
      <c r="S1839" s="10" t="s">
        <v>8279</v>
      </c>
      <c r="T1839" t="s">
        <v>8280</v>
      </c>
      <c r="U1839" s="14">
        <f t="shared" si="115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19">
        <v>1000</v>
      </c>
      <c r="E1840">
        <v>1001.49</v>
      </c>
      <c r="F1840" s="19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7">
        <f t="shared" si="113"/>
        <v>40788.786539351851</v>
      </c>
      <c r="M1840" t="b">
        <v>0</v>
      </c>
      <c r="N1840">
        <v>28</v>
      </c>
      <c r="O1840" s="5">
        <f>E1840/D1840</f>
        <v>1.00149</v>
      </c>
      <c r="P1840" s="19">
        <f t="shared" si="114"/>
        <v>35.767499999999998</v>
      </c>
      <c r="Q1840" t="b">
        <v>1</v>
      </c>
      <c r="R1840" s="14" t="s">
        <v>8335</v>
      </c>
      <c r="S1840" s="10" t="s">
        <v>8279</v>
      </c>
      <c r="T1840" t="s">
        <v>8280</v>
      </c>
      <c r="U1840" s="14">
        <f t="shared" si="115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19">
        <v>1000</v>
      </c>
      <c r="E1841">
        <v>2053</v>
      </c>
      <c r="F1841" s="19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7">
        <f t="shared" si="113"/>
        <v>42614.722013888888</v>
      </c>
      <c r="M1841" t="b">
        <v>0</v>
      </c>
      <c r="N1841">
        <v>45</v>
      </c>
      <c r="O1841" s="5">
        <f>E1841/D1841</f>
        <v>2.0529999999999999</v>
      </c>
      <c r="P1841" s="19">
        <f t="shared" si="114"/>
        <v>45.62222222222222</v>
      </c>
      <c r="Q1841" t="b">
        <v>1</v>
      </c>
      <c r="R1841" s="14" t="s">
        <v>8335</v>
      </c>
      <c r="S1841" s="10" t="s">
        <v>8279</v>
      </c>
      <c r="T1841" t="s">
        <v>8280</v>
      </c>
      <c r="U1841" s="14">
        <f t="shared" si="115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19">
        <v>900</v>
      </c>
      <c r="E1842">
        <v>980</v>
      </c>
      <c r="F1842" s="19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7">
        <f t="shared" si="113"/>
        <v>41382.096180555556</v>
      </c>
      <c r="M1842" t="b">
        <v>0</v>
      </c>
      <c r="N1842">
        <v>13</v>
      </c>
      <c r="O1842" s="5">
        <f>E1842/D1842</f>
        <v>1.0888888888888888</v>
      </c>
      <c r="P1842" s="19">
        <f t="shared" si="114"/>
        <v>75.384615384615387</v>
      </c>
      <c r="Q1842" t="b">
        <v>1</v>
      </c>
      <c r="R1842" s="14" t="s">
        <v>8335</v>
      </c>
      <c r="S1842" s="10" t="s">
        <v>8279</v>
      </c>
      <c r="T1842" t="s">
        <v>8280</v>
      </c>
      <c r="U1842" s="14">
        <f t="shared" si="115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19">
        <v>2000</v>
      </c>
      <c r="E1843">
        <v>2035</v>
      </c>
      <c r="F1843" s="19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7">
        <f t="shared" si="113"/>
        <v>41745.84542824074</v>
      </c>
      <c r="M1843" t="b">
        <v>0</v>
      </c>
      <c r="N1843">
        <v>40</v>
      </c>
      <c r="O1843" s="5">
        <f>E1843/D1843</f>
        <v>1.0175000000000001</v>
      </c>
      <c r="P1843" s="19">
        <f t="shared" si="114"/>
        <v>50.875</v>
      </c>
      <c r="Q1843" t="b">
        <v>1</v>
      </c>
      <c r="R1843" s="14" t="s">
        <v>8335</v>
      </c>
      <c r="S1843" s="10" t="s">
        <v>8279</v>
      </c>
      <c r="T1843" t="s">
        <v>8280</v>
      </c>
      <c r="U1843" s="14">
        <f t="shared" si="115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19">
        <v>2000</v>
      </c>
      <c r="E1844">
        <v>2505</v>
      </c>
      <c r="F1844" s="19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7">
        <f t="shared" si="113"/>
        <v>42031.631724537037</v>
      </c>
      <c r="M1844" t="b">
        <v>0</v>
      </c>
      <c r="N1844">
        <v>21</v>
      </c>
      <c r="O1844" s="5">
        <f>E1844/D1844</f>
        <v>1.2524999999999999</v>
      </c>
      <c r="P1844" s="19">
        <f t="shared" si="114"/>
        <v>119.28571428571429</v>
      </c>
      <c r="Q1844" t="b">
        <v>1</v>
      </c>
      <c r="R1844" s="14" t="s">
        <v>8335</v>
      </c>
      <c r="S1844" s="10" t="s">
        <v>8279</v>
      </c>
      <c r="T1844" t="s">
        <v>8280</v>
      </c>
      <c r="U1844" s="14">
        <f t="shared" si="115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19">
        <v>10000</v>
      </c>
      <c r="E1845">
        <v>12400.61</v>
      </c>
      <c r="F1845" s="19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7">
        <f t="shared" si="113"/>
        <v>40564.994837962964</v>
      </c>
      <c r="M1845" t="b">
        <v>0</v>
      </c>
      <c r="N1845">
        <v>134</v>
      </c>
      <c r="O1845" s="5">
        <f>E1845/D1845</f>
        <v>1.2400610000000001</v>
      </c>
      <c r="P1845" s="19">
        <f t="shared" si="114"/>
        <v>92.541865671641801</v>
      </c>
      <c r="Q1845" t="b">
        <v>1</v>
      </c>
      <c r="R1845" s="14" t="s">
        <v>8335</v>
      </c>
      <c r="S1845" s="10" t="s">
        <v>8279</v>
      </c>
      <c r="T1845" t="s">
        <v>8280</v>
      </c>
      <c r="U1845" s="14">
        <f t="shared" si="115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19">
        <v>1500</v>
      </c>
      <c r="E1846">
        <v>1521</v>
      </c>
      <c r="F1846" s="19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7">
        <f t="shared" si="113"/>
        <v>40666.973541666666</v>
      </c>
      <c r="M1846" t="b">
        <v>0</v>
      </c>
      <c r="N1846">
        <v>20</v>
      </c>
      <c r="O1846" s="5">
        <f>E1846/D1846</f>
        <v>1.014</v>
      </c>
      <c r="P1846" s="19">
        <f t="shared" si="114"/>
        <v>76.05</v>
      </c>
      <c r="Q1846" t="b">
        <v>1</v>
      </c>
      <c r="R1846" s="14" t="s">
        <v>8335</v>
      </c>
      <c r="S1846" s="10" t="s">
        <v>8279</v>
      </c>
      <c r="T1846" t="s">
        <v>8280</v>
      </c>
      <c r="U1846" s="14">
        <f t="shared" si="115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19">
        <v>1000</v>
      </c>
      <c r="E1847">
        <v>1000</v>
      </c>
      <c r="F1847" s="19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7">
        <f t="shared" si="113"/>
        <v>42523.333310185189</v>
      </c>
      <c r="M1847" t="b">
        <v>0</v>
      </c>
      <c r="N1847">
        <v>19</v>
      </c>
      <c r="O1847" s="5">
        <f>E1847/D1847</f>
        <v>1</v>
      </c>
      <c r="P1847" s="19">
        <f t="shared" si="114"/>
        <v>52.631578947368418</v>
      </c>
      <c r="Q1847" t="b">
        <v>1</v>
      </c>
      <c r="R1847" s="14" t="s">
        <v>8335</v>
      </c>
      <c r="S1847" s="10" t="s">
        <v>8279</v>
      </c>
      <c r="T1847" t="s">
        <v>8280</v>
      </c>
      <c r="U1847" s="14">
        <f t="shared" si="115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19">
        <v>15000</v>
      </c>
      <c r="E1848">
        <v>20689</v>
      </c>
      <c r="F1848" s="19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7">
        <f t="shared" si="113"/>
        <v>41228.650196759263</v>
      </c>
      <c r="M1848" t="b">
        <v>0</v>
      </c>
      <c r="N1848">
        <v>209</v>
      </c>
      <c r="O1848" s="5">
        <f>E1848/D1848</f>
        <v>1.3792666666666666</v>
      </c>
      <c r="P1848" s="19">
        <f t="shared" si="114"/>
        <v>98.990430622009569</v>
      </c>
      <c r="Q1848" t="b">
        <v>1</v>
      </c>
      <c r="R1848" s="14" t="s">
        <v>8335</v>
      </c>
      <c r="S1848" s="10" t="s">
        <v>8279</v>
      </c>
      <c r="T1848" t="s">
        <v>8280</v>
      </c>
      <c r="U1848" s="14">
        <f t="shared" si="115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19">
        <v>2500</v>
      </c>
      <c r="E1849">
        <v>3022</v>
      </c>
      <c r="F1849" s="1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7">
        <f t="shared" si="113"/>
        <v>42094.236481481479</v>
      </c>
      <c r="M1849" t="b">
        <v>0</v>
      </c>
      <c r="N1849">
        <v>38</v>
      </c>
      <c r="O1849" s="5">
        <f>E1849/D1849</f>
        <v>1.2088000000000001</v>
      </c>
      <c r="P1849" s="19">
        <f t="shared" si="114"/>
        <v>79.526315789473685</v>
      </c>
      <c r="Q1849" t="b">
        <v>1</v>
      </c>
      <c r="R1849" s="14" t="s">
        <v>8335</v>
      </c>
      <c r="S1849" s="10" t="s">
        <v>8279</v>
      </c>
      <c r="T1849" t="s">
        <v>8280</v>
      </c>
      <c r="U1849" s="14">
        <f t="shared" si="115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19">
        <v>3000</v>
      </c>
      <c r="E1850">
        <v>3221</v>
      </c>
      <c r="F1850" s="19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7">
        <f t="shared" si="113"/>
        <v>40691.788055555553</v>
      </c>
      <c r="M1850" t="b">
        <v>0</v>
      </c>
      <c r="N1850">
        <v>24</v>
      </c>
      <c r="O1850" s="5">
        <f>E1850/D1850</f>
        <v>1.0736666666666668</v>
      </c>
      <c r="P1850" s="19">
        <f t="shared" si="114"/>
        <v>134.20833333333334</v>
      </c>
      <c r="Q1850" t="b">
        <v>1</v>
      </c>
      <c r="R1850" s="14" t="s">
        <v>8335</v>
      </c>
      <c r="S1850" s="10" t="s">
        <v>8279</v>
      </c>
      <c r="T1850" t="s">
        <v>8280</v>
      </c>
      <c r="U1850" s="14">
        <f t="shared" si="115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19">
        <v>300</v>
      </c>
      <c r="E1851">
        <v>301</v>
      </c>
      <c r="F1851" s="19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7">
        <f t="shared" si="113"/>
        <v>41169.845590277779</v>
      </c>
      <c r="M1851" t="b">
        <v>0</v>
      </c>
      <c r="N1851">
        <v>8</v>
      </c>
      <c r="O1851" s="5">
        <f>E1851/D1851</f>
        <v>1.0033333333333334</v>
      </c>
      <c r="P1851" s="19">
        <f t="shared" si="114"/>
        <v>37.625</v>
      </c>
      <c r="Q1851" t="b">
        <v>1</v>
      </c>
      <c r="R1851" s="14" t="s">
        <v>8335</v>
      </c>
      <c r="S1851" s="10" t="s">
        <v>8279</v>
      </c>
      <c r="T1851" t="s">
        <v>8280</v>
      </c>
      <c r="U1851" s="14">
        <f t="shared" si="115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19">
        <v>9000</v>
      </c>
      <c r="E1852">
        <v>9137</v>
      </c>
      <c r="F1852" s="19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7">
        <f t="shared" si="113"/>
        <v>41800.959490740745</v>
      </c>
      <c r="M1852" t="b">
        <v>0</v>
      </c>
      <c r="N1852">
        <v>179</v>
      </c>
      <c r="O1852" s="5">
        <f>E1852/D1852</f>
        <v>1.0152222222222222</v>
      </c>
      <c r="P1852" s="19">
        <f t="shared" si="114"/>
        <v>51.044692737430168</v>
      </c>
      <c r="Q1852" t="b">
        <v>1</v>
      </c>
      <c r="R1852" s="14" t="s">
        <v>8335</v>
      </c>
      <c r="S1852" s="10" t="s">
        <v>8279</v>
      </c>
      <c r="T1852" t="s">
        <v>8280</v>
      </c>
      <c r="U1852" s="14">
        <f t="shared" si="115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19">
        <v>1300</v>
      </c>
      <c r="E1853">
        <v>1301</v>
      </c>
      <c r="F1853" s="19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7">
        <f t="shared" si="113"/>
        <v>41827.906689814816</v>
      </c>
      <c r="M1853" t="b">
        <v>0</v>
      </c>
      <c r="N1853">
        <v>26</v>
      </c>
      <c r="O1853" s="5">
        <f>E1853/D1853</f>
        <v>1.0007692307692309</v>
      </c>
      <c r="P1853" s="19">
        <f t="shared" si="114"/>
        <v>50.03846153846154</v>
      </c>
      <c r="Q1853" t="b">
        <v>1</v>
      </c>
      <c r="R1853" s="14" t="s">
        <v>8335</v>
      </c>
      <c r="S1853" s="10" t="s">
        <v>8279</v>
      </c>
      <c r="T1853" t="s">
        <v>8280</v>
      </c>
      <c r="U1853" s="14">
        <f t="shared" si="115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19">
        <v>15000</v>
      </c>
      <c r="E1854">
        <v>17545</v>
      </c>
      <c r="F1854" s="19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7">
        <f t="shared" si="113"/>
        <v>42081.77143518519</v>
      </c>
      <c r="M1854" t="b">
        <v>0</v>
      </c>
      <c r="N1854">
        <v>131</v>
      </c>
      <c r="O1854" s="5">
        <f>E1854/D1854</f>
        <v>1.1696666666666666</v>
      </c>
      <c r="P1854" s="19">
        <f t="shared" si="114"/>
        <v>133.93129770992365</v>
      </c>
      <c r="Q1854" t="b">
        <v>1</v>
      </c>
      <c r="R1854" s="14" t="s">
        <v>8335</v>
      </c>
      <c r="S1854" s="10" t="s">
        <v>8279</v>
      </c>
      <c r="T1854" t="s">
        <v>8280</v>
      </c>
      <c r="U1854" s="14">
        <f t="shared" si="115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19">
        <v>800</v>
      </c>
      <c r="E1855">
        <v>815</v>
      </c>
      <c r="F1855" s="19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7">
        <f t="shared" si="113"/>
        <v>41177.060381944444</v>
      </c>
      <c r="M1855" t="b">
        <v>0</v>
      </c>
      <c r="N1855">
        <v>14</v>
      </c>
      <c r="O1855" s="5">
        <f>E1855/D1855</f>
        <v>1.01875</v>
      </c>
      <c r="P1855" s="19">
        <f t="shared" si="114"/>
        <v>58.214285714285715</v>
      </c>
      <c r="Q1855" t="b">
        <v>1</v>
      </c>
      <c r="R1855" s="14" t="s">
        <v>8335</v>
      </c>
      <c r="S1855" s="10" t="s">
        <v>8279</v>
      </c>
      <c r="T1855" t="s">
        <v>8280</v>
      </c>
      <c r="U1855" s="14">
        <f t="shared" si="115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19">
        <v>15000</v>
      </c>
      <c r="E1856">
        <v>15318.55</v>
      </c>
      <c r="F1856" s="19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7">
        <f t="shared" si="113"/>
        <v>41388.021261574075</v>
      </c>
      <c r="M1856" t="b">
        <v>0</v>
      </c>
      <c r="N1856">
        <v>174</v>
      </c>
      <c r="O1856" s="5">
        <f>E1856/D1856</f>
        <v>1.0212366666666666</v>
      </c>
      <c r="P1856" s="19">
        <f t="shared" si="114"/>
        <v>88.037643678160919</v>
      </c>
      <c r="Q1856" t="b">
        <v>1</v>
      </c>
      <c r="R1856" s="14" t="s">
        <v>8335</v>
      </c>
      <c r="S1856" s="10" t="s">
        <v>8279</v>
      </c>
      <c r="T1856" t="s">
        <v>8280</v>
      </c>
      <c r="U1856" s="14">
        <f t="shared" si="115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19">
        <v>8750</v>
      </c>
      <c r="E1857">
        <v>13480.16</v>
      </c>
      <c r="F1857" s="19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7">
        <f t="shared" si="113"/>
        <v>41600.538657407407</v>
      </c>
      <c r="M1857" t="b">
        <v>0</v>
      </c>
      <c r="N1857">
        <v>191</v>
      </c>
      <c r="O1857" s="5">
        <f>E1857/D1857</f>
        <v>1.5405897142857143</v>
      </c>
      <c r="P1857" s="19">
        <f t="shared" si="114"/>
        <v>70.576753926701571</v>
      </c>
      <c r="Q1857" t="b">
        <v>1</v>
      </c>
      <c r="R1857" s="14" t="s">
        <v>8335</v>
      </c>
      <c r="S1857" s="10" t="s">
        <v>8279</v>
      </c>
      <c r="T1857" t="s">
        <v>8280</v>
      </c>
      <c r="U1857" s="14">
        <f t="shared" si="115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19">
        <v>2000</v>
      </c>
      <c r="E1858">
        <v>2025</v>
      </c>
      <c r="F1858" s="19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7">
        <f t="shared" si="113"/>
        <v>41817.854999999996</v>
      </c>
      <c r="M1858" t="b">
        <v>0</v>
      </c>
      <c r="N1858">
        <v>38</v>
      </c>
      <c r="O1858" s="5">
        <f>E1858/D1858</f>
        <v>1.0125</v>
      </c>
      <c r="P1858" s="19">
        <f t="shared" si="114"/>
        <v>53.289473684210527</v>
      </c>
      <c r="Q1858" t="b">
        <v>1</v>
      </c>
      <c r="R1858" s="14" t="s">
        <v>8335</v>
      </c>
      <c r="S1858" s="10" t="s">
        <v>8279</v>
      </c>
      <c r="T1858" t="s">
        <v>8280</v>
      </c>
      <c r="U1858" s="14">
        <f t="shared" si="115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19">
        <v>3000</v>
      </c>
      <c r="E1859">
        <v>3000</v>
      </c>
      <c r="F1859" s="1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7">
        <f t="shared" ref="L1859:L1922" si="117">(((K1859/60)/60)/24)+DATE(1970,1,1)</f>
        <v>41864.76866898148</v>
      </c>
      <c r="M1859" t="b">
        <v>0</v>
      </c>
      <c r="N1859">
        <v>22</v>
      </c>
      <c r="O1859" s="5">
        <f>E1859/D1859</f>
        <v>1</v>
      </c>
      <c r="P1859" s="19">
        <f t="shared" ref="P1859:P1922" si="118">IFERROR(E1859/N1859,0)</f>
        <v>136.36363636363637</v>
      </c>
      <c r="Q1859" t="b">
        <v>1</v>
      </c>
      <c r="R1859" s="14" t="s">
        <v>8335</v>
      </c>
      <c r="S1859" s="10" t="s">
        <v>8279</v>
      </c>
      <c r="T1859" t="s">
        <v>8280</v>
      </c>
      <c r="U1859" s="14">
        <f t="shared" ref="U1859:U1922" si="119">YEAR(L1859)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19">
        <v>5555.55</v>
      </c>
      <c r="E1860">
        <v>6041.55</v>
      </c>
      <c r="F1860" s="19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7">
        <f t="shared" si="117"/>
        <v>40833.200474537036</v>
      </c>
      <c r="M1860" t="b">
        <v>0</v>
      </c>
      <c r="N1860">
        <v>149</v>
      </c>
      <c r="O1860" s="5">
        <f>E1860/D1860</f>
        <v>1.0874800874800874</v>
      </c>
      <c r="P1860" s="19">
        <f t="shared" si="118"/>
        <v>40.547315436241611</v>
      </c>
      <c r="Q1860" t="b">
        <v>1</v>
      </c>
      <c r="R1860" s="14" t="s">
        <v>8335</v>
      </c>
      <c r="S1860" s="10" t="s">
        <v>8279</v>
      </c>
      <c r="T1860" t="s">
        <v>8280</v>
      </c>
      <c r="U1860" s="14">
        <f t="shared" si="11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19">
        <v>3000</v>
      </c>
      <c r="E1861">
        <v>3955</v>
      </c>
      <c r="F1861" s="19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7">
        <f t="shared" si="117"/>
        <v>40778.770011574074</v>
      </c>
      <c r="M1861" t="b">
        <v>0</v>
      </c>
      <c r="N1861">
        <v>56</v>
      </c>
      <c r="O1861" s="5">
        <f>E1861/D1861</f>
        <v>1.3183333333333334</v>
      </c>
      <c r="P1861" s="19">
        <f t="shared" si="118"/>
        <v>70.625</v>
      </c>
      <c r="Q1861" t="b">
        <v>1</v>
      </c>
      <c r="R1861" s="14" t="s">
        <v>8335</v>
      </c>
      <c r="S1861" s="10" t="s">
        <v>8279</v>
      </c>
      <c r="T1861" t="s">
        <v>8280</v>
      </c>
      <c r="U1861" s="14">
        <f t="shared" si="11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19">
        <v>750</v>
      </c>
      <c r="E1862">
        <v>1001</v>
      </c>
      <c r="F1862" s="19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7">
        <f t="shared" si="117"/>
        <v>41655.709305555552</v>
      </c>
      <c r="M1862" t="b">
        <v>0</v>
      </c>
      <c r="N1862">
        <v>19</v>
      </c>
      <c r="O1862" s="5">
        <f>E1862/D1862</f>
        <v>1.3346666666666667</v>
      </c>
      <c r="P1862" s="19">
        <f t="shared" si="118"/>
        <v>52.684210526315788</v>
      </c>
      <c r="Q1862" t="b">
        <v>1</v>
      </c>
      <c r="R1862" s="14" t="s">
        <v>8335</v>
      </c>
      <c r="S1862" s="10" t="s">
        <v>8279</v>
      </c>
      <c r="T1862" t="s">
        <v>8280</v>
      </c>
      <c r="U1862" s="14">
        <f t="shared" si="11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19">
        <v>250000</v>
      </c>
      <c r="E1863">
        <v>0</v>
      </c>
      <c r="F1863" s="19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7">
        <f t="shared" si="117"/>
        <v>42000.300243055557</v>
      </c>
      <c r="M1863" t="b">
        <v>0</v>
      </c>
      <c r="N1863">
        <v>0</v>
      </c>
      <c r="O1863" s="5">
        <f>E1863/D1863</f>
        <v>0</v>
      </c>
      <c r="P1863" s="19">
        <f t="shared" si="118"/>
        <v>0</v>
      </c>
      <c r="Q1863" t="b">
        <v>0</v>
      </c>
      <c r="R1863" s="14" t="s">
        <v>8342</v>
      </c>
      <c r="S1863" s="10" t="s">
        <v>8287</v>
      </c>
      <c r="T1863" t="s">
        <v>8289</v>
      </c>
      <c r="U1863" s="14">
        <f t="shared" si="11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19">
        <v>18000</v>
      </c>
      <c r="E1864">
        <v>1455</v>
      </c>
      <c r="F1864" s="19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7">
        <f t="shared" si="117"/>
        <v>42755.492754629624</v>
      </c>
      <c r="M1864" t="b">
        <v>0</v>
      </c>
      <c r="N1864">
        <v>16</v>
      </c>
      <c r="O1864" s="5">
        <f>E1864/D1864</f>
        <v>8.0833333333333326E-2</v>
      </c>
      <c r="P1864" s="19">
        <f t="shared" si="118"/>
        <v>90.9375</v>
      </c>
      <c r="Q1864" t="b">
        <v>0</v>
      </c>
      <c r="R1864" s="14" t="s">
        <v>8342</v>
      </c>
      <c r="S1864" s="10" t="s">
        <v>8287</v>
      </c>
      <c r="T1864" t="s">
        <v>8289</v>
      </c>
      <c r="U1864" s="14">
        <f t="shared" si="11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19">
        <v>2500</v>
      </c>
      <c r="E1865">
        <v>10</v>
      </c>
      <c r="F1865" s="19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7">
        <f t="shared" si="117"/>
        <v>41772.797280092593</v>
      </c>
      <c r="M1865" t="b">
        <v>0</v>
      </c>
      <c r="N1865">
        <v>2</v>
      </c>
      <c r="O1865" s="5">
        <f>E1865/D1865</f>
        <v>4.0000000000000001E-3</v>
      </c>
      <c r="P1865" s="19">
        <f t="shared" si="118"/>
        <v>5</v>
      </c>
      <c r="Q1865" t="b">
        <v>0</v>
      </c>
      <c r="R1865" s="14" t="s">
        <v>8342</v>
      </c>
      <c r="S1865" s="10" t="s">
        <v>8287</v>
      </c>
      <c r="T1865" t="s">
        <v>8289</v>
      </c>
      <c r="U1865" s="14">
        <f t="shared" si="11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19">
        <v>6500</v>
      </c>
      <c r="E1866">
        <v>2788</v>
      </c>
      <c r="F1866" s="19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7">
        <f t="shared" si="117"/>
        <v>41733.716435185182</v>
      </c>
      <c r="M1866" t="b">
        <v>0</v>
      </c>
      <c r="N1866">
        <v>48</v>
      </c>
      <c r="O1866" s="5">
        <f>E1866/D1866</f>
        <v>0.42892307692307691</v>
      </c>
      <c r="P1866" s="19">
        <f t="shared" si="118"/>
        <v>58.083333333333336</v>
      </c>
      <c r="Q1866" t="b">
        <v>0</v>
      </c>
      <c r="R1866" s="14" t="s">
        <v>8342</v>
      </c>
      <c r="S1866" s="10" t="s">
        <v>8287</v>
      </c>
      <c r="T1866" t="s">
        <v>8289</v>
      </c>
      <c r="U1866" s="14">
        <f t="shared" si="11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19">
        <v>110000</v>
      </c>
      <c r="E1867">
        <v>4</v>
      </c>
      <c r="F1867" s="19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7">
        <f t="shared" si="117"/>
        <v>42645.367442129631</v>
      </c>
      <c r="M1867" t="b">
        <v>0</v>
      </c>
      <c r="N1867">
        <v>2</v>
      </c>
      <c r="O1867" s="5">
        <f>E1867/D1867</f>
        <v>3.6363636363636364E-5</v>
      </c>
      <c r="P1867" s="19">
        <f t="shared" si="118"/>
        <v>2</v>
      </c>
      <c r="Q1867" t="b">
        <v>0</v>
      </c>
      <c r="R1867" s="14" t="s">
        <v>8342</v>
      </c>
      <c r="S1867" s="10" t="s">
        <v>8287</v>
      </c>
      <c r="T1867" t="s">
        <v>8289</v>
      </c>
      <c r="U1867" s="14">
        <f t="shared" si="11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19">
        <v>25000</v>
      </c>
      <c r="E1868">
        <v>125</v>
      </c>
      <c r="F1868" s="19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7">
        <f t="shared" si="117"/>
        <v>42742.246493055558</v>
      </c>
      <c r="M1868" t="b">
        <v>0</v>
      </c>
      <c r="N1868">
        <v>2</v>
      </c>
      <c r="O1868" s="5">
        <f>E1868/D1868</f>
        <v>5.0000000000000001E-3</v>
      </c>
      <c r="P1868" s="19">
        <f t="shared" si="118"/>
        <v>62.5</v>
      </c>
      <c r="Q1868" t="b">
        <v>0</v>
      </c>
      <c r="R1868" s="14" t="s">
        <v>8342</v>
      </c>
      <c r="S1868" s="10" t="s">
        <v>8287</v>
      </c>
      <c r="T1868" t="s">
        <v>8289</v>
      </c>
      <c r="U1868" s="14">
        <f t="shared" si="11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19">
        <v>20000</v>
      </c>
      <c r="E1869">
        <v>10</v>
      </c>
      <c r="F1869" s="1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7">
        <f t="shared" si="117"/>
        <v>42649.924907407403</v>
      </c>
      <c r="M1869" t="b">
        <v>0</v>
      </c>
      <c r="N1869">
        <v>1</v>
      </c>
      <c r="O1869" s="5">
        <f>E1869/D1869</f>
        <v>5.0000000000000001E-4</v>
      </c>
      <c r="P1869" s="19">
        <f t="shared" si="118"/>
        <v>10</v>
      </c>
      <c r="Q1869" t="b">
        <v>0</v>
      </c>
      <c r="R1869" s="14" t="s">
        <v>8342</v>
      </c>
      <c r="S1869" s="10" t="s">
        <v>8287</v>
      </c>
      <c r="T1869" t="s">
        <v>8289</v>
      </c>
      <c r="U1869" s="14">
        <f t="shared" si="11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19">
        <v>25000</v>
      </c>
      <c r="E1870">
        <v>1217</v>
      </c>
      <c r="F1870" s="19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7">
        <f t="shared" si="117"/>
        <v>42328.779224537036</v>
      </c>
      <c r="M1870" t="b">
        <v>0</v>
      </c>
      <c r="N1870">
        <v>17</v>
      </c>
      <c r="O1870" s="5">
        <f>E1870/D1870</f>
        <v>4.8680000000000001E-2</v>
      </c>
      <c r="P1870" s="19">
        <f t="shared" si="118"/>
        <v>71.588235294117652</v>
      </c>
      <c r="Q1870" t="b">
        <v>0</v>
      </c>
      <c r="R1870" s="14" t="s">
        <v>8342</v>
      </c>
      <c r="S1870" s="10" t="s">
        <v>8287</v>
      </c>
      <c r="T1870" t="s">
        <v>8289</v>
      </c>
      <c r="U1870" s="14">
        <f t="shared" si="11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19">
        <v>10000</v>
      </c>
      <c r="E1871">
        <v>0</v>
      </c>
      <c r="F1871" s="19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7">
        <f t="shared" si="117"/>
        <v>42709.002881944441</v>
      </c>
      <c r="M1871" t="b">
        <v>0</v>
      </c>
      <c r="N1871">
        <v>0</v>
      </c>
      <c r="O1871" s="5">
        <f>E1871/D1871</f>
        <v>0</v>
      </c>
      <c r="P1871" s="19">
        <f t="shared" si="118"/>
        <v>0</v>
      </c>
      <c r="Q1871" t="b">
        <v>0</v>
      </c>
      <c r="R1871" s="14" t="s">
        <v>8342</v>
      </c>
      <c r="S1871" s="10" t="s">
        <v>8287</v>
      </c>
      <c r="T1871" t="s">
        <v>8289</v>
      </c>
      <c r="U1871" s="14">
        <f t="shared" si="11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19">
        <v>3500</v>
      </c>
      <c r="E1872">
        <v>361</v>
      </c>
      <c r="F1872" s="19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7">
        <f t="shared" si="117"/>
        <v>42371.355729166666</v>
      </c>
      <c r="M1872" t="b">
        <v>0</v>
      </c>
      <c r="N1872">
        <v>11</v>
      </c>
      <c r="O1872" s="5">
        <f>E1872/D1872</f>
        <v>0.10314285714285715</v>
      </c>
      <c r="P1872" s="19">
        <f t="shared" si="118"/>
        <v>32.81818181818182</v>
      </c>
      <c r="Q1872" t="b">
        <v>0</v>
      </c>
      <c r="R1872" s="14" t="s">
        <v>8342</v>
      </c>
      <c r="S1872" s="10" t="s">
        <v>8287</v>
      </c>
      <c r="T1872" t="s">
        <v>8289</v>
      </c>
      <c r="U1872" s="14">
        <f t="shared" si="11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19">
        <v>6500</v>
      </c>
      <c r="E1873">
        <v>4666</v>
      </c>
      <c r="F1873" s="19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7">
        <f t="shared" si="117"/>
        <v>41923.783576388887</v>
      </c>
      <c r="M1873" t="b">
        <v>0</v>
      </c>
      <c r="N1873">
        <v>95</v>
      </c>
      <c r="O1873" s="5">
        <f>E1873/D1873</f>
        <v>0.7178461538461538</v>
      </c>
      <c r="P1873" s="19">
        <f t="shared" si="118"/>
        <v>49.11578947368421</v>
      </c>
      <c r="Q1873" t="b">
        <v>0</v>
      </c>
      <c r="R1873" s="14" t="s">
        <v>8342</v>
      </c>
      <c r="S1873" s="10" t="s">
        <v>8287</v>
      </c>
      <c r="T1873" t="s">
        <v>8289</v>
      </c>
      <c r="U1873" s="14">
        <f t="shared" si="11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19">
        <v>20000</v>
      </c>
      <c r="E1874">
        <v>212</v>
      </c>
      <c r="F1874" s="19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7">
        <f t="shared" si="117"/>
        <v>42155.129652777774</v>
      </c>
      <c r="M1874" t="b">
        <v>0</v>
      </c>
      <c r="N1874">
        <v>13</v>
      </c>
      <c r="O1874" s="5">
        <f>E1874/D1874</f>
        <v>1.06E-2</v>
      </c>
      <c r="P1874" s="19">
        <f t="shared" si="118"/>
        <v>16.307692307692307</v>
      </c>
      <c r="Q1874" t="b">
        <v>0</v>
      </c>
      <c r="R1874" s="14" t="s">
        <v>8342</v>
      </c>
      <c r="S1874" s="10" t="s">
        <v>8287</v>
      </c>
      <c r="T1874" t="s">
        <v>8289</v>
      </c>
      <c r="U1874" s="14">
        <f t="shared" si="11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19">
        <v>8000</v>
      </c>
      <c r="E1875">
        <v>36</v>
      </c>
      <c r="F1875" s="19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7">
        <f t="shared" si="117"/>
        <v>42164.615856481483</v>
      </c>
      <c r="M1875" t="b">
        <v>0</v>
      </c>
      <c r="N1875">
        <v>2</v>
      </c>
      <c r="O1875" s="5">
        <f>E1875/D1875</f>
        <v>4.4999999999999997E-3</v>
      </c>
      <c r="P1875" s="19">
        <f t="shared" si="118"/>
        <v>18</v>
      </c>
      <c r="Q1875" t="b">
        <v>0</v>
      </c>
      <c r="R1875" s="14" t="s">
        <v>8342</v>
      </c>
      <c r="S1875" s="10" t="s">
        <v>8287</v>
      </c>
      <c r="T1875" t="s">
        <v>8289</v>
      </c>
      <c r="U1875" s="14">
        <f t="shared" si="11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19">
        <v>160000</v>
      </c>
      <c r="E1876">
        <v>26</v>
      </c>
      <c r="F1876" s="19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7">
        <f t="shared" si="117"/>
        <v>42529.969131944439</v>
      </c>
      <c r="M1876" t="b">
        <v>0</v>
      </c>
      <c r="N1876">
        <v>2</v>
      </c>
      <c r="O1876" s="5">
        <f>E1876/D1876</f>
        <v>1.6249999999999999E-4</v>
      </c>
      <c r="P1876" s="19">
        <f t="shared" si="118"/>
        <v>13</v>
      </c>
      <c r="Q1876" t="b">
        <v>0</v>
      </c>
      <c r="R1876" s="14" t="s">
        <v>8342</v>
      </c>
      <c r="S1876" s="10" t="s">
        <v>8287</v>
      </c>
      <c r="T1876" t="s">
        <v>8289</v>
      </c>
      <c r="U1876" s="14">
        <f t="shared" si="11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19">
        <v>10000</v>
      </c>
      <c r="E1877">
        <v>51</v>
      </c>
      <c r="F1877" s="19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7">
        <f t="shared" si="117"/>
        <v>42528.899398148147</v>
      </c>
      <c r="M1877" t="b">
        <v>0</v>
      </c>
      <c r="N1877">
        <v>3</v>
      </c>
      <c r="O1877" s="5">
        <f>E1877/D1877</f>
        <v>5.1000000000000004E-3</v>
      </c>
      <c r="P1877" s="19">
        <f t="shared" si="118"/>
        <v>17</v>
      </c>
      <c r="Q1877" t="b">
        <v>0</v>
      </c>
      <c r="R1877" s="14" t="s">
        <v>8342</v>
      </c>
      <c r="S1877" s="10" t="s">
        <v>8287</v>
      </c>
      <c r="T1877" t="s">
        <v>8289</v>
      </c>
      <c r="U1877" s="14">
        <f t="shared" si="11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19">
        <v>280</v>
      </c>
      <c r="E1878">
        <v>0</v>
      </c>
      <c r="F1878" s="19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7">
        <f t="shared" si="117"/>
        <v>41776.284780092588</v>
      </c>
      <c r="M1878" t="b">
        <v>0</v>
      </c>
      <c r="N1878">
        <v>0</v>
      </c>
      <c r="O1878" s="5">
        <f>E1878/D1878</f>
        <v>0</v>
      </c>
      <c r="P1878" s="19">
        <f t="shared" si="118"/>
        <v>0</v>
      </c>
      <c r="Q1878" t="b">
        <v>0</v>
      </c>
      <c r="R1878" s="14" t="s">
        <v>8342</v>
      </c>
      <c r="S1878" s="10" t="s">
        <v>8287</v>
      </c>
      <c r="T1878" t="s">
        <v>8289</v>
      </c>
      <c r="U1878" s="14">
        <f t="shared" si="11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19">
        <v>60</v>
      </c>
      <c r="E1879">
        <v>0</v>
      </c>
      <c r="F1879" s="1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7">
        <f t="shared" si="117"/>
        <v>42035.029224537036</v>
      </c>
      <c r="M1879" t="b">
        <v>0</v>
      </c>
      <c r="N1879">
        <v>0</v>
      </c>
      <c r="O1879" s="5">
        <f>E1879/D1879</f>
        <v>0</v>
      </c>
      <c r="P1879" s="19">
        <f t="shared" si="118"/>
        <v>0</v>
      </c>
      <c r="Q1879" t="b">
        <v>0</v>
      </c>
      <c r="R1879" s="14" t="s">
        <v>8342</v>
      </c>
      <c r="S1879" s="10" t="s">
        <v>8287</v>
      </c>
      <c r="T1879" t="s">
        <v>8289</v>
      </c>
      <c r="U1879" s="14">
        <f t="shared" si="11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19">
        <v>8000</v>
      </c>
      <c r="E1880">
        <v>0</v>
      </c>
      <c r="F1880" s="19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7">
        <f t="shared" si="117"/>
        <v>41773.008738425924</v>
      </c>
      <c r="M1880" t="b">
        <v>0</v>
      </c>
      <c r="N1880">
        <v>0</v>
      </c>
      <c r="O1880" s="5">
        <f>E1880/D1880</f>
        <v>0</v>
      </c>
      <c r="P1880" s="19">
        <f t="shared" si="118"/>
        <v>0</v>
      </c>
      <c r="Q1880" t="b">
        <v>0</v>
      </c>
      <c r="R1880" s="14" t="s">
        <v>8342</v>
      </c>
      <c r="S1880" s="10" t="s">
        <v>8287</v>
      </c>
      <c r="T1880" t="s">
        <v>8289</v>
      </c>
      <c r="U1880" s="14">
        <f t="shared" si="11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19">
        <v>5000</v>
      </c>
      <c r="E1881">
        <v>6</v>
      </c>
      <c r="F1881" s="19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7">
        <f t="shared" si="117"/>
        <v>42413.649641203709</v>
      </c>
      <c r="M1881" t="b">
        <v>0</v>
      </c>
      <c r="N1881">
        <v>2</v>
      </c>
      <c r="O1881" s="5">
        <f>E1881/D1881</f>
        <v>1.1999999999999999E-3</v>
      </c>
      <c r="P1881" s="19">
        <f t="shared" si="118"/>
        <v>3</v>
      </c>
      <c r="Q1881" t="b">
        <v>0</v>
      </c>
      <c r="R1881" s="14" t="s">
        <v>8342</v>
      </c>
      <c r="S1881" s="10" t="s">
        <v>8287</v>
      </c>
      <c r="T1881" t="s">
        <v>8289</v>
      </c>
      <c r="U1881" s="14">
        <f t="shared" si="11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19">
        <v>5000</v>
      </c>
      <c r="E1882">
        <v>1004</v>
      </c>
      <c r="F1882" s="19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7">
        <f t="shared" si="117"/>
        <v>42430.566898148143</v>
      </c>
      <c r="M1882" t="b">
        <v>0</v>
      </c>
      <c r="N1882">
        <v>24</v>
      </c>
      <c r="O1882" s="5">
        <f>E1882/D1882</f>
        <v>0.20080000000000001</v>
      </c>
      <c r="P1882" s="19">
        <f t="shared" si="118"/>
        <v>41.833333333333336</v>
      </c>
      <c r="Q1882" t="b">
        <v>0</v>
      </c>
      <c r="R1882" s="14" t="s">
        <v>8342</v>
      </c>
      <c r="S1882" s="10" t="s">
        <v>8287</v>
      </c>
      <c r="T1882" t="s">
        <v>8289</v>
      </c>
      <c r="U1882" s="14">
        <f t="shared" si="11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19">
        <v>2000</v>
      </c>
      <c r="E1883">
        <v>3453.69</v>
      </c>
      <c r="F1883" s="19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7">
        <f t="shared" si="117"/>
        <v>42043.152650462958</v>
      </c>
      <c r="M1883" t="b">
        <v>0</v>
      </c>
      <c r="N1883">
        <v>70</v>
      </c>
      <c r="O1883" s="5">
        <f>E1883/D1883</f>
        <v>1.726845</v>
      </c>
      <c r="P1883" s="19">
        <f t="shared" si="118"/>
        <v>49.338428571428572</v>
      </c>
      <c r="Q1883" t="b">
        <v>1</v>
      </c>
      <c r="R1883" s="14" t="s">
        <v>8338</v>
      </c>
      <c r="S1883" s="10" t="s">
        <v>8279</v>
      </c>
      <c r="T1883" t="s">
        <v>8283</v>
      </c>
      <c r="U1883" s="14">
        <f t="shared" si="11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19">
        <v>3350</v>
      </c>
      <c r="E1884">
        <v>3380</v>
      </c>
      <c r="F1884" s="19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7">
        <f t="shared" si="117"/>
        <v>41067.949212962965</v>
      </c>
      <c r="M1884" t="b">
        <v>0</v>
      </c>
      <c r="N1884">
        <v>81</v>
      </c>
      <c r="O1884" s="5">
        <f>E1884/D1884</f>
        <v>1.008955223880597</v>
      </c>
      <c r="P1884" s="19">
        <f t="shared" si="118"/>
        <v>41.728395061728392</v>
      </c>
      <c r="Q1884" t="b">
        <v>1</v>
      </c>
      <c r="R1884" s="14" t="s">
        <v>8338</v>
      </c>
      <c r="S1884" s="10" t="s">
        <v>8279</v>
      </c>
      <c r="T1884" t="s">
        <v>8283</v>
      </c>
      <c r="U1884" s="14">
        <f t="shared" si="11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19">
        <v>999</v>
      </c>
      <c r="E1885">
        <v>1047</v>
      </c>
      <c r="F1885" s="19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7">
        <f t="shared" si="117"/>
        <v>40977.948009259257</v>
      </c>
      <c r="M1885" t="b">
        <v>0</v>
      </c>
      <c r="N1885">
        <v>32</v>
      </c>
      <c r="O1885" s="5">
        <f>E1885/D1885</f>
        <v>1.0480480480480481</v>
      </c>
      <c r="P1885" s="19">
        <f t="shared" si="118"/>
        <v>32.71875</v>
      </c>
      <c r="Q1885" t="b">
        <v>1</v>
      </c>
      <c r="R1885" s="14" t="s">
        <v>8338</v>
      </c>
      <c r="S1885" s="10" t="s">
        <v>8279</v>
      </c>
      <c r="T1885" t="s">
        <v>8283</v>
      </c>
      <c r="U1885" s="14">
        <f t="shared" si="11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19">
        <v>1000</v>
      </c>
      <c r="E1886">
        <v>1351</v>
      </c>
      <c r="F1886" s="19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7">
        <f t="shared" si="117"/>
        <v>41205.198321759257</v>
      </c>
      <c r="M1886" t="b">
        <v>0</v>
      </c>
      <c r="N1886">
        <v>26</v>
      </c>
      <c r="O1886" s="5">
        <f>E1886/D1886</f>
        <v>1.351</v>
      </c>
      <c r="P1886" s="19">
        <f t="shared" si="118"/>
        <v>51.96153846153846</v>
      </c>
      <c r="Q1886" t="b">
        <v>1</v>
      </c>
      <c r="R1886" s="14" t="s">
        <v>8338</v>
      </c>
      <c r="S1886" s="10" t="s">
        <v>8279</v>
      </c>
      <c r="T1886" t="s">
        <v>8283</v>
      </c>
      <c r="U1886" s="14">
        <f t="shared" si="11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19">
        <v>4575</v>
      </c>
      <c r="E1887">
        <v>5322</v>
      </c>
      <c r="F1887" s="19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7">
        <f t="shared" si="117"/>
        <v>41099.093865740739</v>
      </c>
      <c r="M1887" t="b">
        <v>0</v>
      </c>
      <c r="N1887">
        <v>105</v>
      </c>
      <c r="O1887" s="5">
        <f>E1887/D1887</f>
        <v>1.1632786885245903</v>
      </c>
      <c r="P1887" s="19">
        <f t="shared" si="118"/>
        <v>50.685714285714283</v>
      </c>
      <c r="Q1887" t="b">
        <v>1</v>
      </c>
      <c r="R1887" s="14" t="s">
        <v>8338</v>
      </c>
      <c r="S1887" s="10" t="s">
        <v>8279</v>
      </c>
      <c r="T1887" t="s">
        <v>8283</v>
      </c>
      <c r="U1887" s="14">
        <f t="shared" si="11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19">
        <v>1200</v>
      </c>
      <c r="E1888">
        <v>1225</v>
      </c>
      <c r="F1888" s="19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7">
        <f t="shared" si="117"/>
        <v>41925.906689814816</v>
      </c>
      <c r="M1888" t="b">
        <v>0</v>
      </c>
      <c r="N1888">
        <v>29</v>
      </c>
      <c r="O1888" s="5">
        <f>E1888/D1888</f>
        <v>1.0208333333333333</v>
      </c>
      <c r="P1888" s="19">
        <f t="shared" si="118"/>
        <v>42.241379310344826</v>
      </c>
      <c r="Q1888" t="b">
        <v>1</v>
      </c>
      <c r="R1888" s="14" t="s">
        <v>8338</v>
      </c>
      <c r="S1888" s="10" t="s">
        <v>8279</v>
      </c>
      <c r="T1888" t="s">
        <v>8283</v>
      </c>
      <c r="U1888" s="14">
        <f t="shared" si="11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19">
        <v>3000</v>
      </c>
      <c r="E1889">
        <v>3335</v>
      </c>
      <c r="F1889" s="1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7">
        <f t="shared" si="117"/>
        <v>42323.800138888888</v>
      </c>
      <c r="M1889" t="b">
        <v>0</v>
      </c>
      <c r="N1889">
        <v>8</v>
      </c>
      <c r="O1889" s="5">
        <f>E1889/D1889</f>
        <v>1.1116666666666666</v>
      </c>
      <c r="P1889" s="19">
        <f t="shared" si="118"/>
        <v>416.875</v>
      </c>
      <c r="Q1889" t="b">
        <v>1</v>
      </c>
      <c r="R1889" s="14" t="s">
        <v>8338</v>
      </c>
      <c r="S1889" s="10" t="s">
        <v>8279</v>
      </c>
      <c r="T1889" t="s">
        <v>8283</v>
      </c>
      <c r="U1889" s="14">
        <f t="shared" si="11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19">
        <v>2500</v>
      </c>
      <c r="E1890">
        <v>4152</v>
      </c>
      <c r="F1890" s="19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7">
        <f t="shared" si="117"/>
        <v>40299.239953703705</v>
      </c>
      <c r="M1890" t="b">
        <v>0</v>
      </c>
      <c r="N1890">
        <v>89</v>
      </c>
      <c r="O1890" s="5">
        <f>E1890/D1890</f>
        <v>1.6608000000000001</v>
      </c>
      <c r="P1890" s="19">
        <f t="shared" si="118"/>
        <v>46.651685393258425</v>
      </c>
      <c r="Q1890" t="b">
        <v>1</v>
      </c>
      <c r="R1890" s="14" t="s">
        <v>8338</v>
      </c>
      <c r="S1890" s="10" t="s">
        <v>8279</v>
      </c>
      <c r="T1890" t="s">
        <v>8283</v>
      </c>
      <c r="U1890" s="14">
        <f t="shared" si="11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19">
        <v>2000</v>
      </c>
      <c r="E1891">
        <v>2132</v>
      </c>
      <c r="F1891" s="19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7">
        <f t="shared" si="117"/>
        <v>41299.793356481481</v>
      </c>
      <c r="M1891" t="b">
        <v>0</v>
      </c>
      <c r="N1891">
        <v>44</v>
      </c>
      <c r="O1891" s="5">
        <f>E1891/D1891</f>
        <v>1.0660000000000001</v>
      </c>
      <c r="P1891" s="19">
        <f t="shared" si="118"/>
        <v>48.454545454545453</v>
      </c>
      <c r="Q1891" t="b">
        <v>1</v>
      </c>
      <c r="R1891" s="14" t="s">
        <v>8338</v>
      </c>
      <c r="S1891" s="10" t="s">
        <v>8279</v>
      </c>
      <c r="T1891" t="s">
        <v>8283</v>
      </c>
      <c r="U1891" s="14">
        <f t="shared" si="11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19">
        <v>12000</v>
      </c>
      <c r="E1892">
        <v>17350.13</v>
      </c>
      <c r="F1892" s="19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7">
        <f t="shared" si="117"/>
        <v>41228.786203703705</v>
      </c>
      <c r="M1892" t="b">
        <v>0</v>
      </c>
      <c r="N1892">
        <v>246</v>
      </c>
      <c r="O1892" s="5">
        <f>E1892/D1892</f>
        <v>1.4458441666666668</v>
      </c>
      <c r="P1892" s="19">
        <f t="shared" si="118"/>
        <v>70.5289837398374</v>
      </c>
      <c r="Q1892" t="b">
        <v>1</v>
      </c>
      <c r="R1892" s="14" t="s">
        <v>8338</v>
      </c>
      <c r="S1892" s="10" t="s">
        <v>8279</v>
      </c>
      <c r="T1892" t="s">
        <v>8283</v>
      </c>
      <c r="U1892" s="14">
        <f t="shared" si="11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19">
        <v>10000</v>
      </c>
      <c r="E1893">
        <v>10555</v>
      </c>
      <c r="F1893" s="19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7">
        <f t="shared" si="117"/>
        <v>40335.798078703701</v>
      </c>
      <c r="M1893" t="b">
        <v>0</v>
      </c>
      <c r="N1893">
        <v>120</v>
      </c>
      <c r="O1893" s="5">
        <f>E1893/D1893</f>
        <v>1.0555000000000001</v>
      </c>
      <c r="P1893" s="19">
        <f t="shared" si="118"/>
        <v>87.958333333333329</v>
      </c>
      <c r="Q1893" t="b">
        <v>1</v>
      </c>
      <c r="R1893" s="14" t="s">
        <v>8338</v>
      </c>
      <c r="S1893" s="10" t="s">
        <v>8279</v>
      </c>
      <c r="T1893" t="s">
        <v>8283</v>
      </c>
      <c r="U1893" s="14">
        <f t="shared" si="11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19">
        <v>500</v>
      </c>
      <c r="E1894">
        <v>683</v>
      </c>
      <c r="F1894" s="19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7">
        <f t="shared" si="117"/>
        <v>40671.637511574074</v>
      </c>
      <c r="M1894" t="b">
        <v>0</v>
      </c>
      <c r="N1894">
        <v>26</v>
      </c>
      <c r="O1894" s="5">
        <f>E1894/D1894</f>
        <v>1.3660000000000001</v>
      </c>
      <c r="P1894" s="19">
        <f t="shared" si="118"/>
        <v>26.26923076923077</v>
      </c>
      <c r="Q1894" t="b">
        <v>1</v>
      </c>
      <c r="R1894" s="14" t="s">
        <v>8338</v>
      </c>
      <c r="S1894" s="10" t="s">
        <v>8279</v>
      </c>
      <c r="T1894" t="s">
        <v>8283</v>
      </c>
      <c r="U1894" s="14">
        <f t="shared" si="11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19">
        <v>2500</v>
      </c>
      <c r="E1895">
        <v>2600</v>
      </c>
      <c r="F1895" s="19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7">
        <f t="shared" si="117"/>
        <v>40632.94195601852</v>
      </c>
      <c r="M1895" t="b">
        <v>0</v>
      </c>
      <c r="N1895">
        <v>45</v>
      </c>
      <c r="O1895" s="5">
        <f>E1895/D1895</f>
        <v>1.04</v>
      </c>
      <c r="P1895" s="19">
        <f t="shared" si="118"/>
        <v>57.777777777777779</v>
      </c>
      <c r="Q1895" t="b">
        <v>1</v>
      </c>
      <c r="R1895" s="14" t="s">
        <v>8338</v>
      </c>
      <c r="S1895" s="10" t="s">
        <v>8279</v>
      </c>
      <c r="T1895" t="s">
        <v>8283</v>
      </c>
      <c r="U1895" s="14">
        <f t="shared" si="11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19">
        <v>1000</v>
      </c>
      <c r="E1896">
        <v>1145</v>
      </c>
      <c r="F1896" s="19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7">
        <f t="shared" si="117"/>
        <v>40920.904895833337</v>
      </c>
      <c r="M1896" t="b">
        <v>0</v>
      </c>
      <c r="N1896">
        <v>20</v>
      </c>
      <c r="O1896" s="5">
        <f>E1896/D1896</f>
        <v>1.145</v>
      </c>
      <c r="P1896" s="19">
        <f t="shared" si="118"/>
        <v>57.25</v>
      </c>
      <c r="Q1896" t="b">
        <v>1</v>
      </c>
      <c r="R1896" s="14" t="s">
        <v>8338</v>
      </c>
      <c r="S1896" s="10" t="s">
        <v>8279</v>
      </c>
      <c r="T1896" t="s">
        <v>8283</v>
      </c>
      <c r="U1896" s="14">
        <f t="shared" si="11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19">
        <v>9072</v>
      </c>
      <c r="E1897">
        <v>9228</v>
      </c>
      <c r="F1897" s="19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7">
        <f t="shared" si="117"/>
        <v>42267.746782407412</v>
      </c>
      <c r="M1897" t="b">
        <v>0</v>
      </c>
      <c r="N1897">
        <v>47</v>
      </c>
      <c r="O1897" s="5">
        <f>E1897/D1897</f>
        <v>1.0171957671957672</v>
      </c>
      <c r="P1897" s="19">
        <f t="shared" si="118"/>
        <v>196.34042553191489</v>
      </c>
      <c r="Q1897" t="b">
        <v>1</v>
      </c>
      <c r="R1897" s="14" t="s">
        <v>8338</v>
      </c>
      <c r="S1897" s="10" t="s">
        <v>8279</v>
      </c>
      <c r="T1897" t="s">
        <v>8283</v>
      </c>
      <c r="U1897" s="14">
        <f t="shared" si="11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19">
        <v>451</v>
      </c>
      <c r="E1898">
        <v>559</v>
      </c>
      <c r="F1898" s="19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7">
        <f t="shared" si="117"/>
        <v>40981.710243055553</v>
      </c>
      <c r="M1898" t="b">
        <v>0</v>
      </c>
      <c r="N1898">
        <v>13</v>
      </c>
      <c r="O1898" s="5">
        <f>E1898/D1898</f>
        <v>1.2394678492239468</v>
      </c>
      <c r="P1898" s="19">
        <f t="shared" si="118"/>
        <v>43</v>
      </c>
      <c r="Q1898" t="b">
        <v>1</v>
      </c>
      <c r="R1898" s="14" t="s">
        <v>8338</v>
      </c>
      <c r="S1898" s="10" t="s">
        <v>8279</v>
      </c>
      <c r="T1898" t="s">
        <v>8283</v>
      </c>
      <c r="U1898" s="14">
        <f t="shared" si="11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19">
        <v>6350</v>
      </c>
      <c r="E1899">
        <v>6506</v>
      </c>
      <c r="F1899" s="1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7">
        <f t="shared" si="117"/>
        <v>41680.583402777782</v>
      </c>
      <c r="M1899" t="b">
        <v>0</v>
      </c>
      <c r="N1899">
        <v>183</v>
      </c>
      <c r="O1899" s="5">
        <f>E1899/D1899</f>
        <v>1.0245669291338582</v>
      </c>
      <c r="P1899" s="19">
        <f t="shared" si="118"/>
        <v>35.551912568306008</v>
      </c>
      <c r="Q1899" t="b">
        <v>1</v>
      </c>
      <c r="R1899" s="14" t="s">
        <v>8338</v>
      </c>
      <c r="S1899" s="10" t="s">
        <v>8279</v>
      </c>
      <c r="T1899" t="s">
        <v>8283</v>
      </c>
      <c r="U1899" s="14">
        <f t="shared" si="11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19">
        <v>1000</v>
      </c>
      <c r="E1900">
        <v>1445</v>
      </c>
      <c r="F1900" s="19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7">
        <f t="shared" si="117"/>
        <v>42366.192974537036</v>
      </c>
      <c r="M1900" t="b">
        <v>0</v>
      </c>
      <c r="N1900">
        <v>21</v>
      </c>
      <c r="O1900" s="5">
        <f>E1900/D1900</f>
        <v>1.4450000000000001</v>
      </c>
      <c r="P1900" s="19">
        <f t="shared" si="118"/>
        <v>68.80952380952381</v>
      </c>
      <c r="Q1900" t="b">
        <v>1</v>
      </c>
      <c r="R1900" s="14" t="s">
        <v>8338</v>
      </c>
      <c r="S1900" s="10" t="s">
        <v>8279</v>
      </c>
      <c r="T1900" t="s">
        <v>8283</v>
      </c>
      <c r="U1900" s="14">
        <f t="shared" si="11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19">
        <v>900</v>
      </c>
      <c r="E1901">
        <v>1200</v>
      </c>
      <c r="F1901" s="19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7">
        <f t="shared" si="117"/>
        <v>42058.941736111112</v>
      </c>
      <c r="M1901" t="b">
        <v>0</v>
      </c>
      <c r="N1901">
        <v>42</v>
      </c>
      <c r="O1901" s="5">
        <f>E1901/D1901</f>
        <v>1.3333333333333333</v>
      </c>
      <c r="P1901" s="19">
        <f t="shared" si="118"/>
        <v>28.571428571428573</v>
      </c>
      <c r="Q1901" t="b">
        <v>1</v>
      </c>
      <c r="R1901" s="14" t="s">
        <v>8338</v>
      </c>
      <c r="S1901" s="10" t="s">
        <v>8279</v>
      </c>
      <c r="T1901" t="s">
        <v>8283</v>
      </c>
      <c r="U1901" s="14">
        <f t="shared" si="11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19">
        <v>2500</v>
      </c>
      <c r="E1902">
        <v>2734.11</v>
      </c>
      <c r="F1902" s="19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7">
        <f t="shared" si="117"/>
        <v>41160.871886574074</v>
      </c>
      <c r="M1902" t="b">
        <v>0</v>
      </c>
      <c r="N1902">
        <v>54</v>
      </c>
      <c r="O1902" s="5">
        <f>E1902/D1902</f>
        <v>1.0936440000000001</v>
      </c>
      <c r="P1902" s="19">
        <f t="shared" si="118"/>
        <v>50.631666666666668</v>
      </c>
      <c r="Q1902" t="b">
        <v>1</v>
      </c>
      <c r="R1902" s="14" t="s">
        <v>8338</v>
      </c>
      <c r="S1902" s="10" t="s">
        <v>8279</v>
      </c>
      <c r="T1902" t="s">
        <v>8283</v>
      </c>
      <c r="U1902" s="14">
        <f t="shared" si="11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19">
        <v>99000</v>
      </c>
      <c r="E1903">
        <v>2670</v>
      </c>
      <c r="F1903" s="19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7">
        <f t="shared" si="117"/>
        <v>42116.54315972222</v>
      </c>
      <c r="M1903" t="b">
        <v>0</v>
      </c>
      <c r="N1903">
        <v>25</v>
      </c>
      <c r="O1903" s="5">
        <f>E1903/D1903</f>
        <v>2.696969696969697E-2</v>
      </c>
      <c r="P1903" s="19">
        <f t="shared" si="118"/>
        <v>106.8</v>
      </c>
      <c r="Q1903" t="b">
        <v>0</v>
      </c>
      <c r="R1903" s="14" t="s">
        <v>8353</v>
      </c>
      <c r="S1903" s="10" t="s">
        <v>8273</v>
      </c>
      <c r="T1903" t="s">
        <v>8302</v>
      </c>
      <c r="U1903" s="14">
        <f t="shared" si="11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19">
        <v>1000</v>
      </c>
      <c r="E1904">
        <v>12</v>
      </c>
      <c r="F1904" s="19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7">
        <f t="shared" si="117"/>
        <v>42037.789895833332</v>
      </c>
      <c r="M1904" t="b">
        <v>0</v>
      </c>
      <c r="N1904">
        <v>3</v>
      </c>
      <c r="O1904" s="5">
        <f>E1904/D1904</f>
        <v>1.2E-2</v>
      </c>
      <c r="P1904" s="19">
        <f t="shared" si="118"/>
        <v>4</v>
      </c>
      <c r="Q1904" t="b">
        <v>0</v>
      </c>
      <c r="R1904" s="14" t="s">
        <v>8353</v>
      </c>
      <c r="S1904" s="10" t="s">
        <v>8273</v>
      </c>
      <c r="T1904" t="s">
        <v>8302</v>
      </c>
      <c r="U1904" s="14">
        <f t="shared" si="11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19">
        <v>3000</v>
      </c>
      <c r="E1905">
        <v>1398</v>
      </c>
      <c r="F1905" s="19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7">
        <f t="shared" si="117"/>
        <v>42702.770729166667</v>
      </c>
      <c r="M1905" t="b">
        <v>0</v>
      </c>
      <c r="N1905">
        <v>41</v>
      </c>
      <c r="O1905" s="5">
        <f>E1905/D1905</f>
        <v>0.46600000000000003</v>
      </c>
      <c r="P1905" s="19">
        <f t="shared" si="118"/>
        <v>34.097560975609753</v>
      </c>
      <c r="Q1905" t="b">
        <v>0</v>
      </c>
      <c r="R1905" s="14" t="s">
        <v>8353</v>
      </c>
      <c r="S1905" s="10" t="s">
        <v>8273</v>
      </c>
      <c r="T1905" t="s">
        <v>8302</v>
      </c>
      <c r="U1905" s="14">
        <f t="shared" si="11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19">
        <v>50000</v>
      </c>
      <c r="E1906">
        <v>50</v>
      </c>
      <c r="F1906" s="19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7">
        <f t="shared" si="117"/>
        <v>42326.685428240744</v>
      </c>
      <c r="M1906" t="b">
        <v>0</v>
      </c>
      <c r="N1906">
        <v>2</v>
      </c>
      <c r="O1906" s="5">
        <f>E1906/D1906</f>
        <v>1E-3</v>
      </c>
      <c r="P1906" s="19">
        <f t="shared" si="118"/>
        <v>25</v>
      </c>
      <c r="Q1906" t="b">
        <v>0</v>
      </c>
      <c r="R1906" s="14" t="s">
        <v>8353</v>
      </c>
      <c r="S1906" s="10" t="s">
        <v>8273</v>
      </c>
      <c r="T1906" t="s">
        <v>8302</v>
      </c>
      <c r="U1906" s="14">
        <f t="shared" si="11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19">
        <v>25000</v>
      </c>
      <c r="E1907">
        <v>42</v>
      </c>
      <c r="F1907" s="19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7">
        <f t="shared" si="117"/>
        <v>41859.925856481481</v>
      </c>
      <c r="M1907" t="b">
        <v>0</v>
      </c>
      <c r="N1907">
        <v>4</v>
      </c>
      <c r="O1907" s="5">
        <f>E1907/D1907</f>
        <v>1.6800000000000001E-3</v>
      </c>
      <c r="P1907" s="19">
        <f t="shared" si="118"/>
        <v>10.5</v>
      </c>
      <c r="Q1907" t="b">
        <v>0</v>
      </c>
      <c r="R1907" s="14" t="s">
        <v>8353</v>
      </c>
      <c r="S1907" s="10" t="s">
        <v>8273</v>
      </c>
      <c r="T1907" t="s">
        <v>8302</v>
      </c>
      <c r="U1907" s="14">
        <f t="shared" si="11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19">
        <v>50000</v>
      </c>
      <c r="E1908">
        <v>21380</v>
      </c>
      <c r="F1908" s="19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7">
        <f t="shared" si="117"/>
        <v>42514.671099537038</v>
      </c>
      <c r="M1908" t="b">
        <v>0</v>
      </c>
      <c r="N1908">
        <v>99</v>
      </c>
      <c r="O1908" s="5">
        <f>E1908/D1908</f>
        <v>0.42759999999999998</v>
      </c>
      <c r="P1908" s="19">
        <f t="shared" si="118"/>
        <v>215.95959595959596</v>
      </c>
      <c r="Q1908" t="b">
        <v>0</v>
      </c>
      <c r="R1908" s="14" t="s">
        <v>8353</v>
      </c>
      <c r="S1908" s="10" t="s">
        <v>8273</v>
      </c>
      <c r="T1908" t="s">
        <v>8302</v>
      </c>
      <c r="U1908" s="14">
        <f t="shared" si="11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19">
        <v>30000</v>
      </c>
      <c r="E1909">
        <v>85</v>
      </c>
      <c r="F1909" s="1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7">
        <f t="shared" si="117"/>
        <v>41767.587094907409</v>
      </c>
      <c r="M1909" t="b">
        <v>0</v>
      </c>
      <c r="N1909">
        <v>4</v>
      </c>
      <c r="O1909" s="5">
        <f>E1909/D1909</f>
        <v>2.8333333333333335E-3</v>
      </c>
      <c r="P1909" s="19">
        <f t="shared" si="118"/>
        <v>21.25</v>
      </c>
      <c r="Q1909" t="b">
        <v>0</v>
      </c>
      <c r="R1909" s="14" t="s">
        <v>8353</v>
      </c>
      <c r="S1909" s="10" t="s">
        <v>8273</v>
      </c>
      <c r="T1909" t="s">
        <v>8302</v>
      </c>
      <c r="U1909" s="14">
        <f t="shared" si="11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19">
        <v>25000</v>
      </c>
      <c r="E1910">
        <v>433</v>
      </c>
      <c r="F1910" s="19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7">
        <f t="shared" si="117"/>
        <v>42703.917824074073</v>
      </c>
      <c r="M1910" t="b">
        <v>0</v>
      </c>
      <c r="N1910">
        <v>4</v>
      </c>
      <c r="O1910" s="5">
        <f>E1910/D1910</f>
        <v>1.7319999999999999E-2</v>
      </c>
      <c r="P1910" s="19">
        <f t="shared" si="118"/>
        <v>108.25</v>
      </c>
      <c r="Q1910" t="b">
        <v>0</v>
      </c>
      <c r="R1910" s="14" t="s">
        <v>8353</v>
      </c>
      <c r="S1910" s="10" t="s">
        <v>8273</v>
      </c>
      <c r="T1910" t="s">
        <v>8302</v>
      </c>
      <c r="U1910" s="14">
        <f t="shared" si="11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19">
        <v>35000</v>
      </c>
      <c r="E1911">
        <v>4939</v>
      </c>
      <c r="F1911" s="19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7">
        <f t="shared" si="117"/>
        <v>41905.429155092592</v>
      </c>
      <c r="M1911" t="b">
        <v>0</v>
      </c>
      <c r="N1911">
        <v>38</v>
      </c>
      <c r="O1911" s="5">
        <f>E1911/D1911</f>
        <v>0.14111428571428572</v>
      </c>
      <c r="P1911" s="19">
        <f t="shared" si="118"/>
        <v>129.97368421052633</v>
      </c>
      <c r="Q1911" t="b">
        <v>0</v>
      </c>
      <c r="R1911" s="14" t="s">
        <v>8353</v>
      </c>
      <c r="S1911" s="10" t="s">
        <v>8273</v>
      </c>
      <c r="T1911" t="s">
        <v>8302</v>
      </c>
      <c r="U1911" s="14">
        <f t="shared" si="11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19">
        <v>85000</v>
      </c>
      <c r="E1912">
        <v>33486</v>
      </c>
      <c r="F1912" s="19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7">
        <f t="shared" si="117"/>
        <v>42264.963159722218</v>
      </c>
      <c r="M1912" t="b">
        <v>0</v>
      </c>
      <c r="N1912">
        <v>285</v>
      </c>
      <c r="O1912" s="5">
        <f>E1912/D1912</f>
        <v>0.39395294117647056</v>
      </c>
      <c r="P1912" s="19">
        <f t="shared" si="118"/>
        <v>117.49473684210527</v>
      </c>
      <c r="Q1912" t="b">
        <v>0</v>
      </c>
      <c r="R1912" s="14" t="s">
        <v>8353</v>
      </c>
      <c r="S1912" s="10" t="s">
        <v>8273</v>
      </c>
      <c r="T1912" t="s">
        <v>8302</v>
      </c>
      <c r="U1912" s="14">
        <f t="shared" si="11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19">
        <v>42500</v>
      </c>
      <c r="E1913">
        <v>10</v>
      </c>
      <c r="F1913" s="19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7">
        <f t="shared" si="117"/>
        <v>41830.033958333333</v>
      </c>
      <c r="M1913" t="b">
        <v>0</v>
      </c>
      <c r="N1913">
        <v>1</v>
      </c>
      <c r="O1913" s="5">
        <f>E1913/D1913</f>
        <v>2.3529411764705883E-4</v>
      </c>
      <c r="P1913" s="19">
        <f t="shared" si="118"/>
        <v>10</v>
      </c>
      <c r="Q1913" t="b">
        <v>0</v>
      </c>
      <c r="R1913" s="14" t="s">
        <v>8353</v>
      </c>
      <c r="S1913" s="10" t="s">
        <v>8273</v>
      </c>
      <c r="T1913" t="s">
        <v>8302</v>
      </c>
      <c r="U1913" s="14">
        <f t="shared" si="11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19">
        <v>5000</v>
      </c>
      <c r="E1914">
        <v>2965</v>
      </c>
      <c r="F1914" s="19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7">
        <f t="shared" si="117"/>
        <v>42129.226388888885</v>
      </c>
      <c r="M1914" t="b">
        <v>0</v>
      </c>
      <c r="N1914">
        <v>42</v>
      </c>
      <c r="O1914" s="5">
        <f>E1914/D1914</f>
        <v>0.59299999999999997</v>
      </c>
      <c r="P1914" s="19">
        <f t="shared" si="118"/>
        <v>70.595238095238102</v>
      </c>
      <c r="Q1914" t="b">
        <v>0</v>
      </c>
      <c r="R1914" s="14" t="s">
        <v>8353</v>
      </c>
      <c r="S1914" s="10" t="s">
        <v>8273</v>
      </c>
      <c r="T1914" t="s">
        <v>8302</v>
      </c>
      <c r="U1914" s="14">
        <f t="shared" si="11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19">
        <v>48000</v>
      </c>
      <c r="E1915">
        <v>637</v>
      </c>
      <c r="F1915" s="19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7">
        <f t="shared" si="117"/>
        <v>41890.511319444442</v>
      </c>
      <c r="M1915" t="b">
        <v>0</v>
      </c>
      <c r="N1915">
        <v>26</v>
      </c>
      <c r="O1915" s="5">
        <f>E1915/D1915</f>
        <v>1.3270833333333334E-2</v>
      </c>
      <c r="P1915" s="19">
        <f t="shared" si="118"/>
        <v>24.5</v>
      </c>
      <c r="Q1915" t="b">
        <v>0</v>
      </c>
      <c r="R1915" s="14" t="s">
        <v>8353</v>
      </c>
      <c r="S1915" s="10" t="s">
        <v>8273</v>
      </c>
      <c r="T1915" t="s">
        <v>8302</v>
      </c>
      <c r="U1915" s="14">
        <f t="shared" si="11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19">
        <v>666</v>
      </c>
      <c r="E1916">
        <v>60</v>
      </c>
      <c r="F1916" s="19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7">
        <f t="shared" si="117"/>
        <v>41929.174456018518</v>
      </c>
      <c r="M1916" t="b">
        <v>0</v>
      </c>
      <c r="N1916">
        <v>2</v>
      </c>
      <c r="O1916" s="5">
        <f>E1916/D1916</f>
        <v>9.0090090090090086E-2</v>
      </c>
      <c r="P1916" s="19">
        <f t="shared" si="118"/>
        <v>30</v>
      </c>
      <c r="Q1916" t="b">
        <v>0</v>
      </c>
      <c r="R1916" s="14" t="s">
        <v>8353</v>
      </c>
      <c r="S1916" s="10" t="s">
        <v>8273</v>
      </c>
      <c r="T1916" t="s">
        <v>8302</v>
      </c>
      <c r="U1916" s="14">
        <f t="shared" si="11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19">
        <v>500</v>
      </c>
      <c r="E1917">
        <v>8</v>
      </c>
      <c r="F1917" s="19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7">
        <f t="shared" si="117"/>
        <v>41864.04886574074</v>
      </c>
      <c r="M1917" t="b">
        <v>0</v>
      </c>
      <c r="N1917">
        <v>4</v>
      </c>
      <c r="O1917" s="5">
        <f>E1917/D1917</f>
        <v>1.6E-2</v>
      </c>
      <c r="P1917" s="19">
        <f t="shared" si="118"/>
        <v>2</v>
      </c>
      <c r="Q1917" t="b">
        <v>0</v>
      </c>
      <c r="R1917" s="14" t="s">
        <v>8353</v>
      </c>
      <c r="S1917" s="10" t="s">
        <v>8273</v>
      </c>
      <c r="T1917" t="s">
        <v>8302</v>
      </c>
      <c r="U1917" s="14">
        <f t="shared" si="11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19">
        <v>20000</v>
      </c>
      <c r="E1918">
        <v>102</v>
      </c>
      <c r="F1918" s="19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7">
        <f t="shared" si="117"/>
        <v>42656.717303240745</v>
      </c>
      <c r="M1918" t="b">
        <v>0</v>
      </c>
      <c r="N1918">
        <v>6</v>
      </c>
      <c r="O1918" s="5">
        <f>E1918/D1918</f>
        <v>5.1000000000000004E-3</v>
      </c>
      <c r="P1918" s="19">
        <f t="shared" si="118"/>
        <v>17</v>
      </c>
      <c r="Q1918" t="b">
        <v>0</v>
      </c>
      <c r="R1918" s="14" t="s">
        <v>8353</v>
      </c>
      <c r="S1918" s="10" t="s">
        <v>8273</v>
      </c>
      <c r="T1918" t="s">
        <v>8302</v>
      </c>
      <c r="U1918" s="14">
        <f t="shared" si="11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19">
        <v>390000</v>
      </c>
      <c r="E1919">
        <v>205025</v>
      </c>
      <c r="F1919" s="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7">
        <f t="shared" si="117"/>
        <v>42746.270057870366</v>
      </c>
      <c r="M1919" t="b">
        <v>0</v>
      </c>
      <c r="N1919">
        <v>70</v>
      </c>
      <c r="O1919" s="5">
        <f>E1919/D1919</f>
        <v>0.52570512820512816</v>
      </c>
      <c r="P1919" s="19">
        <f t="shared" si="118"/>
        <v>2928.9285714285716</v>
      </c>
      <c r="Q1919" t="b">
        <v>0</v>
      </c>
      <c r="R1919" s="14" t="s">
        <v>8353</v>
      </c>
      <c r="S1919" s="10" t="s">
        <v>8273</v>
      </c>
      <c r="T1919" t="s">
        <v>8302</v>
      </c>
      <c r="U1919" s="14">
        <f t="shared" si="11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19">
        <v>25000</v>
      </c>
      <c r="E1920">
        <v>260</v>
      </c>
      <c r="F1920" s="19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7">
        <f t="shared" si="117"/>
        <v>41828.789942129632</v>
      </c>
      <c r="M1920" t="b">
        <v>0</v>
      </c>
      <c r="N1920">
        <v>9</v>
      </c>
      <c r="O1920" s="5">
        <f>E1920/D1920</f>
        <v>1.04E-2</v>
      </c>
      <c r="P1920" s="19">
        <f t="shared" si="118"/>
        <v>28.888888888888889</v>
      </c>
      <c r="Q1920" t="b">
        <v>0</v>
      </c>
      <c r="R1920" s="14" t="s">
        <v>8353</v>
      </c>
      <c r="S1920" s="10" t="s">
        <v>8273</v>
      </c>
      <c r="T1920" t="s">
        <v>8302</v>
      </c>
      <c r="U1920" s="14">
        <f t="shared" si="11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19">
        <v>500</v>
      </c>
      <c r="E1921">
        <v>237</v>
      </c>
      <c r="F1921" s="19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7">
        <f t="shared" si="117"/>
        <v>42113.875567129624</v>
      </c>
      <c r="M1921" t="b">
        <v>0</v>
      </c>
      <c r="N1921">
        <v>8</v>
      </c>
      <c r="O1921" s="5">
        <f>E1921/D1921</f>
        <v>0.47399999999999998</v>
      </c>
      <c r="P1921" s="19">
        <f t="shared" si="118"/>
        <v>29.625</v>
      </c>
      <c r="Q1921" t="b">
        <v>0</v>
      </c>
      <c r="R1921" s="14" t="s">
        <v>8353</v>
      </c>
      <c r="S1921" s="10" t="s">
        <v>8273</v>
      </c>
      <c r="T1921" t="s">
        <v>8302</v>
      </c>
      <c r="U1921" s="14">
        <f t="shared" si="11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19">
        <v>10000</v>
      </c>
      <c r="E1922">
        <v>4303</v>
      </c>
      <c r="F1922" s="19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7">
        <f t="shared" si="117"/>
        <v>42270.875706018516</v>
      </c>
      <c r="M1922" t="b">
        <v>0</v>
      </c>
      <c r="N1922">
        <v>105</v>
      </c>
      <c r="O1922" s="5">
        <f>E1922/D1922</f>
        <v>0.43030000000000002</v>
      </c>
      <c r="P1922" s="19">
        <f t="shared" si="118"/>
        <v>40.980952380952381</v>
      </c>
      <c r="Q1922" t="b">
        <v>0</v>
      </c>
      <c r="R1922" s="14" t="s">
        <v>8353</v>
      </c>
      <c r="S1922" s="10" t="s">
        <v>8273</v>
      </c>
      <c r="T1922" t="s">
        <v>8302</v>
      </c>
      <c r="U1922" s="14">
        <f t="shared" si="11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19">
        <v>1500</v>
      </c>
      <c r="E1923">
        <v>2052</v>
      </c>
      <c r="F1923" s="19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7">
        <f t="shared" ref="L1923:L1986" si="121">(((K1923/60)/60)/24)+DATE(1970,1,1)</f>
        <v>41074.221562500003</v>
      </c>
      <c r="M1923" t="b">
        <v>0</v>
      </c>
      <c r="N1923">
        <v>38</v>
      </c>
      <c r="O1923" s="5">
        <f>E1923/D1923</f>
        <v>1.3680000000000001</v>
      </c>
      <c r="P1923" s="19">
        <f t="shared" ref="P1923:P1986" si="122">IFERROR(E1923/N1923,0)</f>
        <v>54</v>
      </c>
      <c r="Q1923" t="b">
        <v>1</v>
      </c>
      <c r="R1923" s="14" t="s">
        <v>8338</v>
      </c>
      <c r="S1923" s="10" t="s">
        <v>8279</v>
      </c>
      <c r="T1923" t="s">
        <v>8283</v>
      </c>
      <c r="U1923" s="14">
        <f t="shared" ref="U1923:U1986" si="123">YEAR(L1923)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19">
        <v>2000</v>
      </c>
      <c r="E1924">
        <v>2311</v>
      </c>
      <c r="F1924" s="19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7">
        <f t="shared" si="121"/>
        <v>41590.255868055552</v>
      </c>
      <c r="M1924" t="b">
        <v>0</v>
      </c>
      <c r="N1924">
        <v>64</v>
      </c>
      <c r="O1924" s="5">
        <f>E1924/D1924</f>
        <v>1.1555</v>
      </c>
      <c r="P1924" s="19">
        <f t="shared" si="122"/>
        <v>36.109375</v>
      </c>
      <c r="Q1924" t="b">
        <v>1</v>
      </c>
      <c r="R1924" s="14" t="s">
        <v>8338</v>
      </c>
      <c r="S1924" s="10" t="s">
        <v>8279</v>
      </c>
      <c r="T1924" t="s">
        <v>8283</v>
      </c>
      <c r="U1924" s="14">
        <f t="shared" si="123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19">
        <v>125</v>
      </c>
      <c r="E1925">
        <v>301</v>
      </c>
      <c r="F1925" s="19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7">
        <f t="shared" si="121"/>
        <v>40772.848749999997</v>
      </c>
      <c r="M1925" t="b">
        <v>0</v>
      </c>
      <c r="N1925">
        <v>13</v>
      </c>
      <c r="O1925" s="5">
        <f>E1925/D1925</f>
        <v>2.4079999999999999</v>
      </c>
      <c r="P1925" s="19">
        <f t="shared" si="122"/>
        <v>23.153846153846153</v>
      </c>
      <c r="Q1925" t="b">
        <v>1</v>
      </c>
      <c r="R1925" s="14" t="s">
        <v>8338</v>
      </c>
      <c r="S1925" s="10" t="s">
        <v>8279</v>
      </c>
      <c r="T1925" t="s">
        <v>8283</v>
      </c>
      <c r="U1925" s="14">
        <f t="shared" si="123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19">
        <v>3000</v>
      </c>
      <c r="E1926">
        <v>3432</v>
      </c>
      <c r="F1926" s="19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7">
        <f t="shared" si="121"/>
        <v>41626.761053240742</v>
      </c>
      <c r="M1926" t="b">
        <v>0</v>
      </c>
      <c r="N1926">
        <v>33</v>
      </c>
      <c r="O1926" s="5">
        <f>E1926/D1926</f>
        <v>1.1439999999999999</v>
      </c>
      <c r="P1926" s="19">
        <f t="shared" si="122"/>
        <v>104</v>
      </c>
      <c r="Q1926" t="b">
        <v>1</v>
      </c>
      <c r="R1926" s="14" t="s">
        <v>8338</v>
      </c>
      <c r="S1926" s="10" t="s">
        <v>8279</v>
      </c>
      <c r="T1926" t="s">
        <v>8283</v>
      </c>
      <c r="U1926" s="14">
        <f t="shared" si="123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19">
        <v>1500</v>
      </c>
      <c r="E1927">
        <v>1655</v>
      </c>
      <c r="F1927" s="19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7">
        <f t="shared" si="121"/>
        <v>41535.90148148148</v>
      </c>
      <c r="M1927" t="b">
        <v>0</v>
      </c>
      <c r="N1927">
        <v>52</v>
      </c>
      <c r="O1927" s="5">
        <f>E1927/D1927</f>
        <v>1.1033333333333333</v>
      </c>
      <c r="P1927" s="19">
        <f t="shared" si="122"/>
        <v>31.826923076923077</v>
      </c>
      <c r="Q1927" t="b">
        <v>1</v>
      </c>
      <c r="R1927" s="14" t="s">
        <v>8338</v>
      </c>
      <c r="S1927" s="10" t="s">
        <v>8279</v>
      </c>
      <c r="T1927" t="s">
        <v>8283</v>
      </c>
      <c r="U1927" s="14">
        <f t="shared" si="123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19">
        <v>1500</v>
      </c>
      <c r="E1928">
        <v>2930.69</v>
      </c>
      <c r="F1928" s="19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7">
        <f t="shared" si="121"/>
        <v>40456.954351851848</v>
      </c>
      <c r="M1928" t="b">
        <v>0</v>
      </c>
      <c r="N1928">
        <v>107</v>
      </c>
      <c r="O1928" s="5">
        <f>E1928/D1928</f>
        <v>1.9537933333333333</v>
      </c>
      <c r="P1928" s="19">
        <f t="shared" si="122"/>
        <v>27.3896261682243</v>
      </c>
      <c r="Q1928" t="b">
        <v>1</v>
      </c>
      <c r="R1928" s="14" t="s">
        <v>8338</v>
      </c>
      <c r="S1928" s="10" t="s">
        <v>8279</v>
      </c>
      <c r="T1928" t="s">
        <v>8283</v>
      </c>
      <c r="U1928" s="14">
        <f t="shared" si="123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19">
        <v>600</v>
      </c>
      <c r="E1929">
        <v>620</v>
      </c>
      <c r="F1929" s="1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7">
        <f t="shared" si="121"/>
        <v>40960.861562500002</v>
      </c>
      <c r="M1929" t="b">
        <v>0</v>
      </c>
      <c r="N1929">
        <v>11</v>
      </c>
      <c r="O1929" s="5">
        <f>E1929/D1929</f>
        <v>1.0333333333333334</v>
      </c>
      <c r="P1929" s="19">
        <f t="shared" si="122"/>
        <v>56.363636363636367</v>
      </c>
      <c r="Q1929" t="b">
        <v>1</v>
      </c>
      <c r="R1929" s="14" t="s">
        <v>8338</v>
      </c>
      <c r="S1929" s="10" t="s">
        <v>8279</v>
      </c>
      <c r="T1929" t="s">
        <v>8283</v>
      </c>
      <c r="U1929" s="14">
        <f t="shared" si="123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19">
        <v>2550</v>
      </c>
      <c r="E1930">
        <v>2630</v>
      </c>
      <c r="F1930" s="19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7">
        <f t="shared" si="121"/>
        <v>41371.648078703707</v>
      </c>
      <c r="M1930" t="b">
        <v>0</v>
      </c>
      <c r="N1930">
        <v>34</v>
      </c>
      <c r="O1930" s="5">
        <f>E1930/D1930</f>
        <v>1.031372549019608</v>
      </c>
      <c r="P1930" s="19">
        <f t="shared" si="122"/>
        <v>77.352941176470594</v>
      </c>
      <c r="Q1930" t="b">
        <v>1</v>
      </c>
      <c r="R1930" s="14" t="s">
        <v>8338</v>
      </c>
      <c r="S1930" s="10" t="s">
        <v>8279</v>
      </c>
      <c r="T1930" t="s">
        <v>8283</v>
      </c>
      <c r="U1930" s="14">
        <f t="shared" si="123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19">
        <v>3200</v>
      </c>
      <c r="E1931">
        <v>3210</v>
      </c>
      <c r="F1931" s="19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7">
        <f t="shared" si="121"/>
        <v>40687.021597222221</v>
      </c>
      <c r="M1931" t="b">
        <v>0</v>
      </c>
      <c r="N1931">
        <v>75</v>
      </c>
      <c r="O1931" s="5">
        <f>E1931/D1931</f>
        <v>1.003125</v>
      </c>
      <c r="P1931" s="19">
        <f t="shared" si="122"/>
        <v>42.8</v>
      </c>
      <c r="Q1931" t="b">
        <v>1</v>
      </c>
      <c r="R1931" s="14" t="s">
        <v>8338</v>
      </c>
      <c r="S1931" s="10" t="s">
        <v>8279</v>
      </c>
      <c r="T1931" t="s">
        <v>8283</v>
      </c>
      <c r="U1931" s="14">
        <f t="shared" si="123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19">
        <v>1000</v>
      </c>
      <c r="E1932">
        <v>1270</v>
      </c>
      <c r="F1932" s="19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7">
        <f t="shared" si="121"/>
        <v>41402.558819444443</v>
      </c>
      <c r="M1932" t="b">
        <v>0</v>
      </c>
      <c r="N1932">
        <v>26</v>
      </c>
      <c r="O1932" s="5">
        <f>E1932/D1932</f>
        <v>1.27</v>
      </c>
      <c r="P1932" s="19">
        <f t="shared" si="122"/>
        <v>48.846153846153847</v>
      </c>
      <c r="Q1932" t="b">
        <v>1</v>
      </c>
      <c r="R1932" s="14" t="s">
        <v>8338</v>
      </c>
      <c r="S1932" s="10" t="s">
        <v>8279</v>
      </c>
      <c r="T1932" t="s">
        <v>8283</v>
      </c>
      <c r="U1932" s="14">
        <f t="shared" si="123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19">
        <v>2000</v>
      </c>
      <c r="E1933">
        <v>2412.02</v>
      </c>
      <c r="F1933" s="19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7">
        <f t="shared" si="121"/>
        <v>41037.892465277779</v>
      </c>
      <c r="M1933" t="b">
        <v>0</v>
      </c>
      <c r="N1933">
        <v>50</v>
      </c>
      <c r="O1933" s="5">
        <f>E1933/D1933</f>
        <v>1.20601</v>
      </c>
      <c r="P1933" s="19">
        <f t="shared" si="122"/>
        <v>48.240400000000001</v>
      </c>
      <c r="Q1933" t="b">
        <v>1</v>
      </c>
      <c r="R1933" s="14" t="s">
        <v>8338</v>
      </c>
      <c r="S1933" s="10" t="s">
        <v>8279</v>
      </c>
      <c r="T1933" t="s">
        <v>8283</v>
      </c>
      <c r="U1933" s="14">
        <f t="shared" si="123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19">
        <v>5250</v>
      </c>
      <c r="E1934">
        <v>5617</v>
      </c>
      <c r="F1934" s="19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7">
        <f t="shared" si="121"/>
        <v>40911.809872685182</v>
      </c>
      <c r="M1934" t="b">
        <v>0</v>
      </c>
      <c r="N1934">
        <v>80</v>
      </c>
      <c r="O1934" s="5">
        <f>E1934/D1934</f>
        <v>1.0699047619047619</v>
      </c>
      <c r="P1934" s="19">
        <f t="shared" si="122"/>
        <v>70.212500000000006</v>
      </c>
      <c r="Q1934" t="b">
        <v>1</v>
      </c>
      <c r="R1934" s="14" t="s">
        <v>8338</v>
      </c>
      <c r="S1934" s="10" t="s">
        <v>8279</v>
      </c>
      <c r="T1934" t="s">
        <v>8283</v>
      </c>
      <c r="U1934" s="14">
        <f t="shared" si="123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19">
        <v>6000</v>
      </c>
      <c r="E1935">
        <v>10346</v>
      </c>
      <c r="F1935" s="19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7">
        <f t="shared" si="121"/>
        <v>41879.130868055552</v>
      </c>
      <c r="M1935" t="b">
        <v>0</v>
      </c>
      <c r="N1935">
        <v>110</v>
      </c>
      <c r="O1935" s="5">
        <f>E1935/D1935</f>
        <v>1.7243333333333333</v>
      </c>
      <c r="P1935" s="19">
        <f t="shared" si="122"/>
        <v>94.054545454545448</v>
      </c>
      <c r="Q1935" t="b">
        <v>1</v>
      </c>
      <c r="R1935" s="14" t="s">
        <v>8338</v>
      </c>
      <c r="S1935" s="10" t="s">
        <v>8279</v>
      </c>
      <c r="T1935" t="s">
        <v>8283</v>
      </c>
      <c r="U1935" s="14">
        <f t="shared" si="123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19">
        <v>5000</v>
      </c>
      <c r="E1936">
        <v>6181</v>
      </c>
      <c r="F1936" s="19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7">
        <f t="shared" si="121"/>
        <v>40865.867141203707</v>
      </c>
      <c r="M1936" t="b">
        <v>0</v>
      </c>
      <c r="N1936">
        <v>77</v>
      </c>
      <c r="O1936" s="5">
        <f>E1936/D1936</f>
        <v>1.2362</v>
      </c>
      <c r="P1936" s="19">
        <f t="shared" si="122"/>
        <v>80.272727272727266</v>
      </c>
      <c r="Q1936" t="b">
        <v>1</v>
      </c>
      <c r="R1936" s="14" t="s">
        <v>8338</v>
      </c>
      <c r="S1936" s="10" t="s">
        <v>8279</v>
      </c>
      <c r="T1936" t="s">
        <v>8283</v>
      </c>
      <c r="U1936" s="14">
        <f t="shared" si="123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19">
        <v>2500</v>
      </c>
      <c r="E1937">
        <v>2710</v>
      </c>
      <c r="F1937" s="19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7">
        <f t="shared" si="121"/>
        <v>41773.932534722226</v>
      </c>
      <c r="M1937" t="b">
        <v>0</v>
      </c>
      <c r="N1937">
        <v>50</v>
      </c>
      <c r="O1937" s="5">
        <f>E1937/D1937</f>
        <v>1.0840000000000001</v>
      </c>
      <c r="P1937" s="19">
        <f t="shared" si="122"/>
        <v>54.2</v>
      </c>
      <c r="Q1937" t="b">
        <v>1</v>
      </c>
      <c r="R1937" s="14" t="s">
        <v>8338</v>
      </c>
      <c r="S1937" s="10" t="s">
        <v>8279</v>
      </c>
      <c r="T1937" t="s">
        <v>8283</v>
      </c>
      <c r="U1937" s="14">
        <f t="shared" si="123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19">
        <v>7500</v>
      </c>
      <c r="E1938">
        <v>8739.01</v>
      </c>
      <c r="F1938" s="19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7">
        <f t="shared" si="121"/>
        <v>40852.889699074076</v>
      </c>
      <c r="M1938" t="b">
        <v>0</v>
      </c>
      <c r="N1938">
        <v>145</v>
      </c>
      <c r="O1938" s="5">
        <f>E1938/D1938</f>
        <v>1.1652013333333333</v>
      </c>
      <c r="P1938" s="19">
        <f t="shared" si="122"/>
        <v>60.26903448275862</v>
      </c>
      <c r="Q1938" t="b">
        <v>1</v>
      </c>
      <c r="R1938" s="14" t="s">
        <v>8338</v>
      </c>
      <c r="S1938" s="10" t="s">
        <v>8279</v>
      </c>
      <c r="T1938" t="s">
        <v>8283</v>
      </c>
      <c r="U1938" s="14">
        <f t="shared" si="123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19">
        <v>600</v>
      </c>
      <c r="E1939">
        <v>1123.47</v>
      </c>
      <c r="F1939" s="1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7">
        <f t="shared" si="121"/>
        <v>41059.118993055556</v>
      </c>
      <c r="M1939" t="b">
        <v>0</v>
      </c>
      <c r="N1939">
        <v>29</v>
      </c>
      <c r="O1939" s="5">
        <f>E1939/D1939</f>
        <v>1.8724499999999999</v>
      </c>
      <c r="P1939" s="19">
        <f t="shared" si="122"/>
        <v>38.740344827586206</v>
      </c>
      <c r="Q1939" t="b">
        <v>1</v>
      </c>
      <c r="R1939" s="14" t="s">
        <v>8338</v>
      </c>
      <c r="S1939" s="10" t="s">
        <v>8279</v>
      </c>
      <c r="T1939" t="s">
        <v>8283</v>
      </c>
      <c r="U1939" s="14">
        <f t="shared" si="123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19">
        <v>15000</v>
      </c>
      <c r="E1940">
        <v>17390</v>
      </c>
      <c r="F1940" s="19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7">
        <f t="shared" si="121"/>
        <v>41426.259618055556</v>
      </c>
      <c r="M1940" t="b">
        <v>0</v>
      </c>
      <c r="N1940">
        <v>114</v>
      </c>
      <c r="O1940" s="5">
        <f>E1940/D1940</f>
        <v>1.1593333333333333</v>
      </c>
      <c r="P1940" s="19">
        <f t="shared" si="122"/>
        <v>152.54385964912279</v>
      </c>
      <c r="Q1940" t="b">
        <v>1</v>
      </c>
      <c r="R1940" s="14" t="s">
        <v>8338</v>
      </c>
      <c r="S1940" s="10" t="s">
        <v>8279</v>
      </c>
      <c r="T1940" t="s">
        <v>8283</v>
      </c>
      <c r="U1940" s="14">
        <f t="shared" si="123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19">
        <v>10000</v>
      </c>
      <c r="E1941">
        <v>11070</v>
      </c>
      <c r="F1941" s="19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7">
        <f t="shared" si="121"/>
        <v>41313.985046296293</v>
      </c>
      <c r="M1941" t="b">
        <v>0</v>
      </c>
      <c r="N1941">
        <v>96</v>
      </c>
      <c r="O1941" s="5">
        <f>E1941/D1941</f>
        <v>1.107</v>
      </c>
      <c r="P1941" s="19">
        <f t="shared" si="122"/>
        <v>115.3125</v>
      </c>
      <c r="Q1941" t="b">
        <v>1</v>
      </c>
      <c r="R1941" s="14" t="s">
        <v>8338</v>
      </c>
      <c r="S1941" s="10" t="s">
        <v>8279</v>
      </c>
      <c r="T1941" t="s">
        <v>8283</v>
      </c>
      <c r="U1941" s="14">
        <f t="shared" si="123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19">
        <v>650</v>
      </c>
      <c r="E1942">
        <v>1111</v>
      </c>
      <c r="F1942" s="19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7">
        <f t="shared" si="121"/>
        <v>40670.507326388892</v>
      </c>
      <c r="M1942" t="b">
        <v>0</v>
      </c>
      <c r="N1942">
        <v>31</v>
      </c>
      <c r="O1942" s="5">
        <f>E1942/D1942</f>
        <v>1.7092307692307693</v>
      </c>
      <c r="P1942" s="19">
        <f t="shared" si="122"/>
        <v>35.838709677419352</v>
      </c>
      <c r="Q1942" t="b">
        <v>1</v>
      </c>
      <c r="R1942" s="14" t="s">
        <v>8338</v>
      </c>
      <c r="S1942" s="10" t="s">
        <v>8279</v>
      </c>
      <c r="T1942" t="s">
        <v>8283</v>
      </c>
      <c r="U1942" s="14">
        <f t="shared" si="123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19">
        <v>250000</v>
      </c>
      <c r="E1943">
        <v>315295.89</v>
      </c>
      <c r="F1943" s="19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7">
        <f t="shared" si="121"/>
        <v>41744.290868055556</v>
      </c>
      <c r="M1943" t="b">
        <v>1</v>
      </c>
      <c r="N1943">
        <v>4883</v>
      </c>
      <c r="O1943" s="5">
        <f>E1943/D1943</f>
        <v>1.2611835600000001</v>
      </c>
      <c r="P1943" s="19">
        <f t="shared" si="122"/>
        <v>64.570118779438872</v>
      </c>
      <c r="Q1943" t="b">
        <v>1</v>
      </c>
      <c r="R1943" s="14" t="s">
        <v>8354</v>
      </c>
      <c r="S1943" s="10" t="s">
        <v>8273</v>
      </c>
      <c r="T1943" t="s">
        <v>8303</v>
      </c>
      <c r="U1943" s="14">
        <f t="shared" si="123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19">
        <v>6000</v>
      </c>
      <c r="E1944">
        <v>8306.42</v>
      </c>
      <c r="F1944" s="19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7">
        <f t="shared" si="121"/>
        <v>40638.828009259261</v>
      </c>
      <c r="M1944" t="b">
        <v>1</v>
      </c>
      <c r="N1944">
        <v>95</v>
      </c>
      <c r="O1944" s="5">
        <f>E1944/D1944</f>
        <v>1.3844033333333334</v>
      </c>
      <c r="P1944" s="19">
        <f t="shared" si="122"/>
        <v>87.436000000000007</v>
      </c>
      <c r="Q1944" t="b">
        <v>1</v>
      </c>
      <c r="R1944" s="14" t="s">
        <v>8354</v>
      </c>
      <c r="S1944" s="10" t="s">
        <v>8273</v>
      </c>
      <c r="T1944" t="s">
        <v>8303</v>
      </c>
      <c r="U1944" s="14">
        <f t="shared" si="123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19">
        <v>10000</v>
      </c>
      <c r="E1945">
        <v>170525</v>
      </c>
      <c r="F1945" s="19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7">
        <f t="shared" si="121"/>
        <v>42548.269861111112</v>
      </c>
      <c r="M1945" t="b">
        <v>1</v>
      </c>
      <c r="N1945">
        <v>2478</v>
      </c>
      <c r="O1945" s="5">
        <f>E1945/D1945</f>
        <v>17.052499999999998</v>
      </c>
      <c r="P1945" s="19">
        <f t="shared" si="122"/>
        <v>68.815577078288939</v>
      </c>
      <c r="Q1945" t="b">
        <v>1</v>
      </c>
      <c r="R1945" s="14" t="s">
        <v>8354</v>
      </c>
      <c r="S1945" s="10" t="s">
        <v>8273</v>
      </c>
      <c r="T1945" t="s">
        <v>8303</v>
      </c>
      <c r="U1945" s="14">
        <f t="shared" si="123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19">
        <v>40000</v>
      </c>
      <c r="E1946">
        <v>315222.2</v>
      </c>
      <c r="F1946" s="19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7">
        <f t="shared" si="121"/>
        <v>41730.584374999999</v>
      </c>
      <c r="M1946" t="b">
        <v>1</v>
      </c>
      <c r="N1946">
        <v>1789</v>
      </c>
      <c r="O1946" s="5">
        <f>E1946/D1946</f>
        <v>7.8805550000000002</v>
      </c>
      <c r="P1946" s="19">
        <f t="shared" si="122"/>
        <v>176.200223588597</v>
      </c>
      <c r="Q1946" t="b">
        <v>1</v>
      </c>
      <c r="R1946" s="14" t="s">
        <v>8354</v>
      </c>
      <c r="S1946" s="10" t="s">
        <v>8273</v>
      </c>
      <c r="T1946" t="s">
        <v>8303</v>
      </c>
      <c r="U1946" s="14">
        <f t="shared" si="123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19">
        <v>100000</v>
      </c>
      <c r="E1947">
        <v>348018</v>
      </c>
      <c r="F1947" s="19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7">
        <f t="shared" si="121"/>
        <v>42157.251828703709</v>
      </c>
      <c r="M1947" t="b">
        <v>1</v>
      </c>
      <c r="N1947">
        <v>680</v>
      </c>
      <c r="O1947" s="5">
        <f>E1947/D1947</f>
        <v>3.4801799999999998</v>
      </c>
      <c r="P1947" s="19">
        <f t="shared" si="122"/>
        <v>511.79117647058825</v>
      </c>
      <c r="Q1947" t="b">
        <v>1</v>
      </c>
      <c r="R1947" s="14" t="s">
        <v>8354</v>
      </c>
      <c r="S1947" s="10" t="s">
        <v>8273</v>
      </c>
      <c r="T1947" t="s">
        <v>8303</v>
      </c>
      <c r="U1947" s="14">
        <f t="shared" si="123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19">
        <v>7500</v>
      </c>
      <c r="E1948">
        <v>11231</v>
      </c>
      <c r="F1948" s="19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7">
        <f t="shared" si="121"/>
        <v>41689.150011574071</v>
      </c>
      <c r="M1948" t="b">
        <v>1</v>
      </c>
      <c r="N1948">
        <v>70</v>
      </c>
      <c r="O1948" s="5">
        <f>E1948/D1948</f>
        <v>1.4974666666666667</v>
      </c>
      <c r="P1948" s="19">
        <f t="shared" si="122"/>
        <v>160.44285714285715</v>
      </c>
      <c r="Q1948" t="b">
        <v>1</v>
      </c>
      <c r="R1948" s="14" t="s">
        <v>8354</v>
      </c>
      <c r="S1948" s="10" t="s">
        <v>8273</v>
      </c>
      <c r="T1948" t="s">
        <v>8303</v>
      </c>
      <c r="U1948" s="14">
        <f t="shared" si="123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19">
        <v>800</v>
      </c>
      <c r="E1949">
        <v>805.07</v>
      </c>
      <c r="F1949" s="1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7">
        <f t="shared" si="121"/>
        <v>40102.918055555558</v>
      </c>
      <c r="M1949" t="b">
        <v>1</v>
      </c>
      <c r="N1949">
        <v>23</v>
      </c>
      <c r="O1949" s="5">
        <f>E1949/D1949</f>
        <v>1.0063375000000001</v>
      </c>
      <c r="P1949" s="19">
        <f t="shared" si="122"/>
        <v>35.003043478260871</v>
      </c>
      <c r="Q1949" t="b">
        <v>1</v>
      </c>
      <c r="R1949" s="14" t="s">
        <v>8354</v>
      </c>
      <c r="S1949" s="10" t="s">
        <v>8273</v>
      </c>
      <c r="T1949" t="s">
        <v>8303</v>
      </c>
      <c r="U1949" s="14">
        <f t="shared" si="123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19">
        <v>100000</v>
      </c>
      <c r="E1950">
        <v>800211</v>
      </c>
      <c r="F1950" s="19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7">
        <f t="shared" si="121"/>
        <v>42473.604270833333</v>
      </c>
      <c r="M1950" t="b">
        <v>1</v>
      </c>
      <c r="N1950">
        <v>4245</v>
      </c>
      <c r="O1950" s="5">
        <f>E1950/D1950</f>
        <v>8.0021100000000001</v>
      </c>
      <c r="P1950" s="19">
        <f t="shared" si="122"/>
        <v>188.50671378091872</v>
      </c>
      <c r="Q1950" t="b">
        <v>1</v>
      </c>
      <c r="R1950" s="14" t="s">
        <v>8354</v>
      </c>
      <c r="S1950" s="10" t="s">
        <v>8273</v>
      </c>
      <c r="T1950" t="s">
        <v>8303</v>
      </c>
      <c r="U1950" s="14">
        <f t="shared" si="123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19">
        <v>50000</v>
      </c>
      <c r="E1951">
        <v>53001.3</v>
      </c>
      <c r="F1951" s="19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7">
        <f t="shared" si="121"/>
        <v>41800.423043981478</v>
      </c>
      <c r="M1951" t="b">
        <v>1</v>
      </c>
      <c r="N1951">
        <v>943</v>
      </c>
      <c r="O1951" s="5">
        <f>E1951/D1951</f>
        <v>1.0600260000000001</v>
      </c>
      <c r="P1951" s="19">
        <f t="shared" si="122"/>
        <v>56.204984093319197</v>
      </c>
      <c r="Q1951" t="b">
        <v>1</v>
      </c>
      <c r="R1951" s="14" t="s">
        <v>8354</v>
      </c>
      <c r="S1951" s="10" t="s">
        <v>8273</v>
      </c>
      <c r="T1951" t="s">
        <v>8303</v>
      </c>
      <c r="U1951" s="14">
        <f t="shared" si="123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19">
        <v>48000</v>
      </c>
      <c r="E1952">
        <v>96248.960000000006</v>
      </c>
      <c r="F1952" s="19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7">
        <f t="shared" si="121"/>
        <v>40624.181400462963</v>
      </c>
      <c r="M1952" t="b">
        <v>1</v>
      </c>
      <c r="N1952">
        <v>1876</v>
      </c>
      <c r="O1952" s="5">
        <f>E1952/D1952</f>
        <v>2.0051866666666669</v>
      </c>
      <c r="P1952" s="19">
        <f t="shared" si="122"/>
        <v>51.3054157782516</v>
      </c>
      <c r="Q1952" t="b">
        <v>1</v>
      </c>
      <c r="R1952" s="14" t="s">
        <v>8354</v>
      </c>
      <c r="S1952" s="10" t="s">
        <v>8273</v>
      </c>
      <c r="T1952" t="s">
        <v>8303</v>
      </c>
      <c r="U1952" s="14">
        <f t="shared" si="123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19">
        <v>50000</v>
      </c>
      <c r="E1953">
        <v>106222</v>
      </c>
      <c r="F1953" s="19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7">
        <f t="shared" si="121"/>
        <v>42651.420567129629</v>
      </c>
      <c r="M1953" t="b">
        <v>1</v>
      </c>
      <c r="N1953">
        <v>834</v>
      </c>
      <c r="O1953" s="5">
        <f>E1953/D1953</f>
        <v>2.1244399999999999</v>
      </c>
      <c r="P1953" s="19">
        <f t="shared" si="122"/>
        <v>127.36450839328538</v>
      </c>
      <c r="Q1953" t="b">
        <v>1</v>
      </c>
      <c r="R1953" s="14" t="s">
        <v>8354</v>
      </c>
      <c r="S1953" s="10" t="s">
        <v>8273</v>
      </c>
      <c r="T1953" t="s">
        <v>8303</v>
      </c>
      <c r="U1953" s="14">
        <f t="shared" si="123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19">
        <v>35000</v>
      </c>
      <c r="E1954">
        <v>69465.33</v>
      </c>
      <c r="F1954" s="19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7">
        <f t="shared" si="121"/>
        <v>41526.60665509259</v>
      </c>
      <c r="M1954" t="b">
        <v>1</v>
      </c>
      <c r="N1954">
        <v>682</v>
      </c>
      <c r="O1954" s="5">
        <f>E1954/D1954</f>
        <v>1.9847237142857144</v>
      </c>
      <c r="P1954" s="19">
        <f t="shared" si="122"/>
        <v>101.85532258064516</v>
      </c>
      <c r="Q1954" t="b">
        <v>1</v>
      </c>
      <c r="R1954" s="14" t="s">
        <v>8354</v>
      </c>
      <c r="S1954" s="10" t="s">
        <v>8273</v>
      </c>
      <c r="T1954" t="s">
        <v>8303</v>
      </c>
      <c r="U1954" s="14">
        <f t="shared" si="123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19">
        <v>15000</v>
      </c>
      <c r="E1955">
        <v>33892</v>
      </c>
      <c r="F1955" s="19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7">
        <f t="shared" si="121"/>
        <v>40941.199826388889</v>
      </c>
      <c r="M1955" t="b">
        <v>1</v>
      </c>
      <c r="N1955">
        <v>147</v>
      </c>
      <c r="O1955" s="5">
        <f>E1955/D1955</f>
        <v>2.2594666666666665</v>
      </c>
      <c r="P1955" s="19">
        <f t="shared" si="122"/>
        <v>230.55782312925169</v>
      </c>
      <c r="Q1955" t="b">
        <v>1</v>
      </c>
      <c r="R1955" s="14" t="s">
        <v>8354</v>
      </c>
      <c r="S1955" s="10" t="s">
        <v>8273</v>
      </c>
      <c r="T1955" t="s">
        <v>8303</v>
      </c>
      <c r="U1955" s="14">
        <f t="shared" si="123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19">
        <v>50000</v>
      </c>
      <c r="E1956">
        <v>349474</v>
      </c>
      <c r="F1956" s="19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7">
        <f t="shared" si="121"/>
        <v>42394.580740740741</v>
      </c>
      <c r="M1956" t="b">
        <v>1</v>
      </c>
      <c r="N1956">
        <v>415</v>
      </c>
      <c r="O1956" s="5">
        <f>E1956/D1956</f>
        <v>6.9894800000000004</v>
      </c>
      <c r="P1956" s="19">
        <f t="shared" si="122"/>
        <v>842.10602409638557</v>
      </c>
      <c r="Q1956" t="b">
        <v>1</v>
      </c>
      <c r="R1956" s="14" t="s">
        <v>8354</v>
      </c>
      <c r="S1956" s="10" t="s">
        <v>8273</v>
      </c>
      <c r="T1956" t="s">
        <v>8303</v>
      </c>
      <c r="U1956" s="14">
        <f t="shared" si="123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19">
        <v>42000</v>
      </c>
      <c r="E1957">
        <v>167410.01999999999</v>
      </c>
      <c r="F1957" s="19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7">
        <f t="shared" si="121"/>
        <v>41020.271770833337</v>
      </c>
      <c r="M1957" t="b">
        <v>1</v>
      </c>
      <c r="N1957">
        <v>290</v>
      </c>
      <c r="O1957" s="5">
        <f>E1957/D1957</f>
        <v>3.9859528571428569</v>
      </c>
      <c r="P1957" s="19">
        <f t="shared" si="122"/>
        <v>577.27593103448271</v>
      </c>
      <c r="Q1957" t="b">
        <v>1</v>
      </c>
      <c r="R1957" s="14" t="s">
        <v>8354</v>
      </c>
      <c r="S1957" s="10" t="s">
        <v>8273</v>
      </c>
      <c r="T1957" t="s">
        <v>8303</v>
      </c>
      <c r="U1957" s="14">
        <f t="shared" si="123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19">
        <v>60000</v>
      </c>
      <c r="E1958">
        <v>176420</v>
      </c>
      <c r="F1958" s="19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7">
        <f t="shared" si="121"/>
        <v>42067.923668981486</v>
      </c>
      <c r="M1958" t="b">
        <v>1</v>
      </c>
      <c r="N1958">
        <v>365</v>
      </c>
      <c r="O1958" s="5">
        <f>E1958/D1958</f>
        <v>2.9403333333333332</v>
      </c>
      <c r="P1958" s="19">
        <f t="shared" si="122"/>
        <v>483.34246575342468</v>
      </c>
      <c r="Q1958" t="b">
        <v>1</v>
      </c>
      <c r="R1958" s="14" t="s">
        <v>8354</v>
      </c>
      <c r="S1958" s="10" t="s">
        <v>8273</v>
      </c>
      <c r="T1958" t="s">
        <v>8303</v>
      </c>
      <c r="U1958" s="14">
        <f t="shared" si="123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19">
        <v>30000</v>
      </c>
      <c r="E1959">
        <v>50251.41</v>
      </c>
      <c r="F1959" s="1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7">
        <f t="shared" si="121"/>
        <v>41179.098530092589</v>
      </c>
      <c r="M1959" t="b">
        <v>1</v>
      </c>
      <c r="N1959">
        <v>660</v>
      </c>
      <c r="O1959" s="5">
        <f>E1959/D1959</f>
        <v>1.6750470000000002</v>
      </c>
      <c r="P1959" s="19">
        <f t="shared" si="122"/>
        <v>76.138500000000008</v>
      </c>
      <c r="Q1959" t="b">
        <v>1</v>
      </c>
      <c r="R1959" s="14" t="s">
        <v>8354</v>
      </c>
      <c r="S1959" s="10" t="s">
        <v>8273</v>
      </c>
      <c r="T1959" t="s">
        <v>8303</v>
      </c>
      <c r="U1959" s="14">
        <f t="shared" si="123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19">
        <v>7000</v>
      </c>
      <c r="E1960">
        <v>100490.02</v>
      </c>
      <c r="F1960" s="19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7">
        <f t="shared" si="121"/>
        <v>41326.987974537034</v>
      </c>
      <c r="M1960" t="b">
        <v>1</v>
      </c>
      <c r="N1960">
        <v>1356</v>
      </c>
      <c r="O1960" s="5">
        <f>E1960/D1960</f>
        <v>14.355717142857143</v>
      </c>
      <c r="P1960" s="19">
        <f t="shared" si="122"/>
        <v>74.107684365781708</v>
      </c>
      <c r="Q1960" t="b">
        <v>1</v>
      </c>
      <c r="R1960" s="14" t="s">
        <v>8354</v>
      </c>
      <c r="S1960" s="10" t="s">
        <v>8273</v>
      </c>
      <c r="T1960" t="s">
        <v>8303</v>
      </c>
      <c r="U1960" s="14">
        <f t="shared" si="123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19">
        <v>10000</v>
      </c>
      <c r="E1961">
        <v>15673.44</v>
      </c>
      <c r="F1961" s="19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7">
        <f t="shared" si="121"/>
        <v>41871.845601851855</v>
      </c>
      <c r="M1961" t="b">
        <v>1</v>
      </c>
      <c r="N1961">
        <v>424</v>
      </c>
      <c r="O1961" s="5">
        <f>E1961/D1961</f>
        <v>1.5673440000000001</v>
      </c>
      <c r="P1961" s="19">
        <f t="shared" si="122"/>
        <v>36.965660377358489</v>
      </c>
      <c r="Q1961" t="b">
        <v>1</v>
      </c>
      <c r="R1961" s="14" t="s">
        <v>8354</v>
      </c>
      <c r="S1961" s="10" t="s">
        <v>8273</v>
      </c>
      <c r="T1961" t="s">
        <v>8303</v>
      </c>
      <c r="U1961" s="14">
        <f t="shared" si="123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19">
        <v>70000</v>
      </c>
      <c r="E1962">
        <v>82532</v>
      </c>
      <c r="F1962" s="19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7">
        <f t="shared" si="121"/>
        <v>41964.362743055557</v>
      </c>
      <c r="M1962" t="b">
        <v>1</v>
      </c>
      <c r="N1962">
        <v>33</v>
      </c>
      <c r="O1962" s="5">
        <f>E1962/D1962</f>
        <v>1.1790285714285715</v>
      </c>
      <c r="P1962" s="19">
        <f t="shared" si="122"/>
        <v>2500.969696969697</v>
      </c>
      <c r="Q1962" t="b">
        <v>1</v>
      </c>
      <c r="R1962" s="14" t="s">
        <v>8354</v>
      </c>
      <c r="S1962" s="10" t="s">
        <v>8273</v>
      </c>
      <c r="T1962" t="s">
        <v>8303</v>
      </c>
      <c r="U1962" s="14">
        <f t="shared" si="123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19">
        <v>10000</v>
      </c>
      <c r="E1963">
        <v>110538.12</v>
      </c>
      <c r="F1963" s="19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7">
        <f t="shared" si="121"/>
        <v>41148.194641203707</v>
      </c>
      <c r="M1963" t="b">
        <v>1</v>
      </c>
      <c r="N1963">
        <v>1633</v>
      </c>
      <c r="O1963" s="5">
        <f>E1963/D1963</f>
        <v>11.053811999999999</v>
      </c>
      <c r="P1963" s="19">
        <f t="shared" si="122"/>
        <v>67.690214329454989</v>
      </c>
      <c r="Q1963" t="b">
        <v>1</v>
      </c>
      <c r="R1963" s="14" t="s">
        <v>8354</v>
      </c>
      <c r="S1963" s="10" t="s">
        <v>8273</v>
      </c>
      <c r="T1963" t="s">
        <v>8303</v>
      </c>
      <c r="U1963" s="14">
        <f t="shared" si="123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19">
        <v>10000</v>
      </c>
      <c r="E1964">
        <v>19292.5</v>
      </c>
      <c r="F1964" s="19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7">
        <f t="shared" si="121"/>
        <v>41742.780509259261</v>
      </c>
      <c r="M1964" t="b">
        <v>1</v>
      </c>
      <c r="N1964">
        <v>306</v>
      </c>
      <c r="O1964" s="5">
        <f>E1964/D1964</f>
        <v>1.9292499999999999</v>
      </c>
      <c r="P1964" s="19">
        <f t="shared" si="122"/>
        <v>63.04738562091503</v>
      </c>
      <c r="Q1964" t="b">
        <v>1</v>
      </c>
      <c r="R1964" s="14" t="s">
        <v>8354</v>
      </c>
      <c r="S1964" s="10" t="s">
        <v>8273</v>
      </c>
      <c r="T1964" t="s">
        <v>8303</v>
      </c>
      <c r="U1964" s="14">
        <f t="shared" si="123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19">
        <v>19000</v>
      </c>
      <c r="E1965">
        <v>24108</v>
      </c>
      <c r="F1965" s="19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7">
        <f t="shared" si="121"/>
        <v>41863.429791666669</v>
      </c>
      <c r="M1965" t="b">
        <v>1</v>
      </c>
      <c r="N1965">
        <v>205</v>
      </c>
      <c r="O1965" s="5">
        <f>E1965/D1965</f>
        <v>1.268842105263158</v>
      </c>
      <c r="P1965" s="19">
        <f t="shared" si="122"/>
        <v>117.6</v>
      </c>
      <c r="Q1965" t="b">
        <v>1</v>
      </c>
      <c r="R1965" s="14" t="s">
        <v>8354</v>
      </c>
      <c r="S1965" s="10" t="s">
        <v>8273</v>
      </c>
      <c r="T1965" t="s">
        <v>8303</v>
      </c>
      <c r="U1965" s="14">
        <f t="shared" si="123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19">
        <v>89200</v>
      </c>
      <c r="E1966">
        <v>231543.12</v>
      </c>
      <c r="F1966" s="19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7">
        <f t="shared" si="121"/>
        <v>42452.272824074069</v>
      </c>
      <c r="M1966" t="b">
        <v>1</v>
      </c>
      <c r="N1966">
        <v>1281</v>
      </c>
      <c r="O1966" s="5">
        <f>E1966/D1966</f>
        <v>2.5957748878923765</v>
      </c>
      <c r="P1966" s="19">
        <f t="shared" si="122"/>
        <v>180.75185011709601</v>
      </c>
      <c r="Q1966" t="b">
        <v>1</v>
      </c>
      <c r="R1966" s="14" t="s">
        <v>8354</v>
      </c>
      <c r="S1966" s="10" t="s">
        <v>8273</v>
      </c>
      <c r="T1966" t="s">
        <v>8303</v>
      </c>
      <c r="U1966" s="14">
        <f t="shared" si="123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19">
        <v>5000</v>
      </c>
      <c r="E1967">
        <v>13114</v>
      </c>
      <c r="F1967" s="19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7">
        <f t="shared" si="121"/>
        <v>40898.089236111111</v>
      </c>
      <c r="M1967" t="b">
        <v>1</v>
      </c>
      <c r="N1967">
        <v>103</v>
      </c>
      <c r="O1967" s="5">
        <f>E1967/D1967</f>
        <v>2.6227999999999998</v>
      </c>
      <c r="P1967" s="19">
        <f t="shared" si="122"/>
        <v>127.32038834951456</v>
      </c>
      <c r="Q1967" t="b">
        <v>1</v>
      </c>
      <c r="R1967" s="14" t="s">
        <v>8354</v>
      </c>
      <c r="S1967" s="10" t="s">
        <v>8273</v>
      </c>
      <c r="T1967" t="s">
        <v>8303</v>
      </c>
      <c r="U1967" s="14">
        <f t="shared" si="123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19">
        <v>100000</v>
      </c>
      <c r="E1968">
        <v>206743.09</v>
      </c>
      <c r="F1968" s="19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7">
        <f t="shared" si="121"/>
        <v>41835.540486111109</v>
      </c>
      <c r="M1968" t="b">
        <v>1</v>
      </c>
      <c r="N1968">
        <v>1513</v>
      </c>
      <c r="O1968" s="5">
        <f>E1968/D1968</f>
        <v>2.0674309000000002</v>
      </c>
      <c r="P1968" s="19">
        <f t="shared" si="122"/>
        <v>136.6444745538665</v>
      </c>
      <c r="Q1968" t="b">
        <v>1</v>
      </c>
      <c r="R1968" s="14" t="s">
        <v>8354</v>
      </c>
      <c r="S1968" s="10" t="s">
        <v>8273</v>
      </c>
      <c r="T1968" t="s">
        <v>8303</v>
      </c>
      <c r="U1968" s="14">
        <f t="shared" si="123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19">
        <v>20000</v>
      </c>
      <c r="E1969">
        <v>74026</v>
      </c>
      <c r="F1969" s="1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7">
        <f t="shared" si="121"/>
        <v>41730.663530092592</v>
      </c>
      <c r="M1969" t="b">
        <v>1</v>
      </c>
      <c r="N1969">
        <v>405</v>
      </c>
      <c r="O1969" s="5">
        <f>E1969/D1969</f>
        <v>3.7012999999999998</v>
      </c>
      <c r="P1969" s="19">
        <f t="shared" si="122"/>
        <v>182.78024691358024</v>
      </c>
      <c r="Q1969" t="b">
        <v>1</v>
      </c>
      <c r="R1969" s="14" t="s">
        <v>8354</v>
      </c>
      <c r="S1969" s="10" t="s">
        <v>8273</v>
      </c>
      <c r="T1969" t="s">
        <v>8303</v>
      </c>
      <c r="U1969" s="14">
        <f t="shared" si="123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19">
        <v>50000</v>
      </c>
      <c r="E1970">
        <v>142483</v>
      </c>
      <c r="F1970" s="19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7">
        <f t="shared" si="121"/>
        <v>42676.586979166663</v>
      </c>
      <c r="M1970" t="b">
        <v>1</v>
      </c>
      <c r="N1970">
        <v>510</v>
      </c>
      <c r="O1970" s="5">
        <f>E1970/D1970</f>
        <v>2.8496600000000001</v>
      </c>
      <c r="P1970" s="19">
        <f t="shared" si="122"/>
        <v>279.37843137254902</v>
      </c>
      <c r="Q1970" t="b">
        <v>1</v>
      </c>
      <c r="R1970" s="14" t="s">
        <v>8354</v>
      </c>
      <c r="S1970" s="10" t="s">
        <v>8273</v>
      </c>
      <c r="T1970" t="s">
        <v>8303</v>
      </c>
      <c r="U1970" s="14">
        <f t="shared" si="123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19">
        <v>20000</v>
      </c>
      <c r="E1971">
        <v>115816</v>
      </c>
      <c r="F1971" s="19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7">
        <f t="shared" si="121"/>
        <v>42557.792453703703</v>
      </c>
      <c r="M1971" t="b">
        <v>1</v>
      </c>
      <c r="N1971">
        <v>1887</v>
      </c>
      <c r="O1971" s="5">
        <f>E1971/D1971</f>
        <v>5.7907999999999999</v>
      </c>
      <c r="P1971" s="19">
        <f t="shared" si="122"/>
        <v>61.375728669846318</v>
      </c>
      <c r="Q1971" t="b">
        <v>1</v>
      </c>
      <c r="R1971" s="14" t="s">
        <v>8354</v>
      </c>
      <c r="S1971" s="10" t="s">
        <v>8273</v>
      </c>
      <c r="T1971" t="s">
        <v>8303</v>
      </c>
      <c r="U1971" s="14">
        <f t="shared" si="123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19">
        <v>5000</v>
      </c>
      <c r="E1972">
        <v>56590</v>
      </c>
      <c r="F1972" s="19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7">
        <f t="shared" si="121"/>
        <v>41324.193298611113</v>
      </c>
      <c r="M1972" t="b">
        <v>1</v>
      </c>
      <c r="N1972">
        <v>701</v>
      </c>
      <c r="O1972" s="5">
        <f>E1972/D1972</f>
        <v>11.318</v>
      </c>
      <c r="P1972" s="19">
        <f t="shared" si="122"/>
        <v>80.727532097004286</v>
      </c>
      <c r="Q1972" t="b">
        <v>1</v>
      </c>
      <c r="R1972" s="14" t="s">
        <v>8354</v>
      </c>
      <c r="S1972" s="10" t="s">
        <v>8273</v>
      </c>
      <c r="T1972" t="s">
        <v>8303</v>
      </c>
      <c r="U1972" s="14">
        <f t="shared" si="123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19">
        <v>400000</v>
      </c>
      <c r="E1973">
        <v>1052110.8700000001</v>
      </c>
      <c r="F1973" s="19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7">
        <f t="shared" si="121"/>
        <v>41561.500706018516</v>
      </c>
      <c r="M1973" t="b">
        <v>1</v>
      </c>
      <c r="N1973">
        <v>3863</v>
      </c>
      <c r="O1973" s="5">
        <f>E1973/D1973</f>
        <v>2.6302771750000002</v>
      </c>
      <c r="P1973" s="19">
        <f t="shared" si="122"/>
        <v>272.35590732591254</v>
      </c>
      <c r="Q1973" t="b">
        <v>1</v>
      </c>
      <c r="R1973" s="14" t="s">
        <v>8354</v>
      </c>
      <c r="S1973" s="10" t="s">
        <v>8273</v>
      </c>
      <c r="T1973" t="s">
        <v>8303</v>
      </c>
      <c r="U1973" s="14">
        <f t="shared" si="123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19">
        <v>2500</v>
      </c>
      <c r="E1974">
        <v>16862</v>
      </c>
      <c r="F1974" s="19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7">
        <f t="shared" si="121"/>
        <v>41201.012083333335</v>
      </c>
      <c r="M1974" t="b">
        <v>1</v>
      </c>
      <c r="N1974">
        <v>238</v>
      </c>
      <c r="O1974" s="5">
        <f>E1974/D1974</f>
        <v>6.7447999999999997</v>
      </c>
      <c r="P1974" s="19">
        <f t="shared" si="122"/>
        <v>70.848739495798313</v>
      </c>
      <c r="Q1974" t="b">
        <v>1</v>
      </c>
      <c r="R1974" s="14" t="s">
        <v>8354</v>
      </c>
      <c r="S1974" s="10" t="s">
        <v>8273</v>
      </c>
      <c r="T1974" t="s">
        <v>8303</v>
      </c>
      <c r="U1974" s="14">
        <f t="shared" si="123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19">
        <v>198000</v>
      </c>
      <c r="E1975">
        <v>508525.01</v>
      </c>
      <c r="F1975" s="19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7">
        <f t="shared" si="121"/>
        <v>42549.722962962958</v>
      </c>
      <c r="M1975" t="b">
        <v>1</v>
      </c>
      <c r="N1975">
        <v>2051</v>
      </c>
      <c r="O1975" s="5">
        <f>E1975/D1975</f>
        <v>2.5683081313131315</v>
      </c>
      <c r="P1975" s="19">
        <f t="shared" si="122"/>
        <v>247.94003412969283</v>
      </c>
      <c r="Q1975" t="b">
        <v>1</v>
      </c>
      <c r="R1975" s="14" t="s">
        <v>8354</v>
      </c>
      <c r="S1975" s="10" t="s">
        <v>8273</v>
      </c>
      <c r="T1975" t="s">
        <v>8303</v>
      </c>
      <c r="U1975" s="14">
        <f t="shared" si="123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19">
        <v>20000</v>
      </c>
      <c r="E1976">
        <v>75099.199999999997</v>
      </c>
      <c r="F1976" s="19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7">
        <f t="shared" si="121"/>
        <v>41445.334131944444</v>
      </c>
      <c r="M1976" t="b">
        <v>1</v>
      </c>
      <c r="N1976">
        <v>402</v>
      </c>
      <c r="O1976" s="5">
        <f>E1976/D1976</f>
        <v>3.7549600000000001</v>
      </c>
      <c r="P1976" s="19">
        <f t="shared" si="122"/>
        <v>186.81393034825871</v>
      </c>
      <c r="Q1976" t="b">
        <v>1</v>
      </c>
      <c r="R1976" s="14" t="s">
        <v>8354</v>
      </c>
      <c r="S1976" s="10" t="s">
        <v>8273</v>
      </c>
      <c r="T1976" t="s">
        <v>8303</v>
      </c>
      <c r="U1976" s="14">
        <f t="shared" si="123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19">
        <v>16000</v>
      </c>
      <c r="E1977">
        <v>33393.339999999997</v>
      </c>
      <c r="F1977" s="19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7">
        <f t="shared" si="121"/>
        <v>41313.755219907405</v>
      </c>
      <c r="M1977" t="b">
        <v>1</v>
      </c>
      <c r="N1977">
        <v>253</v>
      </c>
      <c r="O1977" s="5">
        <f>E1977/D1977</f>
        <v>2.0870837499999997</v>
      </c>
      <c r="P1977" s="19">
        <f t="shared" si="122"/>
        <v>131.98948616600788</v>
      </c>
      <c r="Q1977" t="b">
        <v>1</v>
      </c>
      <c r="R1977" s="14" t="s">
        <v>8354</v>
      </c>
      <c r="S1977" s="10" t="s">
        <v>8273</v>
      </c>
      <c r="T1977" t="s">
        <v>8303</v>
      </c>
      <c r="U1977" s="14">
        <f t="shared" si="123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19">
        <v>4000</v>
      </c>
      <c r="E1978">
        <v>13864</v>
      </c>
      <c r="F1978" s="19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7">
        <f t="shared" si="121"/>
        <v>41438.899594907409</v>
      </c>
      <c r="M1978" t="b">
        <v>1</v>
      </c>
      <c r="N1978">
        <v>473</v>
      </c>
      <c r="O1978" s="5">
        <f>E1978/D1978</f>
        <v>3.4660000000000002</v>
      </c>
      <c r="P1978" s="19">
        <f t="shared" si="122"/>
        <v>29.310782241014799</v>
      </c>
      <c r="Q1978" t="b">
        <v>1</v>
      </c>
      <c r="R1978" s="14" t="s">
        <v>8354</v>
      </c>
      <c r="S1978" s="10" t="s">
        <v>8273</v>
      </c>
      <c r="T1978" t="s">
        <v>8303</v>
      </c>
      <c r="U1978" s="14">
        <f t="shared" si="123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19">
        <v>50000</v>
      </c>
      <c r="E1979">
        <v>201165</v>
      </c>
      <c r="F1979" s="1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7">
        <f t="shared" si="121"/>
        <v>42311.216898148152</v>
      </c>
      <c r="M1979" t="b">
        <v>1</v>
      </c>
      <c r="N1979">
        <v>821</v>
      </c>
      <c r="O1979" s="5">
        <f>E1979/D1979</f>
        <v>4.0232999999999999</v>
      </c>
      <c r="P1979" s="19">
        <f t="shared" si="122"/>
        <v>245.02436053593178</v>
      </c>
      <c r="Q1979" t="b">
        <v>1</v>
      </c>
      <c r="R1979" s="14" t="s">
        <v>8354</v>
      </c>
      <c r="S1979" s="10" t="s">
        <v>8273</v>
      </c>
      <c r="T1979" t="s">
        <v>8303</v>
      </c>
      <c r="U1979" s="14">
        <f t="shared" si="123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19">
        <v>50000</v>
      </c>
      <c r="E1980">
        <v>513422.57</v>
      </c>
      <c r="F1980" s="19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7">
        <f t="shared" si="121"/>
        <v>41039.225601851853</v>
      </c>
      <c r="M1980" t="b">
        <v>1</v>
      </c>
      <c r="N1980">
        <v>388</v>
      </c>
      <c r="O1980" s="5">
        <f>E1980/D1980</f>
        <v>10.2684514</v>
      </c>
      <c r="P1980" s="19">
        <f t="shared" si="122"/>
        <v>1323.2540463917526</v>
      </c>
      <c r="Q1980" t="b">
        <v>1</v>
      </c>
      <c r="R1980" s="14" t="s">
        <v>8354</v>
      </c>
      <c r="S1980" s="10" t="s">
        <v>8273</v>
      </c>
      <c r="T1980" t="s">
        <v>8303</v>
      </c>
      <c r="U1980" s="14">
        <f t="shared" si="123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19">
        <v>200000</v>
      </c>
      <c r="E1981">
        <v>229802.31</v>
      </c>
      <c r="F1981" s="19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7">
        <f t="shared" si="121"/>
        <v>42290.460023148145</v>
      </c>
      <c r="M1981" t="b">
        <v>1</v>
      </c>
      <c r="N1981">
        <v>813</v>
      </c>
      <c r="O1981" s="5">
        <f>E1981/D1981</f>
        <v>1.14901155</v>
      </c>
      <c r="P1981" s="19">
        <f t="shared" si="122"/>
        <v>282.65966789667897</v>
      </c>
      <c r="Q1981" t="b">
        <v>1</v>
      </c>
      <c r="R1981" s="14" t="s">
        <v>8354</v>
      </c>
      <c r="S1981" s="10" t="s">
        <v>8273</v>
      </c>
      <c r="T1981" t="s">
        <v>8303</v>
      </c>
      <c r="U1981" s="14">
        <f t="shared" si="123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19">
        <v>50000</v>
      </c>
      <c r="E1982">
        <v>177412.01</v>
      </c>
      <c r="F1982" s="19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7">
        <f t="shared" si="121"/>
        <v>42423.542384259257</v>
      </c>
      <c r="M1982" t="b">
        <v>1</v>
      </c>
      <c r="N1982">
        <v>1945</v>
      </c>
      <c r="O1982" s="5">
        <f>E1982/D1982</f>
        <v>3.5482402000000004</v>
      </c>
      <c r="P1982" s="19">
        <f t="shared" si="122"/>
        <v>91.214401028277635</v>
      </c>
      <c r="Q1982" t="b">
        <v>1</v>
      </c>
      <c r="R1982" s="14" t="s">
        <v>8354</v>
      </c>
      <c r="S1982" s="10" t="s">
        <v>8273</v>
      </c>
      <c r="T1982" t="s">
        <v>8303</v>
      </c>
      <c r="U1982" s="14">
        <f t="shared" si="123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19">
        <v>7500</v>
      </c>
      <c r="E1983">
        <v>381</v>
      </c>
      <c r="F1983" s="19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7">
        <f t="shared" si="121"/>
        <v>41799.725289351853</v>
      </c>
      <c r="M1983" t="b">
        <v>0</v>
      </c>
      <c r="N1983">
        <v>12</v>
      </c>
      <c r="O1983" s="5">
        <f>E1983/D1983</f>
        <v>5.0799999999999998E-2</v>
      </c>
      <c r="P1983" s="19">
        <f t="shared" si="122"/>
        <v>31.75</v>
      </c>
      <c r="Q1983" t="b">
        <v>0</v>
      </c>
      <c r="R1983" s="14" t="s">
        <v>8355</v>
      </c>
      <c r="S1983" s="10" t="s">
        <v>8292</v>
      </c>
      <c r="T1983" t="s">
        <v>8304</v>
      </c>
      <c r="U1983" s="14">
        <f t="shared" si="123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19">
        <v>180000</v>
      </c>
      <c r="E1984">
        <v>0</v>
      </c>
      <c r="F1984" s="19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7">
        <f t="shared" si="121"/>
        <v>42678.586655092593</v>
      </c>
      <c r="M1984" t="b">
        <v>0</v>
      </c>
      <c r="N1984">
        <v>0</v>
      </c>
      <c r="O1984" s="5">
        <f>E1984/D1984</f>
        <v>0</v>
      </c>
      <c r="P1984" s="19">
        <f t="shared" si="122"/>
        <v>0</v>
      </c>
      <c r="Q1984" t="b">
        <v>0</v>
      </c>
      <c r="R1984" s="14" t="s">
        <v>8355</v>
      </c>
      <c r="S1984" s="10" t="s">
        <v>8292</v>
      </c>
      <c r="T1984" t="s">
        <v>8304</v>
      </c>
      <c r="U1984" s="14">
        <f t="shared" si="123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19">
        <v>33000</v>
      </c>
      <c r="E1985">
        <v>1419</v>
      </c>
      <c r="F1985" s="19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7">
        <f t="shared" si="121"/>
        <v>42593.011782407411</v>
      </c>
      <c r="M1985" t="b">
        <v>0</v>
      </c>
      <c r="N1985">
        <v>16</v>
      </c>
      <c r="O1985" s="5">
        <f>E1985/D1985</f>
        <v>4.2999999999999997E-2</v>
      </c>
      <c r="P1985" s="19">
        <f t="shared" si="122"/>
        <v>88.6875</v>
      </c>
      <c r="Q1985" t="b">
        <v>0</v>
      </c>
      <c r="R1985" s="14" t="s">
        <v>8355</v>
      </c>
      <c r="S1985" s="10" t="s">
        <v>8292</v>
      </c>
      <c r="T1985" t="s">
        <v>8304</v>
      </c>
      <c r="U1985" s="14">
        <f t="shared" si="123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19">
        <v>15000</v>
      </c>
      <c r="E1986">
        <v>3172</v>
      </c>
      <c r="F1986" s="19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7">
        <f t="shared" si="121"/>
        <v>41913.790289351848</v>
      </c>
      <c r="M1986" t="b">
        <v>0</v>
      </c>
      <c r="N1986">
        <v>7</v>
      </c>
      <c r="O1986" s="5">
        <f>E1986/D1986</f>
        <v>0.21146666666666666</v>
      </c>
      <c r="P1986" s="19">
        <f t="shared" si="122"/>
        <v>453.14285714285717</v>
      </c>
      <c r="Q1986" t="b">
        <v>0</v>
      </c>
      <c r="R1986" s="14" t="s">
        <v>8355</v>
      </c>
      <c r="S1986" s="10" t="s">
        <v>8292</v>
      </c>
      <c r="T1986" t="s">
        <v>8304</v>
      </c>
      <c r="U1986" s="14">
        <f t="shared" si="123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19">
        <v>1600</v>
      </c>
      <c r="E1987">
        <v>51</v>
      </c>
      <c r="F1987" s="19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7">
        <f t="shared" ref="L1987:L2050" si="125">(((K1987/60)/60)/24)+DATE(1970,1,1)</f>
        <v>42555.698738425926</v>
      </c>
      <c r="M1987" t="b">
        <v>0</v>
      </c>
      <c r="N1987">
        <v>4</v>
      </c>
      <c r="O1987" s="5">
        <f>E1987/D1987</f>
        <v>3.1875000000000001E-2</v>
      </c>
      <c r="P1987" s="19">
        <f t="shared" ref="P1987:P2050" si="126">IFERROR(E1987/N1987,0)</f>
        <v>12.75</v>
      </c>
      <c r="Q1987" t="b">
        <v>0</v>
      </c>
      <c r="R1987" s="14" t="s">
        <v>8355</v>
      </c>
      <c r="S1987" s="10" t="s">
        <v>8292</v>
      </c>
      <c r="T1987" t="s">
        <v>8304</v>
      </c>
      <c r="U1987" s="14">
        <f t="shared" ref="U1987:U2050" si="127">YEAR(L1987)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19">
        <v>2000</v>
      </c>
      <c r="E1988">
        <v>1</v>
      </c>
      <c r="F1988" s="19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7">
        <f t="shared" si="125"/>
        <v>42413.433831018512</v>
      </c>
      <c r="M1988" t="b">
        <v>0</v>
      </c>
      <c r="N1988">
        <v>1</v>
      </c>
      <c r="O1988" s="5">
        <f>E1988/D1988</f>
        <v>5.0000000000000001E-4</v>
      </c>
      <c r="P1988" s="19">
        <f t="shared" si="126"/>
        <v>1</v>
      </c>
      <c r="Q1988" t="b">
        <v>0</v>
      </c>
      <c r="R1988" s="14" t="s">
        <v>8355</v>
      </c>
      <c r="S1988" s="10" t="s">
        <v>8292</v>
      </c>
      <c r="T1988" t="s">
        <v>8304</v>
      </c>
      <c r="U1988" s="14">
        <f t="shared" si="127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19">
        <v>5500</v>
      </c>
      <c r="E1989">
        <v>2336</v>
      </c>
      <c r="F1989" s="1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7">
        <f t="shared" si="125"/>
        <v>42034.639768518522</v>
      </c>
      <c r="M1989" t="b">
        <v>0</v>
      </c>
      <c r="N1989">
        <v>28</v>
      </c>
      <c r="O1989" s="5">
        <f>E1989/D1989</f>
        <v>0.42472727272727273</v>
      </c>
      <c r="P1989" s="19">
        <f t="shared" si="126"/>
        <v>83.428571428571431</v>
      </c>
      <c r="Q1989" t="b">
        <v>0</v>
      </c>
      <c r="R1989" s="14" t="s">
        <v>8355</v>
      </c>
      <c r="S1989" s="10" t="s">
        <v>8292</v>
      </c>
      <c r="T1989" t="s">
        <v>8304</v>
      </c>
      <c r="U1989" s="14">
        <f t="shared" si="127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19">
        <v>6000</v>
      </c>
      <c r="E1990">
        <v>25</v>
      </c>
      <c r="F1990" s="19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7">
        <f t="shared" si="125"/>
        <v>42206.763217592597</v>
      </c>
      <c r="M1990" t="b">
        <v>0</v>
      </c>
      <c r="N1990">
        <v>1</v>
      </c>
      <c r="O1990" s="5">
        <f>E1990/D1990</f>
        <v>4.1666666666666666E-3</v>
      </c>
      <c r="P1990" s="19">
        <f t="shared" si="126"/>
        <v>25</v>
      </c>
      <c r="Q1990" t="b">
        <v>0</v>
      </c>
      <c r="R1990" s="14" t="s">
        <v>8355</v>
      </c>
      <c r="S1990" s="10" t="s">
        <v>8292</v>
      </c>
      <c r="T1990" t="s">
        <v>8304</v>
      </c>
      <c r="U1990" s="14">
        <f t="shared" si="127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19">
        <v>5000</v>
      </c>
      <c r="E1991">
        <v>50</v>
      </c>
      <c r="F1991" s="19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7">
        <f t="shared" si="125"/>
        <v>42685.680648148147</v>
      </c>
      <c r="M1991" t="b">
        <v>0</v>
      </c>
      <c r="N1991">
        <v>1</v>
      </c>
      <c r="O1991" s="5">
        <f>E1991/D1991</f>
        <v>0.01</v>
      </c>
      <c r="P1991" s="19">
        <f t="shared" si="126"/>
        <v>50</v>
      </c>
      <c r="Q1991" t="b">
        <v>0</v>
      </c>
      <c r="R1991" s="14" t="s">
        <v>8355</v>
      </c>
      <c r="S1991" s="10" t="s">
        <v>8292</v>
      </c>
      <c r="T1991" t="s">
        <v>8304</v>
      </c>
      <c r="U1991" s="14">
        <f t="shared" si="127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19">
        <v>3000</v>
      </c>
      <c r="E1992">
        <v>509</v>
      </c>
      <c r="F1992" s="19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7">
        <f t="shared" si="125"/>
        <v>42398.195972222224</v>
      </c>
      <c r="M1992" t="b">
        <v>0</v>
      </c>
      <c r="N1992">
        <v>5</v>
      </c>
      <c r="O1992" s="5">
        <f>E1992/D1992</f>
        <v>0.16966666666666666</v>
      </c>
      <c r="P1992" s="19">
        <f t="shared" si="126"/>
        <v>101.8</v>
      </c>
      <c r="Q1992" t="b">
        <v>0</v>
      </c>
      <c r="R1992" s="14" t="s">
        <v>8355</v>
      </c>
      <c r="S1992" s="10" t="s">
        <v>8292</v>
      </c>
      <c r="T1992" t="s">
        <v>8304</v>
      </c>
      <c r="U1992" s="14">
        <f t="shared" si="127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19">
        <v>2000</v>
      </c>
      <c r="E1993">
        <v>140</v>
      </c>
      <c r="F1993" s="19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7">
        <f t="shared" si="125"/>
        <v>42167.89335648148</v>
      </c>
      <c r="M1993" t="b">
        <v>0</v>
      </c>
      <c r="N1993">
        <v>3</v>
      </c>
      <c r="O1993" s="5">
        <f>E1993/D1993</f>
        <v>7.0000000000000007E-2</v>
      </c>
      <c r="P1993" s="19">
        <f t="shared" si="126"/>
        <v>46.666666666666664</v>
      </c>
      <c r="Q1993" t="b">
        <v>0</v>
      </c>
      <c r="R1993" s="14" t="s">
        <v>8355</v>
      </c>
      <c r="S1993" s="10" t="s">
        <v>8292</v>
      </c>
      <c r="T1993" t="s">
        <v>8304</v>
      </c>
      <c r="U1993" s="14">
        <f t="shared" si="127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19">
        <v>1500</v>
      </c>
      <c r="E1994">
        <v>2</v>
      </c>
      <c r="F1994" s="19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7">
        <f t="shared" si="125"/>
        <v>42023.143414351856</v>
      </c>
      <c r="M1994" t="b">
        <v>0</v>
      </c>
      <c r="N1994">
        <v>2</v>
      </c>
      <c r="O1994" s="5">
        <f>E1994/D1994</f>
        <v>1.3333333333333333E-3</v>
      </c>
      <c r="P1994" s="19">
        <f t="shared" si="126"/>
        <v>1</v>
      </c>
      <c r="Q1994" t="b">
        <v>0</v>
      </c>
      <c r="R1994" s="14" t="s">
        <v>8355</v>
      </c>
      <c r="S1994" s="10" t="s">
        <v>8292</v>
      </c>
      <c r="T1994" t="s">
        <v>8304</v>
      </c>
      <c r="U1994" s="14">
        <f t="shared" si="127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19">
        <v>2000</v>
      </c>
      <c r="E1995">
        <v>0</v>
      </c>
      <c r="F1995" s="19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7">
        <f t="shared" si="125"/>
        <v>42329.58839120371</v>
      </c>
      <c r="M1995" t="b">
        <v>0</v>
      </c>
      <c r="N1995">
        <v>0</v>
      </c>
      <c r="O1995" s="5">
        <f>E1995/D1995</f>
        <v>0</v>
      </c>
      <c r="P1995" s="19">
        <f t="shared" si="126"/>
        <v>0</v>
      </c>
      <c r="Q1995" t="b">
        <v>0</v>
      </c>
      <c r="R1995" s="14" t="s">
        <v>8355</v>
      </c>
      <c r="S1995" s="10" t="s">
        <v>8292</v>
      </c>
      <c r="T1995" t="s">
        <v>8304</v>
      </c>
      <c r="U1995" s="14">
        <f t="shared" si="127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19">
        <v>3200</v>
      </c>
      <c r="E1996">
        <v>0</v>
      </c>
      <c r="F1996" s="19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7">
        <f t="shared" si="125"/>
        <v>42651.006273148145</v>
      </c>
      <c r="M1996" t="b">
        <v>0</v>
      </c>
      <c r="N1996">
        <v>0</v>
      </c>
      <c r="O1996" s="5">
        <f>E1996/D1996</f>
        <v>0</v>
      </c>
      <c r="P1996" s="19">
        <f t="shared" si="126"/>
        <v>0</v>
      </c>
      <c r="Q1996" t="b">
        <v>0</v>
      </c>
      <c r="R1996" s="14" t="s">
        <v>8355</v>
      </c>
      <c r="S1996" s="10" t="s">
        <v>8292</v>
      </c>
      <c r="T1996" t="s">
        <v>8304</v>
      </c>
      <c r="U1996" s="14">
        <f t="shared" si="127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19">
        <v>1000</v>
      </c>
      <c r="E1997">
        <v>78</v>
      </c>
      <c r="F1997" s="19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7">
        <f t="shared" si="125"/>
        <v>42181.902037037042</v>
      </c>
      <c r="M1997" t="b">
        <v>0</v>
      </c>
      <c r="N1997">
        <v>3</v>
      </c>
      <c r="O1997" s="5">
        <f>E1997/D1997</f>
        <v>7.8E-2</v>
      </c>
      <c r="P1997" s="19">
        <f t="shared" si="126"/>
        <v>26</v>
      </c>
      <c r="Q1997" t="b">
        <v>0</v>
      </c>
      <c r="R1997" s="14" t="s">
        <v>8355</v>
      </c>
      <c r="S1997" s="10" t="s">
        <v>8292</v>
      </c>
      <c r="T1997" t="s">
        <v>8304</v>
      </c>
      <c r="U1997" s="14">
        <f t="shared" si="127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19">
        <v>133800</v>
      </c>
      <c r="E1998">
        <v>0</v>
      </c>
      <c r="F1998" s="19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7">
        <f t="shared" si="125"/>
        <v>41800.819571759261</v>
      </c>
      <c r="M1998" t="b">
        <v>0</v>
      </c>
      <c r="N1998">
        <v>0</v>
      </c>
      <c r="O1998" s="5">
        <f>E1998/D1998</f>
        <v>0</v>
      </c>
      <c r="P1998" s="19">
        <f t="shared" si="126"/>
        <v>0</v>
      </c>
      <c r="Q1998" t="b">
        <v>0</v>
      </c>
      <c r="R1998" s="14" t="s">
        <v>8355</v>
      </c>
      <c r="S1998" s="10" t="s">
        <v>8292</v>
      </c>
      <c r="T1998" t="s">
        <v>8304</v>
      </c>
      <c r="U1998" s="14">
        <f t="shared" si="127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19">
        <v>6500</v>
      </c>
      <c r="E1999">
        <v>0</v>
      </c>
      <c r="F1999" s="1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7">
        <f t="shared" si="125"/>
        <v>41847.930694444447</v>
      </c>
      <c r="M1999" t="b">
        <v>0</v>
      </c>
      <c r="N1999">
        <v>0</v>
      </c>
      <c r="O1999" s="5">
        <f>E1999/D1999</f>
        <v>0</v>
      </c>
      <c r="P1999" s="19">
        <f t="shared" si="126"/>
        <v>0</v>
      </c>
      <c r="Q1999" t="b">
        <v>0</v>
      </c>
      <c r="R1999" s="14" t="s">
        <v>8355</v>
      </c>
      <c r="S1999" s="10" t="s">
        <v>8292</v>
      </c>
      <c r="T1999" t="s">
        <v>8304</v>
      </c>
      <c r="U1999" s="14">
        <f t="shared" si="127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19">
        <v>2500</v>
      </c>
      <c r="E2000">
        <v>655</v>
      </c>
      <c r="F2000" s="19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7">
        <f t="shared" si="125"/>
        <v>41807.118495370371</v>
      </c>
      <c r="M2000" t="b">
        <v>0</v>
      </c>
      <c r="N2000">
        <v>3</v>
      </c>
      <c r="O2000" s="5">
        <f>E2000/D2000</f>
        <v>0.26200000000000001</v>
      </c>
      <c r="P2000" s="19">
        <f t="shared" si="126"/>
        <v>218.33333333333334</v>
      </c>
      <c r="Q2000" t="b">
        <v>0</v>
      </c>
      <c r="R2000" s="14" t="s">
        <v>8355</v>
      </c>
      <c r="S2000" s="10" t="s">
        <v>8292</v>
      </c>
      <c r="T2000" t="s">
        <v>8304</v>
      </c>
      <c r="U2000" s="14">
        <f t="shared" si="127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19">
        <v>31000</v>
      </c>
      <c r="E2001">
        <v>236</v>
      </c>
      <c r="F2001" s="19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7">
        <f t="shared" si="125"/>
        <v>41926.482731481483</v>
      </c>
      <c r="M2001" t="b">
        <v>0</v>
      </c>
      <c r="N2001">
        <v>7</v>
      </c>
      <c r="O2001" s="5">
        <f>E2001/D2001</f>
        <v>7.6129032258064515E-3</v>
      </c>
      <c r="P2001" s="19">
        <f t="shared" si="126"/>
        <v>33.714285714285715</v>
      </c>
      <c r="Q2001" t="b">
        <v>0</v>
      </c>
      <c r="R2001" s="14" t="s">
        <v>8355</v>
      </c>
      <c r="S2001" s="10" t="s">
        <v>8292</v>
      </c>
      <c r="T2001" t="s">
        <v>8304</v>
      </c>
      <c r="U2001" s="14">
        <f t="shared" si="127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19">
        <v>5000</v>
      </c>
      <c r="E2002">
        <v>625</v>
      </c>
      <c r="F2002" s="19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7">
        <f t="shared" si="125"/>
        <v>42345.951539351852</v>
      </c>
      <c r="M2002" t="b">
        <v>0</v>
      </c>
      <c r="N2002">
        <v>25</v>
      </c>
      <c r="O2002" s="5">
        <f>E2002/D2002</f>
        <v>0.125</v>
      </c>
      <c r="P2002" s="19">
        <f t="shared" si="126"/>
        <v>25</v>
      </c>
      <c r="Q2002" t="b">
        <v>0</v>
      </c>
      <c r="R2002" s="14" t="s">
        <v>8355</v>
      </c>
      <c r="S2002" s="10" t="s">
        <v>8292</v>
      </c>
      <c r="T2002" t="s">
        <v>8304</v>
      </c>
      <c r="U2002" s="14">
        <f t="shared" si="127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19">
        <v>55000</v>
      </c>
      <c r="E2003">
        <v>210171</v>
      </c>
      <c r="F2003" s="19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7">
        <f t="shared" si="125"/>
        <v>42136.209675925929</v>
      </c>
      <c r="M2003" t="b">
        <v>1</v>
      </c>
      <c r="N2003">
        <v>1637</v>
      </c>
      <c r="O2003" s="5">
        <f>E2003/D2003</f>
        <v>3.8212909090909091</v>
      </c>
      <c r="P2003" s="19">
        <f t="shared" si="126"/>
        <v>128.38790470372632</v>
      </c>
      <c r="Q2003" t="b">
        <v>1</v>
      </c>
      <c r="R2003" s="14" t="s">
        <v>8354</v>
      </c>
      <c r="S2003" s="10" t="s">
        <v>8273</v>
      </c>
      <c r="T2003" t="s">
        <v>8303</v>
      </c>
      <c r="U2003" s="14">
        <f t="shared" si="127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19">
        <v>50000</v>
      </c>
      <c r="E2004">
        <v>108397.11</v>
      </c>
      <c r="F2004" s="19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7">
        <f t="shared" si="125"/>
        <v>42728.71230324074</v>
      </c>
      <c r="M2004" t="b">
        <v>1</v>
      </c>
      <c r="N2004">
        <v>1375</v>
      </c>
      <c r="O2004" s="5">
        <f>E2004/D2004</f>
        <v>2.1679422000000002</v>
      </c>
      <c r="P2004" s="19">
        <f t="shared" si="126"/>
        <v>78.834261818181815</v>
      </c>
      <c r="Q2004" t="b">
        <v>1</v>
      </c>
      <c r="R2004" s="14" t="s">
        <v>8354</v>
      </c>
      <c r="S2004" s="10" t="s">
        <v>8273</v>
      </c>
      <c r="T2004" t="s">
        <v>8303</v>
      </c>
      <c r="U2004" s="14">
        <f t="shared" si="127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19">
        <v>500</v>
      </c>
      <c r="E2005">
        <v>1560</v>
      </c>
      <c r="F2005" s="19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7">
        <f t="shared" si="125"/>
        <v>40347.125601851854</v>
      </c>
      <c r="M2005" t="b">
        <v>1</v>
      </c>
      <c r="N2005">
        <v>17</v>
      </c>
      <c r="O2005" s="5">
        <f>E2005/D2005</f>
        <v>3.12</v>
      </c>
      <c r="P2005" s="19">
        <f t="shared" si="126"/>
        <v>91.764705882352942</v>
      </c>
      <c r="Q2005" t="b">
        <v>1</v>
      </c>
      <c r="R2005" s="14" t="s">
        <v>8354</v>
      </c>
      <c r="S2005" s="10" t="s">
        <v>8273</v>
      </c>
      <c r="T2005" t="s">
        <v>8303</v>
      </c>
      <c r="U2005" s="14">
        <f t="shared" si="127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19">
        <v>50000</v>
      </c>
      <c r="E2006">
        <v>117210.24000000001</v>
      </c>
      <c r="F2006" s="19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7">
        <f t="shared" si="125"/>
        <v>41800.604895833334</v>
      </c>
      <c r="M2006" t="b">
        <v>1</v>
      </c>
      <c r="N2006">
        <v>354</v>
      </c>
      <c r="O2006" s="5">
        <f>E2006/D2006</f>
        <v>2.3442048</v>
      </c>
      <c r="P2006" s="19">
        <f t="shared" si="126"/>
        <v>331.10237288135596</v>
      </c>
      <c r="Q2006" t="b">
        <v>1</v>
      </c>
      <c r="R2006" s="14" t="s">
        <v>8354</v>
      </c>
      <c r="S2006" s="10" t="s">
        <v>8273</v>
      </c>
      <c r="T2006" t="s">
        <v>8303</v>
      </c>
      <c r="U2006" s="14">
        <f t="shared" si="127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19">
        <v>30000</v>
      </c>
      <c r="E2007">
        <v>37104.03</v>
      </c>
      <c r="F2007" s="19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7">
        <f t="shared" si="125"/>
        <v>41535.812708333331</v>
      </c>
      <c r="M2007" t="b">
        <v>1</v>
      </c>
      <c r="N2007">
        <v>191</v>
      </c>
      <c r="O2007" s="5">
        <f>E2007/D2007</f>
        <v>1.236801</v>
      </c>
      <c r="P2007" s="19">
        <f t="shared" si="126"/>
        <v>194.26193717277485</v>
      </c>
      <c r="Q2007" t="b">
        <v>1</v>
      </c>
      <c r="R2007" s="14" t="s">
        <v>8354</v>
      </c>
      <c r="S2007" s="10" t="s">
        <v>8273</v>
      </c>
      <c r="T2007" t="s">
        <v>8303</v>
      </c>
      <c r="U2007" s="14">
        <f t="shared" si="127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19">
        <v>50000</v>
      </c>
      <c r="E2008">
        <v>123920</v>
      </c>
      <c r="F2008" s="19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7">
        <f t="shared" si="125"/>
        <v>41941.500520833331</v>
      </c>
      <c r="M2008" t="b">
        <v>1</v>
      </c>
      <c r="N2008">
        <v>303</v>
      </c>
      <c r="O2008" s="5">
        <f>E2008/D2008</f>
        <v>2.4784000000000002</v>
      </c>
      <c r="P2008" s="19">
        <f t="shared" si="126"/>
        <v>408.97689768976898</v>
      </c>
      <c r="Q2008" t="b">
        <v>1</v>
      </c>
      <c r="R2008" s="14" t="s">
        <v>8354</v>
      </c>
      <c r="S2008" s="10" t="s">
        <v>8273</v>
      </c>
      <c r="T2008" t="s">
        <v>8303</v>
      </c>
      <c r="U2008" s="14">
        <f t="shared" si="127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19">
        <v>10000</v>
      </c>
      <c r="E2009">
        <v>11570.92</v>
      </c>
      <c r="F2009" s="1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7">
        <f t="shared" si="125"/>
        <v>40347.837800925925</v>
      </c>
      <c r="M2009" t="b">
        <v>1</v>
      </c>
      <c r="N2009">
        <v>137</v>
      </c>
      <c r="O2009" s="5">
        <f>E2009/D2009</f>
        <v>1.157092</v>
      </c>
      <c r="P2009" s="19">
        <f t="shared" si="126"/>
        <v>84.459270072992695</v>
      </c>
      <c r="Q2009" t="b">
        <v>1</v>
      </c>
      <c r="R2009" s="14" t="s">
        <v>8354</v>
      </c>
      <c r="S2009" s="10" t="s">
        <v>8273</v>
      </c>
      <c r="T2009" t="s">
        <v>8303</v>
      </c>
      <c r="U2009" s="14">
        <f t="shared" si="127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19">
        <v>1570.79</v>
      </c>
      <c r="E2010">
        <v>1839</v>
      </c>
      <c r="F2010" s="19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7">
        <f t="shared" si="125"/>
        <v>40761.604421296295</v>
      </c>
      <c r="M2010" t="b">
        <v>1</v>
      </c>
      <c r="N2010">
        <v>41</v>
      </c>
      <c r="O2010" s="5">
        <f>E2010/D2010</f>
        <v>1.1707484768810599</v>
      </c>
      <c r="P2010" s="19">
        <f t="shared" si="126"/>
        <v>44.853658536585364</v>
      </c>
      <c r="Q2010" t="b">
        <v>1</v>
      </c>
      <c r="R2010" s="14" t="s">
        <v>8354</v>
      </c>
      <c r="S2010" s="10" t="s">
        <v>8273</v>
      </c>
      <c r="T2010" t="s">
        <v>8303</v>
      </c>
      <c r="U2010" s="14">
        <f t="shared" si="127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19">
        <v>50000</v>
      </c>
      <c r="E2011">
        <v>152579</v>
      </c>
      <c r="F2011" s="19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7">
        <f t="shared" si="125"/>
        <v>42661.323414351849</v>
      </c>
      <c r="M2011" t="b">
        <v>1</v>
      </c>
      <c r="N2011">
        <v>398</v>
      </c>
      <c r="O2011" s="5">
        <f>E2011/D2011</f>
        <v>3.05158</v>
      </c>
      <c r="P2011" s="19">
        <f t="shared" si="126"/>
        <v>383.3643216080402</v>
      </c>
      <c r="Q2011" t="b">
        <v>1</v>
      </c>
      <c r="R2011" s="14" t="s">
        <v>8354</v>
      </c>
      <c r="S2011" s="10" t="s">
        <v>8273</v>
      </c>
      <c r="T2011" t="s">
        <v>8303</v>
      </c>
      <c r="U2011" s="14">
        <f t="shared" si="127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19">
        <v>30000</v>
      </c>
      <c r="E2012">
        <v>96015.9</v>
      </c>
      <c r="F2012" s="19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7">
        <f t="shared" si="125"/>
        <v>42570.996423611112</v>
      </c>
      <c r="M2012" t="b">
        <v>1</v>
      </c>
      <c r="N2012">
        <v>1737</v>
      </c>
      <c r="O2012" s="5">
        <f>E2012/D2012</f>
        <v>3.2005299999999997</v>
      </c>
      <c r="P2012" s="19">
        <f t="shared" si="126"/>
        <v>55.276856649395505</v>
      </c>
      <c r="Q2012" t="b">
        <v>1</v>
      </c>
      <c r="R2012" s="14" t="s">
        <v>8354</v>
      </c>
      <c r="S2012" s="10" t="s">
        <v>8273</v>
      </c>
      <c r="T2012" t="s">
        <v>8303</v>
      </c>
      <c r="U2012" s="14">
        <f t="shared" si="127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19">
        <v>50000</v>
      </c>
      <c r="E2013">
        <v>409782</v>
      </c>
      <c r="F2013" s="19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7">
        <f t="shared" si="125"/>
        <v>42347.358483796299</v>
      </c>
      <c r="M2013" t="b">
        <v>1</v>
      </c>
      <c r="N2013">
        <v>971</v>
      </c>
      <c r="O2013" s="5">
        <f>E2013/D2013</f>
        <v>8.1956399999999991</v>
      </c>
      <c r="P2013" s="19">
        <f t="shared" si="126"/>
        <v>422.02059732234807</v>
      </c>
      <c r="Q2013" t="b">
        <v>1</v>
      </c>
      <c r="R2013" s="14" t="s">
        <v>8354</v>
      </c>
      <c r="S2013" s="10" t="s">
        <v>8273</v>
      </c>
      <c r="T2013" t="s">
        <v>8303</v>
      </c>
      <c r="U2013" s="14">
        <f t="shared" si="127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19">
        <v>5000</v>
      </c>
      <c r="E2014">
        <v>11745</v>
      </c>
      <c r="F2014" s="19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7">
        <f t="shared" si="125"/>
        <v>42010.822233796294</v>
      </c>
      <c r="M2014" t="b">
        <v>1</v>
      </c>
      <c r="N2014">
        <v>183</v>
      </c>
      <c r="O2014" s="5">
        <f>E2014/D2014</f>
        <v>2.3490000000000002</v>
      </c>
      <c r="P2014" s="19">
        <f t="shared" si="126"/>
        <v>64.180327868852459</v>
      </c>
      <c r="Q2014" t="b">
        <v>1</v>
      </c>
      <c r="R2014" s="14" t="s">
        <v>8354</v>
      </c>
      <c r="S2014" s="10" t="s">
        <v>8273</v>
      </c>
      <c r="T2014" t="s">
        <v>8303</v>
      </c>
      <c r="U2014" s="14">
        <f t="shared" si="127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19">
        <v>160000</v>
      </c>
      <c r="E2015">
        <v>791862</v>
      </c>
      <c r="F2015" s="19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7">
        <f t="shared" si="125"/>
        <v>42499.960810185185</v>
      </c>
      <c r="M2015" t="b">
        <v>1</v>
      </c>
      <c r="N2015">
        <v>4562</v>
      </c>
      <c r="O2015" s="5">
        <f>E2015/D2015</f>
        <v>4.9491375</v>
      </c>
      <c r="P2015" s="19">
        <f t="shared" si="126"/>
        <v>173.57781674704077</v>
      </c>
      <c r="Q2015" t="b">
        <v>1</v>
      </c>
      <c r="R2015" s="14" t="s">
        <v>8354</v>
      </c>
      <c r="S2015" s="10" t="s">
        <v>8273</v>
      </c>
      <c r="T2015" t="s">
        <v>8303</v>
      </c>
      <c r="U2015" s="14">
        <f t="shared" si="127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19">
        <v>30000</v>
      </c>
      <c r="E2016">
        <v>2344134.67</v>
      </c>
      <c r="F2016" s="19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7">
        <f t="shared" si="125"/>
        <v>41324.214571759258</v>
      </c>
      <c r="M2016" t="b">
        <v>1</v>
      </c>
      <c r="N2016">
        <v>26457</v>
      </c>
      <c r="O2016" s="5">
        <f>E2016/D2016</f>
        <v>78.137822333333332</v>
      </c>
      <c r="P2016" s="19">
        <f t="shared" si="126"/>
        <v>88.601680840609291</v>
      </c>
      <c r="Q2016" t="b">
        <v>1</v>
      </c>
      <c r="R2016" s="14" t="s">
        <v>8354</v>
      </c>
      <c r="S2016" s="10" t="s">
        <v>8273</v>
      </c>
      <c r="T2016" t="s">
        <v>8303</v>
      </c>
      <c r="U2016" s="14">
        <f t="shared" si="127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19">
        <v>7200</v>
      </c>
      <c r="E2017">
        <v>8136.01</v>
      </c>
      <c r="F2017" s="19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7">
        <f t="shared" si="125"/>
        <v>40765.876886574071</v>
      </c>
      <c r="M2017" t="b">
        <v>1</v>
      </c>
      <c r="N2017">
        <v>162</v>
      </c>
      <c r="O2017" s="5">
        <f>E2017/D2017</f>
        <v>1.1300013888888889</v>
      </c>
      <c r="P2017" s="19">
        <f t="shared" si="126"/>
        <v>50.222283950617282</v>
      </c>
      <c r="Q2017" t="b">
        <v>1</v>
      </c>
      <c r="R2017" s="14" t="s">
        <v>8354</v>
      </c>
      <c r="S2017" s="10" t="s">
        <v>8273</v>
      </c>
      <c r="T2017" t="s">
        <v>8303</v>
      </c>
      <c r="U2017" s="14">
        <f t="shared" si="127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19">
        <v>10000</v>
      </c>
      <c r="E2018">
        <v>92154.22</v>
      </c>
      <c r="F2018" s="19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7">
        <f t="shared" si="125"/>
        <v>41312.88077546296</v>
      </c>
      <c r="M2018" t="b">
        <v>1</v>
      </c>
      <c r="N2018">
        <v>479</v>
      </c>
      <c r="O2018" s="5">
        <f>E2018/D2018</f>
        <v>9.2154220000000002</v>
      </c>
      <c r="P2018" s="19">
        <f t="shared" si="126"/>
        <v>192.38876826722338</v>
      </c>
      <c r="Q2018" t="b">
        <v>1</v>
      </c>
      <c r="R2018" s="14" t="s">
        <v>8354</v>
      </c>
      <c r="S2018" s="10" t="s">
        <v>8273</v>
      </c>
      <c r="T2018" t="s">
        <v>8303</v>
      </c>
      <c r="U2018" s="14">
        <f t="shared" si="127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19">
        <v>25000</v>
      </c>
      <c r="E2019">
        <v>31275.599999999999</v>
      </c>
      <c r="F2019" s="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7">
        <f t="shared" si="125"/>
        <v>40961.057349537034</v>
      </c>
      <c r="M2019" t="b">
        <v>1</v>
      </c>
      <c r="N2019">
        <v>426</v>
      </c>
      <c r="O2019" s="5">
        <f>E2019/D2019</f>
        <v>1.2510239999999999</v>
      </c>
      <c r="P2019" s="19">
        <f t="shared" si="126"/>
        <v>73.416901408450698</v>
      </c>
      <c r="Q2019" t="b">
        <v>1</v>
      </c>
      <c r="R2019" s="14" t="s">
        <v>8354</v>
      </c>
      <c r="S2019" s="10" t="s">
        <v>8273</v>
      </c>
      <c r="T2019" t="s">
        <v>8303</v>
      </c>
      <c r="U2019" s="14">
        <f t="shared" si="127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19">
        <v>65000</v>
      </c>
      <c r="E2020">
        <v>66458.23</v>
      </c>
      <c r="F2020" s="19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7">
        <f t="shared" si="125"/>
        <v>42199.365844907406</v>
      </c>
      <c r="M2020" t="b">
        <v>1</v>
      </c>
      <c r="N2020">
        <v>450</v>
      </c>
      <c r="O2020" s="5">
        <f>E2020/D2020</f>
        <v>1.0224343076923077</v>
      </c>
      <c r="P2020" s="19">
        <f t="shared" si="126"/>
        <v>147.68495555555555</v>
      </c>
      <c r="Q2020" t="b">
        <v>1</v>
      </c>
      <c r="R2020" s="14" t="s">
        <v>8354</v>
      </c>
      <c r="S2020" s="10" t="s">
        <v>8273</v>
      </c>
      <c r="T2020" t="s">
        <v>8303</v>
      </c>
      <c r="U2020" s="14">
        <f t="shared" si="127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19">
        <v>40000</v>
      </c>
      <c r="E2021">
        <v>193963.9</v>
      </c>
      <c r="F2021" s="19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7">
        <f t="shared" si="125"/>
        <v>42605.70857638889</v>
      </c>
      <c r="M2021" t="b">
        <v>1</v>
      </c>
      <c r="N2021">
        <v>1780</v>
      </c>
      <c r="O2021" s="5">
        <f>E2021/D2021</f>
        <v>4.8490975000000001</v>
      </c>
      <c r="P2021" s="19">
        <f t="shared" si="126"/>
        <v>108.96848314606741</v>
      </c>
      <c r="Q2021" t="b">
        <v>1</v>
      </c>
      <c r="R2021" s="14" t="s">
        <v>8354</v>
      </c>
      <c r="S2021" s="10" t="s">
        <v>8273</v>
      </c>
      <c r="T2021" t="s">
        <v>8303</v>
      </c>
      <c r="U2021" s="14">
        <f t="shared" si="127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19">
        <v>1500</v>
      </c>
      <c r="E2022">
        <v>2885</v>
      </c>
      <c r="F2022" s="19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7">
        <f t="shared" si="125"/>
        <v>41737.097499999996</v>
      </c>
      <c r="M2022" t="b">
        <v>1</v>
      </c>
      <c r="N2022">
        <v>122</v>
      </c>
      <c r="O2022" s="5">
        <f>E2022/D2022</f>
        <v>1.9233333333333333</v>
      </c>
      <c r="P2022" s="19">
        <f t="shared" si="126"/>
        <v>23.647540983606557</v>
      </c>
      <c r="Q2022" t="b">
        <v>1</v>
      </c>
      <c r="R2022" s="14" t="s">
        <v>8354</v>
      </c>
      <c r="S2022" s="10" t="s">
        <v>8273</v>
      </c>
      <c r="T2022" t="s">
        <v>8303</v>
      </c>
      <c r="U2022" s="14">
        <f t="shared" si="127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19">
        <v>5000</v>
      </c>
      <c r="E2023">
        <v>14055</v>
      </c>
      <c r="F2023" s="19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7">
        <f t="shared" si="125"/>
        <v>41861.070567129631</v>
      </c>
      <c r="M2023" t="b">
        <v>1</v>
      </c>
      <c r="N2023">
        <v>95</v>
      </c>
      <c r="O2023" s="5">
        <f>E2023/D2023</f>
        <v>2.8109999999999999</v>
      </c>
      <c r="P2023" s="19">
        <f t="shared" si="126"/>
        <v>147.94736842105263</v>
      </c>
      <c r="Q2023" t="b">
        <v>1</v>
      </c>
      <c r="R2023" s="14" t="s">
        <v>8354</v>
      </c>
      <c r="S2023" s="10" t="s">
        <v>8273</v>
      </c>
      <c r="T2023" t="s">
        <v>8303</v>
      </c>
      <c r="U2023" s="14">
        <f t="shared" si="127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19">
        <v>100000</v>
      </c>
      <c r="E2024">
        <v>125137</v>
      </c>
      <c r="F2024" s="19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7">
        <f t="shared" si="125"/>
        <v>42502.569120370375</v>
      </c>
      <c r="M2024" t="b">
        <v>1</v>
      </c>
      <c r="N2024">
        <v>325</v>
      </c>
      <c r="O2024" s="5">
        <f>E2024/D2024</f>
        <v>1.2513700000000001</v>
      </c>
      <c r="P2024" s="19">
        <f t="shared" si="126"/>
        <v>385.03692307692307</v>
      </c>
      <c r="Q2024" t="b">
        <v>1</v>
      </c>
      <c r="R2024" s="14" t="s">
        <v>8354</v>
      </c>
      <c r="S2024" s="10" t="s">
        <v>8273</v>
      </c>
      <c r="T2024" t="s">
        <v>8303</v>
      </c>
      <c r="U2024" s="14">
        <f t="shared" si="127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19">
        <v>100000</v>
      </c>
      <c r="E2025">
        <v>161459</v>
      </c>
      <c r="F2025" s="19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7">
        <f t="shared" si="125"/>
        <v>42136.420752314814</v>
      </c>
      <c r="M2025" t="b">
        <v>1</v>
      </c>
      <c r="N2025">
        <v>353</v>
      </c>
      <c r="O2025" s="5">
        <f>E2025/D2025</f>
        <v>1.61459</v>
      </c>
      <c r="P2025" s="19">
        <f t="shared" si="126"/>
        <v>457.39093484419266</v>
      </c>
      <c r="Q2025" t="b">
        <v>1</v>
      </c>
      <c r="R2025" s="14" t="s">
        <v>8354</v>
      </c>
      <c r="S2025" s="10" t="s">
        <v>8273</v>
      </c>
      <c r="T2025" t="s">
        <v>8303</v>
      </c>
      <c r="U2025" s="14">
        <f t="shared" si="127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19">
        <v>4000</v>
      </c>
      <c r="E2026">
        <v>23414</v>
      </c>
      <c r="F2026" s="19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7">
        <f t="shared" si="125"/>
        <v>41099.966944444444</v>
      </c>
      <c r="M2026" t="b">
        <v>1</v>
      </c>
      <c r="N2026">
        <v>105</v>
      </c>
      <c r="O2026" s="5">
        <f>E2026/D2026</f>
        <v>5.8535000000000004</v>
      </c>
      <c r="P2026" s="19">
        <f t="shared" si="126"/>
        <v>222.99047619047619</v>
      </c>
      <c r="Q2026" t="b">
        <v>1</v>
      </c>
      <c r="R2026" s="14" t="s">
        <v>8354</v>
      </c>
      <c r="S2026" s="10" t="s">
        <v>8273</v>
      </c>
      <c r="T2026" t="s">
        <v>8303</v>
      </c>
      <c r="U2026" s="14">
        <f t="shared" si="127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19">
        <v>80000</v>
      </c>
      <c r="E2027">
        <v>160920</v>
      </c>
      <c r="F2027" s="19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7">
        <f t="shared" si="125"/>
        <v>42136.184560185182</v>
      </c>
      <c r="M2027" t="b">
        <v>1</v>
      </c>
      <c r="N2027">
        <v>729</v>
      </c>
      <c r="O2027" s="5">
        <f>E2027/D2027</f>
        <v>2.0114999999999998</v>
      </c>
      <c r="P2027" s="19">
        <f t="shared" si="126"/>
        <v>220.74074074074073</v>
      </c>
      <c r="Q2027" t="b">
        <v>1</v>
      </c>
      <c r="R2027" s="14" t="s">
        <v>8354</v>
      </c>
      <c r="S2027" s="10" t="s">
        <v>8273</v>
      </c>
      <c r="T2027" t="s">
        <v>8303</v>
      </c>
      <c r="U2027" s="14">
        <f t="shared" si="127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19">
        <v>25000</v>
      </c>
      <c r="E2028">
        <v>33370.769999999997</v>
      </c>
      <c r="F2028" s="19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7">
        <f t="shared" si="125"/>
        <v>41704.735937500001</v>
      </c>
      <c r="M2028" t="b">
        <v>1</v>
      </c>
      <c r="N2028">
        <v>454</v>
      </c>
      <c r="O2028" s="5">
        <f>E2028/D2028</f>
        <v>1.3348307999999998</v>
      </c>
      <c r="P2028" s="19">
        <f t="shared" si="126"/>
        <v>73.503898678414089</v>
      </c>
      <c r="Q2028" t="b">
        <v>1</v>
      </c>
      <c r="R2028" s="14" t="s">
        <v>8354</v>
      </c>
      <c r="S2028" s="10" t="s">
        <v>8273</v>
      </c>
      <c r="T2028" t="s">
        <v>8303</v>
      </c>
      <c r="U2028" s="14">
        <f t="shared" si="127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19">
        <v>100000</v>
      </c>
      <c r="E2029">
        <v>120249</v>
      </c>
      <c r="F2029" s="1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7">
        <f t="shared" si="125"/>
        <v>42048.813877314817</v>
      </c>
      <c r="M2029" t="b">
        <v>1</v>
      </c>
      <c r="N2029">
        <v>539</v>
      </c>
      <c r="O2029" s="5">
        <f>E2029/D2029</f>
        <v>1.2024900000000001</v>
      </c>
      <c r="P2029" s="19">
        <f t="shared" si="126"/>
        <v>223.09647495361781</v>
      </c>
      <c r="Q2029" t="b">
        <v>1</v>
      </c>
      <c r="R2029" s="14" t="s">
        <v>8354</v>
      </c>
      <c r="S2029" s="10" t="s">
        <v>8273</v>
      </c>
      <c r="T2029" t="s">
        <v>8303</v>
      </c>
      <c r="U2029" s="14">
        <f t="shared" si="127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19">
        <v>3000</v>
      </c>
      <c r="E2030">
        <v>3785</v>
      </c>
      <c r="F2030" s="19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7">
        <f t="shared" si="125"/>
        <v>40215.919050925928</v>
      </c>
      <c r="M2030" t="b">
        <v>1</v>
      </c>
      <c r="N2030">
        <v>79</v>
      </c>
      <c r="O2030" s="5">
        <f>E2030/D2030</f>
        <v>1.2616666666666667</v>
      </c>
      <c r="P2030" s="19">
        <f t="shared" si="126"/>
        <v>47.911392405063289</v>
      </c>
      <c r="Q2030" t="b">
        <v>1</v>
      </c>
      <c r="R2030" s="14" t="s">
        <v>8354</v>
      </c>
      <c r="S2030" s="10" t="s">
        <v>8273</v>
      </c>
      <c r="T2030" t="s">
        <v>8303</v>
      </c>
      <c r="U2030" s="14">
        <f t="shared" si="127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19">
        <v>2500</v>
      </c>
      <c r="E2031">
        <v>9030</v>
      </c>
      <c r="F2031" s="19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7">
        <f t="shared" si="125"/>
        <v>41848.021770833337</v>
      </c>
      <c r="M2031" t="b">
        <v>1</v>
      </c>
      <c r="N2031">
        <v>94</v>
      </c>
      <c r="O2031" s="5">
        <f>E2031/D2031</f>
        <v>3.6120000000000001</v>
      </c>
      <c r="P2031" s="19">
        <f t="shared" si="126"/>
        <v>96.063829787234042</v>
      </c>
      <c r="Q2031" t="b">
        <v>1</v>
      </c>
      <c r="R2031" s="14" t="s">
        <v>8354</v>
      </c>
      <c r="S2031" s="10" t="s">
        <v>8273</v>
      </c>
      <c r="T2031" t="s">
        <v>8303</v>
      </c>
      <c r="U2031" s="14">
        <f t="shared" si="127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19">
        <v>32768</v>
      </c>
      <c r="E2032">
        <v>74134</v>
      </c>
      <c r="F2032" s="19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7">
        <f t="shared" si="125"/>
        <v>41212.996481481481</v>
      </c>
      <c r="M2032" t="b">
        <v>1</v>
      </c>
      <c r="N2032">
        <v>625</v>
      </c>
      <c r="O2032" s="5">
        <f>E2032/D2032</f>
        <v>2.26239013671875</v>
      </c>
      <c r="P2032" s="19">
        <f t="shared" si="126"/>
        <v>118.6144</v>
      </c>
      <c r="Q2032" t="b">
        <v>1</v>
      </c>
      <c r="R2032" s="14" t="s">
        <v>8354</v>
      </c>
      <c r="S2032" s="10" t="s">
        <v>8273</v>
      </c>
      <c r="T2032" t="s">
        <v>8303</v>
      </c>
      <c r="U2032" s="14">
        <f t="shared" si="127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19">
        <v>50000</v>
      </c>
      <c r="E2033">
        <v>60175</v>
      </c>
      <c r="F2033" s="19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7">
        <f t="shared" si="125"/>
        <v>41975.329317129625</v>
      </c>
      <c r="M2033" t="b">
        <v>1</v>
      </c>
      <c r="N2033">
        <v>508</v>
      </c>
      <c r="O2033" s="5">
        <f>E2033/D2033</f>
        <v>1.2035</v>
      </c>
      <c r="P2033" s="19">
        <f t="shared" si="126"/>
        <v>118.45472440944881</v>
      </c>
      <c r="Q2033" t="b">
        <v>1</v>
      </c>
      <c r="R2033" s="14" t="s">
        <v>8354</v>
      </c>
      <c r="S2033" s="10" t="s">
        <v>8273</v>
      </c>
      <c r="T2033" t="s">
        <v>8303</v>
      </c>
      <c r="U2033" s="14">
        <f t="shared" si="127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19">
        <v>25000</v>
      </c>
      <c r="E2034">
        <v>76047</v>
      </c>
      <c r="F2034" s="19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7">
        <f t="shared" si="125"/>
        <v>42689.565671296295</v>
      </c>
      <c r="M2034" t="b">
        <v>1</v>
      </c>
      <c r="N2034">
        <v>531</v>
      </c>
      <c r="O2034" s="5">
        <f>E2034/D2034</f>
        <v>3.0418799999999999</v>
      </c>
      <c r="P2034" s="19">
        <f t="shared" si="126"/>
        <v>143.21468926553672</v>
      </c>
      <c r="Q2034" t="b">
        <v>1</v>
      </c>
      <c r="R2034" s="14" t="s">
        <v>8354</v>
      </c>
      <c r="S2034" s="10" t="s">
        <v>8273</v>
      </c>
      <c r="T2034" t="s">
        <v>8303</v>
      </c>
      <c r="U2034" s="14">
        <f t="shared" si="127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19">
        <v>25000</v>
      </c>
      <c r="E2035">
        <v>44669</v>
      </c>
      <c r="F2035" s="19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7">
        <f t="shared" si="125"/>
        <v>41725.082384259258</v>
      </c>
      <c r="M2035" t="b">
        <v>1</v>
      </c>
      <c r="N2035">
        <v>158</v>
      </c>
      <c r="O2035" s="5">
        <f>E2035/D2035</f>
        <v>1.7867599999999999</v>
      </c>
      <c r="P2035" s="19">
        <f t="shared" si="126"/>
        <v>282.71518987341773</v>
      </c>
      <c r="Q2035" t="b">
        <v>1</v>
      </c>
      <c r="R2035" s="14" t="s">
        <v>8354</v>
      </c>
      <c r="S2035" s="10" t="s">
        <v>8273</v>
      </c>
      <c r="T2035" t="s">
        <v>8303</v>
      </c>
      <c r="U2035" s="14">
        <f t="shared" si="127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19">
        <v>78000</v>
      </c>
      <c r="E2036">
        <v>301719.59000000003</v>
      </c>
      <c r="F2036" s="19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7">
        <f t="shared" si="125"/>
        <v>42076.130011574074</v>
      </c>
      <c r="M2036" t="b">
        <v>1</v>
      </c>
      <c r="N2036">
        <v>508</v>
      </c>
      <c r="O2036" s="5">
        <f>E2036/D2036</f>
        <v>3.868199871794872</v>
      </c>
      <c r="P2036" s="19">
        <f t="shared" si="126"/>
        <v>593.93620078740162</v>
      </c>
      <c r="Q2036" t="b">
        <v>1</v>
      </c>
      <c r="R2036" s="14" t="s">
        <v>8354</v>
      </c>
      <c r="S2036" s="10" t="s">
        <v>8273</v>
      </c>
      <c r="T2036" t="s">
        <v>8303</v>
      </c>
      <c r="U2036" s="14">
        <f t="shared" si="127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19">
        <v>80000</v>
      </c>
      <c r="E2037">
        <v>168829.14</v>
      </c>
      <c r="F2037" s="19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7">
        <f t="shared" si="125"/>
        <v>42311.625081018516</v>
      </c>
      <c r="M2037" t="b">
        <v>1</v>
      </c>
      <c r="N2037">
        <v>644</v>
      </c>
      <c r="O2037" s="5">
        <f>E2037/D2037</f>
        <v>2.1103642500000004</v>
      </c>
      <c r="P2037" s="19">
        <f t="shared" si="126"/>
        <v>262.15704968944101</v>
      </c>
      <c r="Q2037" t="b">
        <v>1</v>
      </c>
      <c r="R2037" s="14" t="s">
        <v>8354</v>
      </c>
      <c r="S2037" s="10" t="s">
        <v>8273</v>
      </c>
      <c r="T2037" t="s">
        <v>8303</v>
      </c>
      <c r="U2037" s="14">
        <f t="shared" si="127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19">
        <v>30000</v>
      </c>
      <c r="E2038">
        <v>39500.5</v>
      </c>
      <c r="F2038" s="19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7">
        <f t="shared" si="125"/>
        <v>41738.864803240744</v>
      </c>
      <c r="M2038" t="b">
        <v>1</v>
      </c>
      <c r="N2038">
        <v>848</v>
      </c>
      <c r="O2038" s="5">
        <f>E2038/D2038</f>
        <v>1.3166833333333334</v>
      </c>
      <c r="P2038" s="19">
        <f t="shared" si="126"/>
        <v>46.580778301886795</v>
      </c>
      <c r="Q2038" t="b">
        <v>1</v>
      </c>
      <c r="R2038" s="14" t="s">
        <v>8354</v>
      </c>
      <c r="S2038" s="10" t="s">
        <v>8273</v>
      </c>
      <c r="T2038" t="s">
        <v>8303</v>
      </c>
      <c r="U2038" s="14">
        <f t="shared" si="127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19">
        <v>10000</v>
      </c>
      <c r="E2039">
        <v>30047.64</v>
      </c>
      <c r="F2039" s="1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7">
        <f t="shared" si="125"/>
        <v>41578.210104166668</v>
      </c>
      <c r="M2039" t="b">
        <v>1</v>
      </c>
      <c r="N2039">
        <v>429</v>
      </c>
      <c r="O2039" s="5">
        <f>E2039/D2039</f>
        <v>3.0047639999999998</v>
      </c>
      <c r="P2039" s="19">
        <f t="shared" si="126"/>
        <v>70.041118881118877</v>
      </c>
      <c r="Q2039" t="b">
        <v>1</v>
      </c>
      <c r="R2039" s="14" t="s">
        <v>8354</v>
      </c>
      <c r="S2039" s="10" t="s">
        <v>8273</v>
      </c>
      <c r="T2039" t="s">
        <v>8303</v>
      </c>
      <c r="U2039" s="14">
        <f t="shared" si="127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19">
        <v>8000</v>
      </c>
      <c r="E2040">
        <v>33641</v>
      </c>
      <c r="F2040" s="19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7">
        <f t="shared" si="125"/>
        <v>41424.27107638889</v>
      </c>
      <c r="M2040" t="b">
        <v>1</v>
      </c>
      <c r="N2040">
        <v>204</v>
      </c>
      <c r="O2040" s="5">
        <f>E2040/D2040</f>
        <v>4.2051249999999998</v>
      </c>
      <c r="P2040" s="19">
        <f t="shared" si="126"/>
        <v>164.90686274509804</v>
      </c>
      <c r="Q2040" t="b">
        <v>1</v>
      </c>
      <c r="R2040" s="14" t="s">
        <v>8354</v>
      </c>
      <c r="S2040" s="10" t="s">
        <v>8273</v>
      </c>
      <c r="T2040" t="s">
        <v>8303</v>
      </c>
      <c r="U2040" s="14">
        <f t="shared" si="127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19">
        <v>125000</v>
      </c>
      <c r="E2041">
        <v>170271</v>
      </c>
      <c r="F2041" s="19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7">
        <f t="shared" si="125"/>
        <v>42675.438946759255</v>
      </c>
      <c r="M2041" t="b">
        <v>1</v>
      </c>
      <c r="N2041">
        <v>379</v>
      </c>
      <c r="O2041" s="5">
        <f>E2041/D2041</f>
        <v>1.362168</v>
      </c>
      <c r="P2041" s="19">
        <f t="shared" si="126"/>
        <v>449.26385224274406</v>
      </c>
      <c r="Q2041" t="b">
        <v>1</v>
      </c>
      <c r="R2041" s="14" t="s">
        <v>8354</v>
      </c>
      <c r="S2041" s="10" t="s">
        <v>8273</v>
      </c>
      <c r="T2041" t="s">
        <v>8303</v>
      </c>
      <c r="U2041" s="14">
        <f t="shared" si="127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19">
        <v>3000</v>
      </c>
      <c r="E2042">
        <v>7445.14</v>
      </c>
      <c r="F2042" s="19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7">
        <f t="shared" si="125"/>
        <v>41578.927118055559</v>
      </c>
      <c r="M2042" t="b">
        <v>1</v>
      </c>
      <c r="N2042">
        <v>271</v>
      </c>
      <c r="O2042" s="5">
        <f>E2042/D2042</f>
        <v>2.4817133333333334</v>
      </c>
      <c r="P2042" s="19">
        <f t="shared" si="126"/>
        <v>27.472841328413285</v>
      </c>
      <c r="Q2042" t="b">
        <v>1</v>
      </c>
      <c r="R2042" s="14" t="s">
        <v>8354</v>
      </c>
      <c r="S2042" s="10" t="s">
        <v>8273</v>
      </c>
      <c r="T2042" t="s">
        <v>8303</v>
      </c>
      <c r="U2042" s="14">
        <f t="shared" si="127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19">
        <v>9500</v>
      </c>
      <c r="E2043">
        <v>17277</v>
      </c>
      <c r="F2043" s="19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7">
        <f t="shared" si="125"/>
        <v>42654.525775462964</v>
      </c>
      <c r="M2043" t="b">
        <v>0</v>
      </c>
      <c r="N2043">
        <v>120</v>
      </c>
      <c r="O2043" s="5">
        <f>E2043/D2043</f>
        <v>1.8186315789473684</v>
      </c>
      <c r="P2043" s="19">
        <f t="shared" si="126"/>
        <v>143.97499999999999</v>
      </c>
      <c r="Q2043" t="b">
        <v>1</v>
      </c>
      <c r="R2043" s="14" t="s">
        <v>8354</v>
      </c>
      <c r="S2043" s="10" t="s">
        <v>8273</v>
      </c>
      <c r="T2043" t="s">
        <v>8303</v>
      </c>
      <c r="U2043" s="14">
        <f t="shared" si="127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19">
        <v>10000</v>
      </c>
      <c r="E2044">
        <v>12353</v>
      </c>
      <c r="F2044" s="19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7">
        <f t="shared" si="125"/>
        <v>42331.708032407405</v>
      </c>
      <c r="M2044" t="b">
        <v>0</v>
      </c>
      <c r="N2044">
        <v>140</v>
      </c>
      <c r="O2044" s="5">
        <f>E2044/D2044</f>
        <v>1.2353000000000001</v>
      </c>
      <c r="P2044" s="19">
        <f t="shared" si="126"/>
        <v>88.23571428571428</v>
      </c>
      <c r="Q2044" t="b">
        <v>1</v>
      </c>
      <c r="R2044" s="14" t="s">
        <v>8354</v>
      </c>
      <c r="S2044" s="10" t="s">
        <v>8273</v>
      </c>
      <c r="T2044" t="s">
        <v>8303</v>
      </c>
      <c r="U2044" s="14">
        <f t="shared" si="127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19">
        <v>1385</v>
      </c>
      <c r="E2045">
        <v>7011</v>
      </c>
      <c r="F2045" s="19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7">
        <f t="shared" si="125"/>
        <v>42661.176817129628</v>
      </c>
      <c r="M2045" t="b">
        <v>0</v>
      </c>
      <c r="N2045">
        <v>193</v>
      </c>
      <c r="O2045" s="5">
        <f>E2045/D2045</f>
        <v>5.0620938628158845</v>
      </c>
      <c r="P2045" s="19">
        <f t="shared" si="126"/>
        <v>36.326424870466319</v>
      </c>
      <c r="Q2045" t="b">
        <v>1</v>
      </c>
      <c r="R2045" s="14" t="s">
        <v>8354</v>
      </c>
      <c r="S2045" s="10" t="s">
        <v>8273</v>
      </c>
      <c r="T2045" t="s">
        <v>8303</v>
      </c>
      <c r="U2045" s="14">
        <f t="shared" si="127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19">
        <v>15000</v>
      </c>
      <c r="E2046">
        <v>16232</v>
      </c>
      <c r="F2046" s="19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7">
        <f t="shared" si="125"/>
        <v>42138.684189814812</v>
      </c>
      <c r="M2046" t="b">
        <v>0</v>
      </c>
      <c r="N2046">
        <v>180</v>
      </c>
      <c r="O2046" s="5">
        <f>E2046/D2046</f>
        <v>1.0821333333333334</v>
      </c>
      <c r="P2046" s="19">
        <f t="shared" si="126"/>
        <v>90.177777777777777</v>
      </c>
      <c r="Q2046" t="b">
        <v>1</v>
      </c>
      <c r="R2046" s="14" t="s">
        <v>8354</v>
      </c>
      <c r="S2046" s="10" t="s">
        <v>8273</v>
      </c>
      <c r="T2046" t="s">
        <v>8303</v>
      </c>
      <c r="U2046" s="14">
        <f t="shared" si="127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19">
        <v>4900</v>
      </c>
      <c r="E2047">
        <v>40140.01</v>
      </c>
      <c r="F2047" s="19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7">
        <f t="shared" si="125"/>
        <v>41069.088506944441</v>
      </c>
      <c r="M2047" t="b">
        <v>0</v>
      </c>
      <c r="N2047">
        <v>263</v>
      </c>
      <c r="O2047" s="5">
        <f>E2047/D2047</f>
        <v>8.1918387755102042</v>
      </c>
      <c r="P2047" s="19">
        <f t="shared" si="126"/>
        <v>152.62361216730039</v>
      </c>
      <c r="Q2047" t="b">
        <v>1</v>
      </c>
      <c r="R2047" s="14" t="s">
        <v>8354</v>
      </c>
      <c r="S2047" s="10" t="s">
        <v>8273</v>
      </c>
      <c r="T2047" t="s">
        <v>8303</v>
      </c>
      <c r="U2047" s="14">
        <f t="shared" si="127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19">
        <v>10000</v>
      </c>
      <c r="E2048">
        <v>12110</v>
      </c>
      <c r="F2048" s="19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7">
        <f t="shared" si="125"/>
        <v>41387.171805555554</v>
      </c>
      <c r="M2048" t="b">
        <v>0</v>
      </c>
      <c r="N2048">
        <v>217</v>
      </c>
      <c r="O2048" s="5">
        <f>E2048/D2048</f>
        <v>1.2110000000000001</v>
      </c>
      <c r="P2048" s="19">
        <f t="shared" si="126"/>
        <v>55.806451612903224</v>
      </c>
      <c r="Q2048" t="b">
        <v>1</v>
      </c>
      <c r="R2048" s="14" t="s">
        <v>8354</v>
      </c>
      <c r="S2048" s="10" t="s">
        <v>8273</v>
      </c>
      <c r="T2048" t="s">
        <v>8303</v>
      </c>
      <c r="U2048" s="14">
        <f t="shared" si="127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19">
        <v>98000</v>
      </c>
      <c r="E2049">
        <v>100939</v>
      </c>
      <c r="F2049" s="1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7">
        <f t="shared" si="125"/>
        <v>42081.903587962966</v>
      </c>
      <c r="M2049" t="b">
        <v>0</v>
      </c>
      <c r="N2049">
        <v>443</v>
      </c>
      <c r="O2049" s="5">
        <f>E2049/D2049</f>
        <v>1.0299897959183673</v>
      </c>
      <c r="P2049" s="19">
        <f t="shared" si="126"/>
        <v>227.85327313769753</v>
      </c>
      <c r="Q2049" t="b">
        <v>1</v>
      </c>
      <c r="R2049" s="14" t="s">
        <v>8354</v>
      </c>
      <c r="S2049" s="10" t="s">
        <v>8273</v>
      </c>
      <c r="T2049" t="s">
        <v>8303</v>
      </c>
      <c r="U2049" s="14">
        <f t="shared" si="127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19">
        <v>85000</v>
      </c>
      <c r="E2050">
        <v>126082.45</v>
      </c>
      <c r="F2050" s="19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7">
        <f t="shared" si="125"/>
        <v>41387.651516203703</v>
      </c>
      <c r="M2050" t="b">
        <v>0</v>
      </c>
      <c r="N2050">
        <v>1373</v>
      </c>
      <c r="O2050" s="5">
        <f>E2050/D2050</f>
        <v>1.4833229411764706</v>
      </c>
      <c r="P2050" s="19">
        <f t="shared" si="126"/>
        <v>91.82989803350327</v>
      </c>
      <c r="Q2050" t="b">
        <v>1</v>
      </c>
      <c r="R2050" s="14" t="s">
        <v>8354</v>
      </c>
      <c r="S2050" s="10" t="s">
        <v>8273</v>
      </c>
      <c r="T2050" t="s">
        <v>8303</v>
      </c>
      <c r="U2050" s="14">
        <f t="shared" si="127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19">
        <v>50000</v>
      </c>
      <c r="E2051">
        <v>60095.35</v>
      </c>
      <c r="F2051" s="19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7">
        <f t="shared" ref="L2051:L2114" si="129">(((K2051/60)/60)/24)+DATE(1970,1,1)</f>
        <v>41575.527349537035</v>
      </c>
      <c r="M2051" t="b">
        <v>0</v>
      </c>
      <c r="N2051">
        <v>742</v>
      </c>
      <c r="O2051" s="5">
        <f>E2051/D2051</f>
        <v>1.2019070000000001</v>
      </c>
      <c r="P2051" s="19">
        <f t="shared" ref="P2051:P2114" si="130">IFERROR(E2051/N2051,0)</f>
        <v>80.991037735849048</v>
      </c>
      <c r="Q2051" t="b">
        <v>1</v>
      </c>
      <c r="R2051" s="14" t="s">
        <v>8354</v>
      </c>
      <c r="S2051" s="10" t="s">
        <v>8273</v>
      </c>
      <c r="T2051" t="s">
        <v>8303</v>
      </c>
      <c r="U2051" s="14">
        <f t="shared" ref="U2051:U2114" si="131">YEAR(L2051)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19">
        <v>10000</v>
      </c>
      <c r="E2052">
        <v>47327</v>
      </c>
      <c r="F2052" s="19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7">
        <f t="shared" si="129"/>
        <v>42115.071504629625</v>
      </c>
      <c r="M2052" t="b">
        <v>0</v>
      </c>
      <c r="N2052">
        <v>170</v>
      </c>
      <c r="O2052" s="5">
        <f>E2052/D2052</f>
        <v>4.7327000000000004</v>
      </c>
      <c r="P2052" s="19">
        <f t="shared" si="130"/>
        <v>278.39411764705881</v>
      </c>
      <c r="Q2052" t="b">
        <v>1</v>
      </c>
      <c r="R2052" s="14" t="s">
        <v>8354</v>
      </c>
      <c r="S2052" s="10" t="s">
        <v>8273</v>
      </c>
      <c r="T2052" t="s">
        <v>8303</v>
      </c>
      <c r="U2052" s="14">
        <f t="shared" si="131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19">
        <v>8000</v>
      </c>
      <c r="E2053">
        <v>10429</v>
      </c>
      <c r="F2053" s="19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7">
        <f t="shared" si="129"/>
        <v>41604.022418981483</v>
      </c>
      <c r="M2053" t="b">
        <v>0</v>
      </c>
      <c r="N2053">
        <v>242</v>
      </c>
      <c r="O2053" s="5">
        <f>E2053/D2053</f>
        <v>1.303625</v>
      </c>
      <c r="P2053" s="19">
        <f t="shared" si="130"/>
        <v>43.095041322314053</v>
      </c>
      <c r="Q2053" t="b">
        <v>1</v>
      </c>
      <c r="R2053" s="14" t="s">
        <v>8354</v>
      </c>
      <c r="S2053" s="10" t="s">
        <v>8273</v>
      </c>
      <c r="T2053" t="s">
        <v>8303</v>
      </c>
      <c r="U2053" s="14">
        <f t="shared" si="131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19">
        <v>50000</v>
      </c>
      <c r="E2054">
        <v>176524</v>
      </c>
      <c r="F2054" s="19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7">
        <f t="shared" si="129"/>
        <v>42375.08394675926</v>
      </c>
      <c r="M2054" t="b">
        <v>0</v>
      </c>
      <c r="N2054">
        <v>541</v>
      </c>
      <c r="O2054" s="5">
        <f>E2054/D2054</f>
        <v>3.5304799999999998</v>
      </c>
      <c r="P2054" s="19">
        <f t="shared" si="130"/>
        <v>326.29205175600737</v>
      </c>
      <c r="Q2054" t="b">
        <v>1</v>
      </c>
      <c r="R2054" s="14" t="s">
        <v>8354</v>
      </c>
      <c r="S2054" s="10" t="s">
        <v>8273</v>
      </c>
      <c r="T2054" t="s">
        <v>8303</v>
      </c>
      <c r="U2054" s="14">
        <f t="shared" si="131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19">
        <v>5000</v>
      </c>
      <c r="E2055">
        <v>5051</v>
      </c>
      <c r="F2055" s="19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7">
        <f t="shared" si="129"/>
        <v>42303.617488425924</v>
      </c>
      <c r="M2055" t="b">
        <v>0</v>
      </c>
      <c r="N2055">
        <v>121</v>
      </c>
      <c r="O2055" s="5">
        <f>E2055/D2055</f>
        <v>1.0102</v>
      </c>
      <c r="P2055" s="19">
        <f t="shared" si="130"/>
        <v>41.743801652892564</v>
      </c>
      <c r="Q2055" t="b">
        <v>1</v>
      </c>
      <c r="R2055" s="14" t="s">
        <v>8354</v>
      </c>
      <c r="S2055" s="10" t="s">
        <v>8273</v>
      </c>
      <c r="T2055" t="s">
        <v>8303</v>
      </c>
      <c r="U2055" s="14">
        <f t="shared" si="131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19">
        <v>35000</v>
      </c>
      <c r="E2056">
        <v>39757</v>
      </c>
      <c r="F2056" s="19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7">
        <f t="shared" si="129"/>
        <v>41731.520949074074</v>
      </c>
      <c r="M2056" t="b">
        <v>0</v>
      </c>
      <c r="N2056">
        <v>621</v>
      </c>
      <c r="O2056" s="5">
        <f>E2056/D2056</f>
        <v>1.1359142857142857</v>
      </c>
      <c r="P2056" s="19">
        <f t="shared" si="130"/>
        <v>64.020933977455712</v>
      </c>
      <c r="Q2056" t="b">
        <v>1</v>
      </c>
      <c r="R2056" s="14" t="s">
        <v>8354</v>
      </c>
      <c r="S2056" s="10" t="s">
        <v>8273</v>
      </c>
      <c r="T2056" t="s">
        <v>8303</v>
      </c>
      <c r="U2056" s="14">
        <f t="shared" si="131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19">
        <v>6000</v>
      </c>
      <c r="E2057">
        <v>10045</v>
      </c>
      <c r="F2057" s="19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7">
        <f t="shared" si="129"/>
        <v>41946.674108796295</v>
      </c>
      <c r="M2057" t="b">
        <v>0</v>
      </c>
      <c r="N2057">
        <v>101</v>
      </c>
      <c r="O2057" s="5">
        <f>E2057/D2057</f>
        <v>1.6741666666666666</v>
      </c>
      <c r="P2057" s="19">
        <f t="shared" si="130"/>
        <v>99.455445544554451</v>
      </c>
      <c r="Q2057" t="b">
        <v>1</v>
      </c>
      <c r="R2057" s="14" t="s">
        <v>8354</v>
      </c>
      <c r="S2057" s="10" t="s">
        <v>8273</v>
      </c>
      <c r="T2057" t="s">
        <v>8303</v>
      </c>
      <c r="U2057" s="14">
        <f t="shared" si="131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19">
        <v>50000</v>
      </c>
      <c r="E2058">
        <v>76726</v>
      </c>
      <c r="F2058" s="19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7">
        <f t="shared" si="129"/>
        <v>41351.76090277778</v>
      </c>
      <c r="M2058" t="b">
        <v>0</v>
      </c>
      <c r="N2058">
        <v>554</v>
      </c>
      <c r="O2058" s="5">
        <f>E2058/D2058</f>
        <v>1.5345200000000001</v>
      </c>
      <c r="P2058" s="19">
        <f t="shared" si="130"/>
        <v>138.49458483754512</v>
      </c>
      <c r="Q2058" t="b">
        <v>1</v>
      </c>
      <c r="R2058" s="14" t="s">
        <v>8354</v>
      </c>
      <c r="S2058" s="10" t="s">
        <v>8273</v>
      </c>
      <c r="T2058" t="s">
        <v>8303</v>
      </c>
      <c r="U2058" s="14">
        <f t="shared" si="131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19">
        <v>15000</v>
      </c>
      <c r="E2059">
        <v>30334.83</v>
      </c>
      <c r="F2059" s="1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7">
        <f t="shared" si="129"/>
        <v>42396.494583333333</v>
      </c>
      <c r="M2059" t="b">
        <v>0</v>
      </c>
      <c r="N2059">
        <v>666</v>
      </c>
      <c r="O2059" s="5">
        <f>E2059/D2059</f>
        <v>2.022322</v>
      </c>
      <c r="P2059" s="19">
        <f t="shared" si="130"/>
        <v>45.547792792792798</v>
      </c>
      <c r="Q2059" t="b">
        <v>1</v>
      </c>
      <c r="R2059" s="14" t="s">
        <v>8354</v>
      </c>
      <c r="S2059" s="10" t="s">
        <v>8273</v>
      </c>
      <c r="T2059" t="s">
        <v>8303</v>
      </c>
      <c r="U2059" s="14">
        <f t="shared" si="131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19">
        <v>2560</v>
      </c>
      <c r="E2060">
        <v>4308</v>
      </c>
      <c r="F2060" s="19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7">
        <f t="shared" si="129"/>
        <v>42026.370717592596</v>
      </c>
      <c r="M2060" t="b">
        <v>0</v>
      </c>
      <c r="N2060">
        <v>410</v>
      </c>
      <c r="O2060" s="5">
        <f>E2060/D2060</f>
        <v>1.6828125</v>
      </c>
      <c r="P2060" s="19">
        <f t="shared" si="130"/>
        <v>10.507317073170732</v>
      </c>
      <c r="Q2060" t="b">
        <v>1</v>
      </c>
      <c r="R2060" s="14" t="s">
        <v>8354</v>
      </c>
      <c r="S2060" s="10" t="s">
        <v>8273</v>
      </c>
      <c r="T2060" t="s">
        <v>8303</v>
      </c>
      <c r="U2060" s="14">
        <f t="shared" si="131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19">
        <v>30000</v>
      </c>
      <c r="E2061">
        <v>43037</v>
      </c>
      <c r="F2061" s="19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7">
        <f t="shared" si="129"/>
        <v>42361.602476851855</v>
      </c>
      <c r="M2061" t="b">
        <v>0</v>
      </c>
      <c r="N2061">
        <v>375</v>
      </c>
      <c r="O2061" s="5">
        <f>E2061/D2061</f>
        <v>1.4345666666666668</v>
      </c>
      <c r="P2061" s="19">
        <f t="shared" si="130"/>
        <v>114.76533333333333</v>
      </c>
      <c r="Q2061" t="b">
        <v>1</v>
      </c>
      <c r="R2061" s="14" t="s">
        <v>8354</v>
      </c>
      <c r="S2061" s="10" t="s">
        <v>8273</v>
      </c>
      <c r="T2061" t="s">
        <v>8303</v>
      </c>
      <c r="U2061" s="14">
        <f t="shared" si="131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19">
        <v>25000</v>
      </c>
      <c r="E2062">
        <v>49100</v>
      </c>
      <c r="F2062" s="19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7">
        <f t="shared" si="129"/>
        <v>41783.642939814818</v>
      </c>
      <c r="M2062" t="b">
        <v>0</v>
      </c>
      <c r="N2062">
        <v>1364</v>
      </c>
      <c r="O2062" s="5">
        <f>E2062/D2062</f>
        <v>1.964</v>
      </c>
      <c r="P2062" s="19">
        <f t="shared" si="130"/>
        <v>35.997067448680355</v>
      </c>
      <c r="Q2062" t="b">
        <v>1</v>
      </c>
      <c r="R2062" s="14" t="s">
        <v>8354</v>
      </c>
      <c r="S2062" s="10" t="s">
        <v>8273</v>
      </c>
      <c r="T2062" t="s">
        <v>8303</v>
      </c>
      <c r="U2062" s="14">
        <f t="shared" si="131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19">
        <v>5000</v>
      </c>
      <c r="E2063">
        <v>5396</v>
      </c>
      <c r="F2063" s="19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7">
        <f t="shared" si="129"/>
        <v>42705.764513888891</v>
      </c>
      <c r="M2063" t="b">
        <v>0</v>
      </c>
      <c r="N2063">
        <v>35</v>
      </c>
      <c r="O2063" s="5">
        <f>E2063/D2063</f>
        <v>1.0791999999999999</v>
      </c>
      <c r="P2063" s="19">
        <f t="shared" si="130"/>
        <v>154.17142857142858</v>
      </c>
      <c r="Q2063" t="b">
        <v>1</v>
      </c>
      <c r="R2063" s="14" t="s">
        <v>8354</v>
      </c>
      <c r="S2063" s="10" t="s">
        <v>8273</v>
      </c>
      <c r="T2063" t="s">
        <v>8303</v>
      </c>
      <c r="U2063" s="14">
        <f t="shared" si="131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19">
        <v>100000</v>
      </c>
      <c r="E2064">
        <v>114977</v>
      </c>
      <c r="F2064" s="19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7">
        <f t="shared" si="129"/>
        <v>42423.3830787037</v>
      </c>
      <c r="M2064" t="b">
        <v>0</v>
      </c>
      <c r="N2064">
        <v>203</v>
      </c>
      <c r="O2064" s="5">
        <f>E2064/D2064</f>
        <v>1.14977</v>
      </c>
      <c r="P2064" s="19">
        <f t="shared" si="130"/>
        <v>566.38916256157631</v>
      </c>
      <c r="Q2064" t="b">
        <v>1</v>
      </c>
      <c r="R2064" s="14" t="s">
        <v>8354</v>
      </c>
      <c r="S2064" s="10" t="s">
        <v>8273</v>
      </c>
      <c r="T2064" t="s">
        <v>8303</v>
      </c>
      <c r="U2064" s="14">
        <f t="shared" si="131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19">
        <v>4000</v>
      </c>
      <c r="E2065">
        <v>5922</v>
      </c>
      <c r="F2065" s="19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7">
        <f t="shared" si="129"/>
        <v>42472.73265046296</v>
      </c>
      <c r="M2065" t="b">
        <v>0</v>
      </c>
      <c r="N2065">
        <v>49</v>
      </c>
      <c r="O2065" s="5">
        <f>E2065/D2065</f>
        <v>1.4804999999999999</v>
      </c>
      <c r="P2065" s="19">
        <f t="shared" si="130"/>
        <v>120.85714285714286</v>
      </c>
      <c r="Q2065" t="b">
        <v>1</v>
      </c>
      <c r="R2065" s="14" t="s">
        <v>8354</v>
      </c>
      <c r="S2065" s="10" t="s">
        <v>8273</v>
      </c>
      <c r="T2065" t="s">
        <v>8303</v>
      </c>
      <c r="U2065" s="14">
        <f t="shared" si="131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19">
        <v>261962</v>
      </c>
      <c r="E2066">
        <v>500784.27</v>
      </c>
      <c r="F2066" s="19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7">
        <f t="shared" si="129"/>
        <v>41389.364849537036</v>
      </c>
      <c r="M2066" t="b">
        <v>0</v>
      </c>
      <c r="N2066">
        <v>5812</v>
      </c>
      <c r="O2066" s="5">
        <f>E2066/D2066</f>
        <v>1.9116676082790633</v>
      </c>
      <c r="P2066" s="19">
        <f t="shared" si="130"/>
        <v>86.163845492085343</v>
      </c>
      <c r="Q2066" t="b">
        <v>1</v>
      </c>
      <c r="R2066" s="14" t="s">
        <v>8354</v>
      </c>
      <c r="S2066" s="10" t="s">
        <v>8273</v>
      </c>
      <c r="T2066" t="s">
        <v>8303</v>
      </c>
      <c r="U2066" s="14">
        <f t="shared" si="131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19">
        <v>40000</v>
      </c>
      <c r="E2067">
        <v>79686.05</v>
      </c>
      <c r="F2067" s="19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7">
        <f t="shared" si="129"/>
        <v>41603.333668981482</v>
      </c>
      <c r="M2067" t="b">
        <v>0</v>
      </c>
      <c r="N2067">
        <v>1556</v>
      </c>
      <c r="O2067" s="5">
        <f>E2067/D2067</f>
        <v>1.99215125</v>
      </c>
      <c r="P2067" s="19">
        <f t="shared" si="130"/>
        <v>51.212114395886893</v>
      </c>
      <c r="Q2067" t="b">
        <v>1</v>
      </c>
      <c r="R2067" s="14" t="s">
        <v>8354</v>
      </c>
      <c r="S2067" s="10" t="s">
        <v>8273</v>
      </c>
      <c r="T2067" t="s">
        <v>8303</v>
      </c>
      <c r="U2067" s="14">
        <f t="shared" si="131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19">
        <v>2000</v>
      </c>
      <c r="E2068">
        <v>4372</v>
      </c>
      <c r="F2068" s="19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7">
        <f t="shared" si="129"/>
        <v>41844.771793981483</v>
      </c>
      <c r="M2068" t="b">
        <v>0</v>
      </c>
      <c r="N2068">
        <v>65</v>
      </c>
      <c r="O2068" s="5">
        <f>E2068/D2068</f>
        <v>2.1859999999999999</v>
      </c>
      <c r="P2068" s="19">
        <f t="shared" si="130"/>
        <v>67.261538461538464</v>
      </c>
      <c r="Q2068" t="b">
        <v>1</v>
      </c>
      <c r="R2068" s="14" t="s">
        <v>8354</v>
      </c>
      <c r="S2068" s="10" t="s">
        <v>8273</v>
      </c>
      <c r="T2068" t="s">
        <v>8303</v>
      </c>
      <c r="U2068" s="14">
        <f t="shared" si="131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19">
        <v>495</v>
      </c>
      <c r="E2069">
        <v>628</v>
      </c>
      <c r="F2069" s="1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7">
        <f t="shared" si="129"/>
        <v>42115.853888888887</v>
      </c>
      <c r="M2069" t="b">
        <v>0</v>
      </c>
      <c r="N2069">
        <v>10</v>
      </c>
      <c r="O2069" s="5">
        <f>E2069/D2069</f>
        <v>1.2686868686868686</v>
      </c>
      <c r="P2069" s="19">
        <f t="shared" si="130"/>
        <v>62.8</v>
      </c>
      <c r="Q2069" t="b">
        <v>1</v>
      </c>
      <c r="R2069" s="14" t="s">
        <v>8354</v>
      </c>
      <c r="S2069" s="10" t="s">
        <v>8273</v>
      </c>
      <c r="T2069" t="s">
        <v>8303</v>
      </c>
      <c r="U2069" s="14">
        <f t="shared" si="131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19">
        <v>25000</v>
      </c>
      <c r="E2070">
        <v>26305.97</v>
      </c>
      <c r="F2070" s="19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7">
        <f t="shared" si="129"/>
        <v>42633.841608796298</v>
      </c>
      <c r="M2070" t="b">
        <v>0</v>
      </c>
      <c r="N2070">
        <v>76</v>
      </c>
      <c r="O2070" s="5">
        <f>E2070/D2070</f>
        <v>1.0522388</v>
      </c>
      <c r="P2070" s="19">
        <f t="shared" si="130"/>
        <v>346.13118421052633</v>
      </c>
      <c r="Q2070" t="b">
        <v>1</v>
      </c>
      <c r="R2070" s="14" t="s">
        <v>8354</v>
      </c>
      <c r="S2070" s="10" t="s">
        <v>8273</v>
      </c>
      <c r="T2070" t="s">
        <v>8303</v>
      </c>
      <c r="U2070" s="14">
        <f t="shared" si="131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19">
        <v>50000</v>
      </c>
      <c r="E2071">
        <v>64203.33</v>
      </c>
      <c r="F2071" s="19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7">
        <f t="shared" si="129"/>
        <v>42340.972118055557</v>
      </c>
      <c r="M2071" t="b">
        <v>0</v>
      </c>
      <c r="N2071">
        <v>263</v>
      </c>
      <c r="O2071" s="5">
        <f>E2071/D2071</f>
        <v>1.2840666000000001</v>
      </c>
      <c r="P2071" s="19">
        <f t="shared" si="130"/>
        <v>244.11912547528519</v>
      </c>
      <c r="Q2071" t="b">
        <v>1</v>
      </c>
      <c r="R2071" s="14" t="s">
        <v>8354</v>
      </c>
      <c r="S2071" s="10" t="s">
        <v>8273</v>
      </c>
      <c r="T2071" t="s">
        <v>8303</v>
      </c>
      <c r="U2071" s="14">
        <f t="shared" si="131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19">
        <v>125000</v>
      </c>
      <c r="E2072">
        <v>396659</v>
      </c>
      <c r="F2072" s="19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7">
        <f t="shared" si="129"/>
        <v>42519.6565162037</v>
      </c>
      <c r="M2072" t="b">
        <v>0</v>
      </c>
      <c r="N2072">
        <v>1530</v>
      </c>
      <c r="O2072" s="5">
        <f>E2072/D2072</f>
        <v>3.1732719999999999</v>
      </c>
      <c r="P2072" s="19">
        <f t="shared" si="130"/>
        <v>259.25424836601309</v>
      </c>
      <c r="Q2072" t="b">
        <v>1</v>
      </c>
      <c r="R2072" s="14" t="s">
        <v>8354</v>
      </c>
      <c r="S2072" s="10" t="s">
        <v>8273</v>
      </c>
      <c r="T2072" t="s">
        <v>8303</v>
      </c>
      <c r="U2072" s="14">
        <f t="shared" si="131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19">
        <v>20000</v>
      </c>
      <c r="E2073">
        <v>56146</v>
      </c>
      <c r="F2073" s="19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7">
        <f t="shared" si="129"/>
        <v>42600.278749999998</v>
      </c>
      <c r="M2073" t="b">
        <v>0</v>
      </c>
      <c r="N2073">
        <v>278</v>
      </c>
      <c r="O2073" s="5">
        <f>E2073/D2073</f>
        <v>2.8073000000000001</v>
      </c>
      <c r="P2073" s="19">
        <f t="shared" si="130"/>
        <v>201.96402877697841</v>
      </c>
      <c r="Q2073" t="b">
        <v>1</v>
      </c>
      <c r="R2073" s="14" t="s">
        <v>8354</v>
      </c>
      <c r="S2073" s="10" t="s">
        <v>8273</v>
      </c>
      <c r="T2073" t="s">
        <v>8303</v>
      </c>
      <c r="U2073" s="14">
        <f t="shared" si="131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19">
        <v>71500</v>
      </c>
      <c r="E2074">
        <v>79173</v>
      </c>
      <c r="F2074" s="19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7">
        <f t="shared" si="129"/>
        <v>42467.581388888888</v>
      </c>
      <c r="M2074" t="b">
        <v>0</v>
      </c>
      <c r="N2074">
        <v>350</v>
      </c>
      <c r="O2074" s="5">
        <f>E2074/D2074</f>
        <v>1.1073146853146854</v>
      </c>
      <c r="P2074" s="19">
        <f t="shared" si="130"/>
        <v>226.20857142857142</v>
      </c>
      <c r="Q2074" t="b">
        <v>1</v>
      </c>
      <c r="R2074" s="14" t="s">
        <v>8354</v>
      </c>
      <c r="S2074" s="10" t="s">
        <v>8273</v>
      </c>
      <c r="T2074" t="s">
        <v>8303</v>
      </c>
      <c r="U2074" s="14">
        <f t="shared" si="131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19">
        <v>100000</v>
      </c>
      <c r="E2075">
        <v>152604.29999999999</v>
      </c>
      <c r="F2075" s="19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7">
        <f t="shared" si="129"/>
        <v>42087.668032407411</v>
      </c>
      <c r="M2075" t="b">
        <v>0</v>
      </c>
      <c r="N2075">
        <v>470</v>
      </c>
      <c r="O2075" s="5">
        <f>E2075/D2075</f>
        <v>1.5260429999999998</v>
      </c>
      <c r="P2075" s="19">
        <f t="shared" si="130"/>
        <v>324.69</v>
      </c>
      <c r="Q2075" t="b">
        <v>1</v>
      </c>
      <c r="R2075" s="14" t="s">
        <v>8354</v>
      </c>
      <c r="S2075" s="10" t="s">
        <v>8273</v>
      </c>
      <c r="T2075" t="s">
        <v>8303</v>
      </c>
      <c r="U2075" s="14">
        <f t="shared" si="131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19">
        <v>600</v>
      </c>
      <c r="E2076">
        <v>615</v>
      </c>
      <c r="F2076" s="19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7">
        <f t="shared" si="129"/>
        <v>42466.826180555552</v>
      </c>
      <c r="M2076" t="b">
        <v>0</v>
      </c>
      <c r="N2076">
        <v>3</v>
      </c>
      <c r="O2076" s="5">
        <f>E2076/D2076</f>
        <v>1.0249999999999999</v>
      </c>
      <c r="P2076" s="19">
        <f t="shared" si="130"/>
        <v>205</v>
      </c>
      <c r="Q2076" t="b">
        <v>1</v>
      </c>
      <c r="R2076" s="14" t="s">
        <v>8354</v>
      </c>
      <c r="S2076" s="10" t="s">
        <v>8273</v>
      </c>
      <c r="T2076" t="s">
        <v>8303</v>
      </c>
      <c r="U2076" s="14">
        <f t="shared" si="131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19">
        <v>9999</v>
      </c>
      <c r="E2077">
        <v>167820.6</v>
      </c>
      <c r="F2077" s="19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7">
        <f t="shared" si="129"/>
        <v>41450.681574074071</v>
      </c>
      <c r="M2077" t="b">
        <v>0</v>
      </c>
      <c r="N2077">
        <v>8200</v>
      </c>
      <c r="O2077" s="5">
        <f>E2077/D2077</f>
        <v>16.783738373837384</v>
      </c>
      <c r="P2077" s="19">
        <f t="shared" si="130"/>
        <v>20.465926829268295</v>
      </c>
      <c r="Q2077" t="b">
        <v>1</v>
      </c>
      <c r="R2077" s="14" t="s">
        <v>8354</v>
      </c>
      <c r="S2077" s="10" t="s">
        <v>8273</v>
      </c>
      <c r="T2077" t="s">
        <v>8303</v>
      </c>
      <c r="U2077" s="14">
        <f t="shared" si="131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19">
        <v>179000</v>
      </c>
      <c r="E2078">
        <v>972594.99</v>
      </c>
      <c r="F2078" s="19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7">
        <f t="shared" si="129"/>
        <v>41803.880659722221</v>
      </c>
      <c r="M2078" t="b">
        <v>0</v>
      </c>
      <c r="N2078">
        <v>8359</v>
      </c>
      <c r="O2078" s="5">
        <f>E2078/D2078</f>
        <v>5.4334915642458101</v>
      </c>
      <c r="P2078" s="19">
        <f t="shared" si="130"/>
        <v>116.35303146309367</v>
      </c>
      <c r="Q2078" t="b">
        <v>1</v>
      </c>
      <c r="R2078" s="14" t="s">
        <v>8354</v>
      </c>
      <c r="S2078" s="10" t="s">
        <v>8273</v>
      </c>
      <c r="T2078" t="s">
        <v>8303</v>
      </c>
      <c r="U2078" s="14">
        <f t="shared" si="131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19">
        <v>50000</v>
      </c>
      <c r="E2079">
        <v>57754</v>
      </c>
      <c r="F2079" s="1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7">
        <f t="shared" si="129"/>
        <v>42103.042546296296</v>
      </c>
      <c r="M2079" t="b">
        <v>0</v>
      </c>
      <c r="N2079">
        <v>188</v>
      </c>
      <c r="O2079" s="5">
        <f>E2079/D2079</f>
        <v>1.1550800000000001</v>
      </c>
      <c r="P2079" s="19">
        <f t="shared" si="130"/>
        <v>307.20212765957444</v>
      </c>
      <c r="Q2079" t="b">
        <v>1</v>
      </c>
      <c r="R2079" s="14" t="s">
        <v>8354</v>
      </c>
      <c r="S2079" s="10" t="s">
        <v>8273</v>
      </c>
      <c r="T2079" t="s">
        <v>8303</v>
      </c>
      <c r="U2079" s="14">
        <f t="shared" si="131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19">
        <v>20000</v>
      </c>
      <c r="E2080">
        <v>26241</v>
      </c>
      <c r="F2080" s="19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7">
        <f t="shared" si="129"/>
        <v>42692.771493055552</v>
      </c>
      <c r="M2080" t="b">
        <v>0</v>
      </c>
      <c r="N2080">
        <v>48</v>
      </c>
      <c r="O2080" s="5">
        <f>E2080/D2080</f>
        <v>1.3120499999999999</v>
      </c>
      <c r="P2080" s="19">
        <f t="shared" si="130"/>
        <v>546.6875</v>
      </c>
      <c r="Q2080" t="b">
        <v>1</v>
      </c>
      <c r="R2080" s="14" t="s">
        <v>8354</v>
      </c>
      <c r="S2080" s="10" t="s">
        <v>8273</v>
      </c>
      <c r="T2080" t="s">
        <v>8303</v>
      </c>
      <c r="U2080" s="14">
        <f t="shared" si="131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19">
        <v>10000</v>
      </c>
      <c r="E2081">
        <v>28817</v>
      </c>
      <c r="F2081" s="19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7">
        <f t="shared" si="129"/>
        <v>42150.71056712963</v>
      </c>
      <c r="M2081" t="b">
        <v>0</v>
      </c>
      <c r="N2081">
        <v>607</v>
      </c>
      <c r="O2081" s="5">
        <f>E2081/D2081</f>
        <v>2.8816999999999999</v>
      </c>
      <c r="P2081" s="19">
        <f t="shared" si="130"/>
        <v>47.474464579901152</v>
      </c>
      <c r="Q2081" t="b">
        <v>1</v>
      </c>
      <c r="R2081" s="14" t="s">
        <v>8354</v>
      </c>
      <c r="S2081" s="10" t="s">
        <v>8273</v>
      </c>
      <c r="T2081" t="s">
        <v>8303</v>
      </c>
      <c r="U2081" s="14">
        <f t="shared" si="131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19">
        <v>1000</v>
      </c>
      <c r="E2082">
        <v>5078</v>
      </c>
      <c r="F2082" s="19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7">
        <f t="shared" si="129"/>
        <v>42289.957175925927</v>
      </c>
      <c r="M2082" t="b">
        <v>0</v>
      </c>
      <c r="N2082">
        <v>50</v>
      </c>
      <c r="O2082" s="5">
        <f>E2082/D2082</f>
        <v>5.0780000000000003</v>
      </c>
      <c r="P2082" s="19">
        <f t="shared" si="130"/>
        <v>101.56</v>
      </c>
      <c r="Q2082" t="b">
        <v>1</v>
      </c>
      <c r="R2082" s="14" t="s">
        <v>8354</v>
      </c>
      <c r="S2082" s="10" t="s">
        <v>8273</v>
      </c>
      <c r="T2082" t="s">
        <v>8303</v>
      </c>
      <c r="U2082" s="14">
        <f t="shared" si="131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19">
        <v>3500</v>
      </c>
      <c r="E2083">
        <v>4010</v>
      </c>
      <c r="F2083" s="19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7">
        <f t="shared" si="129"/>
        <v>41004.156886574077</v>
      </c>
      <c r="M2083" t="b">
        <v>0</v>
      </c>
      <c r="N2083">
        <v>55</v>
      </c>
      <c r="O2083" s="5">
        <f>E2083/D2083</f>
        <v>1.1457142857142857</v>
      </c>
      <c r="P2083" s="19">
        <f t="shared" si="130"/>
        <v>72.909090909090907</v>
      </c>
      <c r="Q2083" t="b">
        <v>1</v>
      </c>
      <c r="R2083" s="14" t="s">
        <v>8338</v>
      </c>
      <c r="S2083" s="10" t="s">
        <v>8279</v>
      </c>
      <c r="T2083" t="s">
        <v>8283</v>
      </c>
      <c r="U2083" s="14">
        <f t="shared" si="131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19">
        <v>1500</v>
      </c>
      <c r="E2084">
        <v>1661</v>
      </c>
      <c r="F2084" s="19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7">
        <f t="shared" si="129"/>
        <v>40811.120324074072</v>
      </c>
      <c r="M2084" t="b">
        <v>0</v>
      </c>
      <c r="N2084">
        <v>38</v>
      </c>
      <c r="O2084" s="5">
        <f>E2084/D2084</f>
        <v>1.1073333333333333</v>
      </c>
      <c r="P2084" s="19">
        <f t="shared" si="130"/>
        <v>43.710526315789473</v>
      </c>
      <c r="Q2084" t="b">
        <v>1</v>
      </c>
      <c r="R2084" s="14" t="s">
        <v>8338</v>
      </c>
      <c r="S2084" s="10" t="s">
        <v>8279</v>
      </c>
      <c r="T2084" t="s">
        <v>8283</v>
      </c>
      <c r="U2084" s="14">
        <f t="shared" si="131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19">
        <v>750</v>
      </c>
      <c r="E2085">
        <v>850</v>
      </c>
      <c r="F2085" s="19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7">
        <f t="shared" si="129"/>
        <v>41034.72216435185</v>
      </c>
      <c r="M2085" t="b">
        <v>0</v>
      </c>
      <c r="N2085">
        <v>25</v>
      </c>
      <c r="O2085" s="5">
        <f>E2085/D2085</f>
        <v>1.1333333333333333</v>
      </c>
      <c r="P2085" s="19">
        <f t="shared" si="130"/>
        <v>34</v>
      </c>
      <c r="Q2085" t="b">
        <v>1</v>
      </c>
      <c r="R2085" s="14" t="s">
        <v>8338</v>
      </c>
      <c r="S2085" s="10" t="s">
        <v>8279</v>
      </c>
      <c r="T2085" t="s">
        <v>8283</v>
      </c>
      <c r="U2085" s="14">
        <f t="shared" si="131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19">
        <v>3000</v>
      </c>
      <c r="E2086">
        <v>3250</v>
      </c>
      <c r="F2086" s="19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7">
        <f t="shared" si="129"/>
        <v>41731.833124999997</v>
      </c>
      <c r="M2086" t="b">
        <v>0</v>
      </c>
      <c r="N2086">
        <v>46</v>
      </c>
      <c r="O2086" s="5">
        <f>E2086/D2086</f>
        <v>1.0833333333333333</v>
      </c>
      <c r="P2086" s="19">
        <f t="shared" si="130"/>
        <v>70.652173913043484</v>
      </c>
      <c r="Q2086" t="b">
        <v>1</v>
      </c>
      <c r="R2086" s="14" t="s">
        <v>8338</v>
      </c>
      <c r="S2086" s="10" t="s">
        <v>8279</v>
      </c>
      <c r="T2086" t="s">
        <v>8283</v>
      </c>
      <c r="U2086" s="14">
        <f t="shared" si="131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19">
        <v>6000</v>
      </c>
      <c r="E2087">
        <v>7412</v>
      </c>
      <c r="F2087" s="19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7">
        <f t="shared" si="129"/>
        <v>41075.835497685184</v>
      </c>
      <c r="M2087" t="b">
        <v>0</v>
      </c>
      <c r="N2087">
        <v>83</v>
      </c>
      <c r="O2087" s="5">
        <f>E2087/D2087</f>
        <v>1.2353333333333334</v>
      </c>
      <c r="P2087" s="19">
        <f t="shared" si="130"/>
        <v>89.301204819277103</v>
      </c>
      <c r="Q2087" t="b">
        <v>1</v>
      </c>
      <c r="R2087" s="14" t="s">
        <v>8338</v>
      </c>
      <c r="S2087" s="10" t="s">
        <v>8279</v>
      </c>
      <c r="T2087" t="s">
        <v>8283</v>
      </c>
      <c r="U2087" s="14">
        <f t="shared" si="131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19">
        <v>4000</v>
      </c>
      <c r="E2088">
        <v>4028</v>
      </c>
      <c r="F2088" s="19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7">
        <f t="shared" si="129"/>
        <v>40860.67050925926</v>
      </c>
      <c r="M2088" t="b">
        <v>0</v>
      </c>
      <c r="N2088">
        <v>35</v>
      </c>
      <c r="O2088" s="5">
        <f>E2088/D2088</f>
        <v>1.0069999999999999</v>
      </c>
      <c r="P2088" s="19">
        <f t="shared" si="130"/>
        <v>115.08571428571429</v>
      </c>
      <c r="Q2088" t="b">
        <v>1</v>
      </c>
      <c r="R2088" s="14" t="s">
        <v>8338</v>
      </c>
      <c r="S2088" s="10" t="s">
        <v>8279</v>
      </c>
      <c r="T2088" t="s">
        <v>8283</v>
      </c>
      <c r="U2088" s="14">
        <f t="shared" si="131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19">
        <v>1500</v>
      </c>
      <c r="E2089">
        <v>1553</v>
      </c>
      <c r="F2089" s="1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7">
        <f t="shared" si="129"/>
        <v>40764.204375000001</v>
      </c>
      <c r="M2089" t="b">
        <v>0</v>
      </c>
      <c r="N2089">
        <v>25</v>
      </c>
      <c r="O2089" s="5">
        <f>E2089/D2089</f>
        <v>1.0353333333333334</v>
      </c>
      <c r="P2089" s="19">
        <f t="shared" si="130"/>
        <v>62.12</v>
      </c>
      <c r="Q2089" t="b">
        <v>1</v>
      </c>
      <c r="R2089" s="14" t="s">
        <v>8338</v>
      </c>
      <c r="S2089" s="10" t="s">
        <v>8279</v>
      </c>
      <c r="T2089" t="s">
        <v>8283</v>
      </c>
      <c r="U2089" s="14">
        <f t="shared" si="131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19">
        <v>3000</v>
      </c>
      <c r="E2090">
        <v>3465.32</v>
      </c>
      <c r="F2090" s="19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7">
        <f t="shared" si="129"/>
        <v>40395.714722222219</v>
      </c>
      <c r="M2090" t="b">
        <v>0</v>
      </c>
      <c r="N2090">
        <v>75</v>
      </c>
      <c r="O2090" s="5">
        <f>E2090/D2090</f>
        <v>1.1551066666666667</v>
      </c>
      <c r="P2090" s="19">
        <f t="shared" si="130"/>
        <v>46.204266666666669</v>
      </c>
      <c r="Q2090" t="b">
        <v>1</v>
      </c>
      <c r="R2090" s="14" t="s">
        <v>8338</v>
      </c>
      <c r="S2090" s="10" t="s">
        <v>8279</v>
      </c>
      <c r="T2090" t="s">
        <v>8283</v>
      </c>
      <c r="U2090" s="14">
        <f t="shared" si="131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19">
        <v>2500</v>
      </c>
      <c r="E2091">
        <v>3010.01</v>
      </c>
      <c r="F2091" s="19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7">
        <f t="shared" si="129"/>
        <v>41453.076319444444</v>
      </c>
      <c r="M2091" t="b">
        <v>0</v>
      </c>
      <c r="N2091">
        <v>62</v>
      </c>
      <c r="O2091" s="5">
        <f>E2091/D2091</f>
        <v>1.2040040000000001</v>
      </c>
      <c r="P2091" s="19">
        <f t="shared" si="130"/>
        <v>48.54854838709678</v>
      </c>
      <c r="Q2091" t="b">
        <v>1</v>
      </c>
      <c r="R2091" s="14" t="s">
        <v>8338</v>
      </c>
      <c r="S2091" s="10" t="s">
        <v>8279</v>
      </c>
      <c r="T2091" t="s">
        <v>8283</v>
      </c>
      <c r="U2091" s="14">
        <f t="shared" si="131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19">
        <v>8000</v>
      </c>
      <c r="E2092">
        <v>9203.23</v>
      </c>
      <c r="F2092" s="19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7">
        <f t="shared" si="129"/>
        <v>41299.381423611114</v>
      </c>
      <c r="M2092" t="b">
        <v>0</v>
      </c>
      <c r="N2092">
        <v>160</v>
      </c>
      <c r="O2092" s="5">
        <f>E2092/D2092</f>
        <v>1.1504037499999999</v>
      </c>
      <c r="P2092" s="19">
        <f t="shared" si="130"/>
        <v>57.520187499999999</v>
      </c>
      <c r="Q2092" t="b">
        <v>1</v>
      </c>
      <c r="R2092" s="14" t="s">
        <v>8338</v>
      </c>
      <c r="S2092" s="10" t="s">
        <v>8279</v>
      </c>
      <c r="T2092" t="s">
        <v>8283</v>
      </c>
      <c r="U2092" s="14">
        <f t="shared" si="131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19">
        <v>18000</v>
      </c>
      <c r="E2093">
        <v>21684.2</v>
      </c>
      <c r="F2093" s="19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7">
        <f t="shared" si="129"/>
        <v>40555.322662037033</v>
      </c>
      <c r="M2093" t="b">
        <v>0</v>
      </c>
      <c r="N2093">
        <v>246</v>
      </c>
      <c r="O2093" s="5">
        <f>E2093/D2093</f>
        <v>1.2046777777777777</v>
      </c>
      <c r="P2093" s="19">
        <f t="shared" si="130"/>
        <v>88.147154471544724</v>
      </c>
      <c r="Q2093" t="b">
        <v>1</v>
      </c>
      <c r="R2093" s="14" t="s">
        <v>8338</v>
      </c>
      <c r="S2093" s="10" t="s">
        <v>8279</v>
      </c>
      <c r="T2093" t="s">
        <v>8283</v>
      </c>
      <c r="U2093" s="14">
        <f t="shared" si="131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19">
        <v>6000</v>
      </c>
      <c r="E2094">
        <v>6077</v>
      </c>
      <c r="F2094" s="19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7">
        <f t="shared" si="129"/>
        <v>40763.707546296297</v>
      </c>
      <c r="M2094" t="b">
        <v>0</v>
      </c>
      <c r="N2094">
        <v>55</v>
      </c>
      <c r="O2094" s="5">
        <f>E2094/D2094</f>
        <v>1.0128333333333333</v>
      </c>
      <c r="P2094" s="19">
        <f t="shared" si="130"/>
        <v>110.49090909090908</v>
      </c>
      <c r="Q2094" t="b">
        <v>1</v>
      </c>
      <c r="R2094" s="14" t="s">
        <v>8338</v>
      </c>
      <c r="S2094" s="10" t="s">
        <v>8279</v>
      </c>
      <c r="T2094" t="s">
        <v>8283</v>
      </c>
      <c r="U2094" s="14">
        <f t="shared" si="131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19">
        <v>1500</v>
      </c>
      <c r="E2095">
        <v>1537</v>
      </c>
      <c r="F2095" s="19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7">
        <f t="shared" si="129"/>
        <v>41205.854537037041</v>
      </c>
      <c r="M2095" t="b">
        <v>0</v>
      </c>
      <c r="N2095">
        <v>23</v>
      </c>
      <c r="O2095" s="5">
        <f>E2095/D2095</f>
        <v>1.0246666666666666</v>
      </c>
      <c r="P2095" s="19">
        <f t="shared" si="130"/>
        <v>66.826086956521735</v>
      </c>
      <c r="Q2095" t="b">
        <v>1</v>
      </c>
      <c r="R2095" s="14" t="s">
        <v>8338</v>
      </c>
      <c r="S2095" s="10" t="s">
        <v>8279</v>
      </c>
      <c r="T2095" t="s">
        <v>8283</v>
      </c>
      <c r="U2095" s="14">
        <f t="shared" si="131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19">
        <v>3500</v>
      </c>
      <c r="E2096">
        <v>4219</v>
      </c>
      <c r="F2096" s="19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7">
        <f t="shared" si="129"/>
        <v>40939.02002314815</v>
      </c>
      <c r="M2096" t="b">
        <v>0</v>
      </c>
      <c r="N2096">
        <v>72</v>
      </c>
      <c r="O2096" s="5">
        <f>E2096/D2096</f>
        <v>1.2054285714285715</v>
      </c>
      <c r="P2096" s="19">
        <f t="shared" si="130"/>
        <v>58.597222222222221</v>
      </c>
      <c r="Q2096" t="b">
        <v>1</v>
      </c>
      <c r="R2096" s="14" t="s">
        <v>8338</v>
      </c>
      <c r="S2096" s="10" t="s">
        <v>8279</v>
      </c>
      <c r="T2096" t="s">
        <v>8283</v>
      </c>
      <c r="U2096" s="14">
        <f t="shared" si="131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19">
        <v>2500</v>
      </c>
      <c r="E2097">
        <v>2500</v>
      </c>
      <c r="F2097" s="19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7">
        <f t="shared" si="129"/>
        <v>40758.733483796292</v>
      </c>
      <c r="M2097" t="b">
        <v>0</v>
      </c>
      <c r="N2097">
        <v>22</v>
      </c>
      <c r="O2097" s="5">
        <f>E2097/D2097</f>
        <v>1</v>
      </c>
      <c r="P2097" s="19">
        <f t="shared" si="130"/>
        <v>113.63636363636364</v>
      </c>
      <c r="Q2097" t="b">
        <v>1</v>
      </c>
      <c r="R2097" s="14" t="s">
        <v>8338</v>
      </c>
      <c r="S2097" s="10" t="s">
        <v>8279</v>
      </c>
      <c r="T2097" t="s">
        <v>8283</v>
      </c>
      <c r="U2097" s="14">
        <f t="shared" si="131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19">
        <v>600</v>
      </c>
      <c r="E2098">
        <v>610</v>
      </c>
      <c r="F2098" s="19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7">
        <f t="shared" si="129"/>
        <v>41192.758506944447</v>
      </c>
      <c r="M2098" t="b">
        <v>0</v>
      </c>
      <c r="N2098">
        <v>14</v>
      </c>
      <c r="O2098" s="5">
        <f>E2098/D2098</f>
        <v>1.0166666666666666</v>
      </c>
      <c r="P2098" s="19">
        <f t="shared" si="130"/>
        <v>43.571428571428569</v>
      </c>
      <c r="Q2098" t="b">
        <v>1</v>
      </c>
      <c r="R2098" s="14" t="s">
        <v>8338</v>
      </c>
      <c r="S2098" s="10" t="s">
        <v>8279</v>
      </c>
      <c r="T2098" t="s">
        <v>8283</v>
      </c>
      <c r="U2098" s="14">
        <f t="shared" si="131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19">
        <v>3000</v>
      </c>
      <c r="E2099">
        <v>3000</v>
      </c>
      <c r="F2099" s="1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7">
        <f t="shared" si="129"/>
        <v>40818.58489583333</v>
      </c>
      <c r="M2099" t="b">
        <v>0</v>
      </c>
      <c r="N2099">
        <v>38</v>
      </c>
      <c r="O2099" s="5">
        <f>E2099/D2099</f>
        <v>1</v>
      </c>
      <c r="P2099" s="19">
        <f t="shared" si="130"/>
        <v>78.94736842105263</v>
      </c>
      <c r="Q2099" t="b">
        <v>1</v>
      </c>
      <c r="R2099" s="14" t="s">
        <v>8338</v>
      </c>
      <c r="S2099" s="10" t="s">
        <v>8279</v>
      </c>
      <c r="T2099" t="s">
        <v>8283</v>
      </c>
      <c r="U2099" s="14">
        <f t="shared" si="131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19">
        <v>6000</v>
      </c>
      <c r="E2100">
        <v>6020</v>
      </c>
      <c r="F2100" s="19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7">
        <f t="shared" si="129"/>
        <v>40946.11383101852</v>
      </c>
      <c r="M2100" t="b">
        <v>0</v>
      </c>
      <c r="N2100">
        <v>32</v>
      </c>
      <c r="O2100" s="5">
        <f>E2100/D2100</f>
        <v>1.0033333333333334</v>
      </c>
      <c r="P2100" s="19">
        <f t="shared" si="130"/>
        <v>188.125</v>
      </c>
      <c r="Q2100" t="b">
        <v>1</v>
      </c>
      <c r="R2100" s="14" t="s">
        <v>8338</v>
      </c>
      <c r="S2100" s="10" t="s">
        <v>8279</v>
      </c>
      <c r="T2100" t="s">
        <v>8283</v>
      </c>
      <c r="U2100" s="14">
        <f t="shared" si="131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19">
        <v>3000</v>
      </c>
      <c r="E2101">
        <v>3971</v>
      </c>
      <c r="F2101" s="19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7">
        <f t="shared" si="129"/>
        <v>42173.746342592596</v>
      </c>
      <c r="M2101" t="b">
        <v>0</v>
      </c>
      <c r="N2101">
        <v>63</v>
      </c>
      <c r="O2101" s="5">
        <f>E2101/D2101</f>
        <v>1.3236666666666668</v>
      </c>
      <c r="P2101" s="19">
        <f t="shared" si="130"/>
        <v>63.031746031746032</v>
      </c>
      <c r="Q2101" t="b">
        <v>1</v>
      </c>
      <c r="R2101" s="14" t="s">
        <v>8338</v>
      </c>
      <c r="S2101" s="10" t="s">
        <v>8279</v>
      </c>
      <c r="T2101" t="s">
        <v>8283</v>
      </c>
      <c r="U2101" s="14">
        <f t="shared" si="131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19">
        <v>600</v>
      </c>
      <c r="E2102">
        <v>820</v>
      </c>
      <c r="F2102" s="19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7">
        <f t="shared" si="129"/>
        <v>41074.834965277776</v>
      </c>
      <c r="M2102" t="b">
        <v>0</v>
      </c>
      <c r="N2102">
        <v>27</v>
      </c>
      <c r="O2102" s="5">
        <f>E2102/D2102</f>
        <v>1.3666666666666667</v>
      </c>
      <c r="P2102" s="19">
        <f t="shared" si="130"/>
        <v>30.37037037037037</v>
      </c>
      <c r="Q2102" t="b">
        <v>1</v>
      </c>
      <c r="R2102" s="14" t="s">
        <v>8338</v>
      </c>
      <c r="S2102" s="10" t="s">
        <v>8279</v>
      </c>
      <c r="T2102" t="s">
        <v>8283</v>
      </c>
      <c r="U2102" s="14">
        <f t="shared" si="131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19">
        <v>2000</v>
      </c>
      <c r="E2103">
        <v>2265</v>
      </c>
      <c r="F2103" s="19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7">
        <f t="shared" si="129"/>
        <v>40892.149467592593</v>
      </c>
      <c r="M2103" t="b">
        <v>0</v>
      </c>
      <c r="N2103">
        <v>44</v>
      </c>
      <c r="O2103" s="5">
        <f>E2103/D2103</f>
        <v>1.1325000000000001</v>
      </c>
      <c r="P2103" s="19">
        <f t="shared" si="130"/>
        <v>51.477272727272727</v>
      </c>
      <c r="Q2103" t="b">
        <v>1</v>
      </c>
      <c r="R2103" s="14" t="s">
        <v>8338</v>
      </c>
      <c r="S2103" s="10" t="s">
        <v>8279</v>
      </c>
      <c r="T2103" t="s">
        <v>8283</v>
      </c>
      <c r="U2103" s="14">
        <f t="shared" si="131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19">
        <v>1000</v>
      </c>
      <c r="E2104">
        <v>1360</v>
      </c>
      <c r="F2104" s="19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7">
        <f t="shared" si="129"/>
        <v>40638.868611111109</v>
      </c>
      <c r="M2104" t="b">
        <v>0</v>
      </c>
      <c r="N2104">
        <v>38</v>
      </c>
      <c r="O2104" s="5">
        <f>E2104/D2104</f>
        <v>1.36</v>
      </c>
      <c r="P2104" s="19">
        <f t="shared" si="130"/>
        <v>35.789473684210527</v>
      </c>
      <c r="Q2104" t="b">
        <v>1</v>
      </c>
      <c r="R2104" s="14" t="s">
        <v>8338</v>
      </c>
      <c r="S2104" s="10" t="s">
        <v>8279</v>
      </c>
      <c r="T2104" t="s">
        <v>8283</v>
      </c>
      <c r="U2104" s="14">
        <f t="shared" si="131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19">
        <v>7777</v>
      </c>
      <c r="E2105">
        <v>11364</v>
      </c>
      <c r="F2105" s="19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7">
        <f t="shared" si="129"/>
        <v>41192.754942129628</v>
      </c>
      <c r="M2105" t="b">
        <v>0</v>
      </c>
      <c r="N2105">
        <v>115</v>
      </c>
      <c r="O2105" s="5">
        <f>E2105/D2105</f>
        <v>1.4612318374694613</v>
      </c>
      <c r="P2105" s="19">
        <f t="shared" si="130"/>
        <v>98.817391304347822</v>
      </c>
      <c r="Q2105" t="b">
        <v>1</v>
      </c>
      <c r="R2105" s="14" t="s">
        <v>8338</v>
      </c>
      <c r="S2105" s="10" t="s">
        <v>8279</v>
      </c>
      <c r="T2105" t="s">
        <v>8283</v>
      </c>
      <c r="U2105" s="14">
        <f t="shared" si="131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19">
        <v>800</v>
      </c>
      <c r="E2106">
        <v>1036</v>
      </c>
      <c r="F2106" s="19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7">
        <f t="shared" si="129"/>
        <v>41394.074467592596</v>
      </c>
      <c r="M2106" t="b">
        <v>0</v>
      </c>
      <c r="N2106">
        <v>37</v>
      </c>
      <c r="O2106" s="5">
        <f>E2106/D2106</f>
        <v>1.2949999999999999</v>
      </c>
      <c r="P2106" s="19">
        <f t="shared" si="130"/>
        <v>28</v>
      </c>
      <c r="Q2106" t="b">
        <v>1</v>
      </c>
      <c r="R2106" s="14" t="s">
        <v>8338</v>
      </c>
      <c r="S2106" s="10" t="s">
        <v>8279</v>
      </c>
      <c r="T2106" t="s">
        <v>8283</v>
      </c>
      <c r="U2106" s="14">
        <f t="shared" si="131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19">
        <v>2000</v>
      </c>
      <c r="E2107">
        <v>5080</v>
      </c>
      <c r="F2107" s="19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7">
        <f t="shared" si="129"/>
        <v>41951.788807870369</v>
      </c>
      <c r="M2107" t="b">
        <v>0</v>
      </c>
      <c r="N2107">
        <v>99</v>
      </c>
      <c r="O2107" s="5">
        <f>E2107/D2107</f>
        <v>2.54</v>
      </c>
      <c r="P2107" s="19">
        <f t="shared" si="130"/>
        <v>51.313131313131315</v>
      </c>
      <c r="Q2107" t="b">
        <v>1</v>
      </c>
      <c r="R2107" s="14" t="s">
        <v>8338</v>
      </c>
      <c r="S2107" s="10" t="s">
        <v>8279</v>
      </c>
      <c r="T2107" t="s">
        <v>8283</v>
      </c>
      <c r="U2107" s="14">
        <f t="shared" si="131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19">
        <v>2200</v>
      </c>
      <c r="E2108">
        <v>2355</v>
      </c>
      <c r="F2108" s="19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7">
        <f t="shared" si="129"/>
        <v>41270.21497685185</v>
      </c>
      <c r="M2108" t="b">
        <v>0</v>
      </c>
      <c r="N2108">
        <v>44</v>
      </c>
      <c r="O2108" s="5">
        <f>E2108/D2108</f>
        <v>1.0704545454545455</v>
      </c>
      <c r="P2108" s="19">
        <f t="shared" si="130"/>
        <v>53.522727272727273</v>
      </c>
      <c r="Q2108" t="b">
        <v>1</v>
      </c>
      <c r="R2108" s="14" t="s">
        <v>8338</v>
      </c>
      <c r="S2108" s="10" t="s">
        <v>8279</v>
      </c>
      <c r="T2108" t="s">
        <v>8283</v>
      </c>
      <c r="U2108" s="14">
        <f t="shared" si="131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19">
        <v>2000</v>
      </c>
      <c r="E2109">
        <v>2154.66</v>
      </c>
      <c r="F2109" s="1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7">
        <f t="shared" si="129"/>
        <v>41934.71056712963</v>
      </c>
      <c r="M2109" t="b">
        <v>0</v>
      </c>
      <c r="N2109">
        <v>58</v>
      </c>
      <c r="O2109" s="5">
        <f>E2109/D2109</f>
        <v>1.0773299999999999</v>
      </c>
      <c r="P2109" s="19">
        <f t="shared" si="130"/>
        <v>37.149310344827583</v>
      </c>
      <c r="Q2109" t="b">
        <v>1</v>
      </c>
      <c r="R2109" s="14" t="s">
        <v>8338</v>
      </c>
      <c r="S2109" s="10" t="s">
        <v>8279</v>
      </c>
      <c r="T2109" t="s">
        <v>8283</v>
      </c>
      <c r="U2109" s="14">
        <f t="shared" si="131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19">
        <v>16000</v>
      </c>
      <c r="E2110">
        <v>17170</v>
      </c>
      <c r="F2110" s="19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7">
        <f t="shared" si="129"/>
        <v>41135.175694444442</v>
      </c>
      <c r="M2110" t="b">
        <v>0</v>
      </c>
      <c r="N2110">
        <v>191</v>
      </c>
      <c r="O2110" s="5">
        <f>E2110/D2110</f>
        <v>1.0731250000000001</v>
      </c>
      <c r="P2110" s="19">
        <f t="shared" si="130"/>
        <v>89.895287958115176</v>
      </c>
      <c r="Q2110" t="b">
        <v>1</v>
      </c>
      <c r="R2110" s="14" t="s">
        <v>8338</v>
      </c>
      <c r="S2110" s="10" t="s">
        <v>8279</v>
      </c>
      <c r="T2110" t="s">
        <v>8283</v>
      </c>
      <c r="U2110" s="14">
        <f t="shared" si="131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19">
        <v>4000</v>
      </c>
      <c r="E2111">
        <v>4261</v>
      </c>
      <c r="F2111" s="19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7">
        <f t="shared" si="129"/>
        <v>42160.708530092597</v>
      </c>
      <c r="M2111" t="b">
        <v>0</v>
      </c>
      <c r="N2111">
        <v>40</v>
      </c>
      <c r="O2111" s="5">
        <f>E2111/D2111</f>
        <v>1.06525</v>
      </c>
      <c r="P2111" s="19">
        <f t="shared" si="130"/>
        <v>106.52500000000001</v>
      </c>
      <c r="Q2111" t="b">
        <v>1</v>
      </c>
      <c r="R2111" s="14" t="s">
        <v>8338</v>
      </c>
      <c r="S2111" s="10" t="s">
        <v>8279</v>
      </c>
      <c r="T2111" t="s">
        <v>8283</v>
      </c>
      <c r="U2111" s="14">
        <f t="shared" si="131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19">
        <v>2000</v>
      </c>
      <c r="E2112">
        <v>2007</v>
      </c>
      <c r="F2112" s="19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7">
        <f t="shared" si="129"/>
        <v>41759.670937499999</v>
      </c>
      <c r="M2112" t="b">
        <v>0</v>
      </c>
      <c r="N2112">
        <v>38</v>
      </c>
      <c r="O2112" s="5">
        <f>E2112/D2112</f>
        <v>1.0035000000000001</v>
      </c>
      <c r="P2112" s="19">
        <f t="shared" si="130"/>
        <v>52.815789473684212</v>
      </c>
      <c r="Q2112" t="b">
        <v>1</v>
      </c>
      <c r="R2112" s="14" t="s">
        <v>8338</v>
      </c>
      <c r="S2112" s="10" t="s">
        <v>8279</v>
      </c>
      <c r="T2112" t="s">
        <v>8283</v>
      </c>
      <c r="U2112" s="14">
        <f t="shared" si="131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19">
        <v>2000</v>
      </c>
      <c r="E2113">
        <v>2130</v>
      </c>
      <c r="F2113" s="19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7">
        <f t="shared" si="129"/>
        <v>40703.197048611109</v>
      </c>
      <c r="M2113" t="b">
        <v>0</v>
      </c>
      <c r="N2113">
        <v>39</v>
      </c>
      <c r="O2113" s="5">
        <f>E2113/D2113</f>
        <v>1.0649999999999999</v>
      </c>
      <c r="P2113" s="19">
        <f t="shared" si="130"/>
        <v>54.615384615384613</v>
      </c>
      <c r="Q2113" t="b">
        <v>1</v>
      </c>
      <c r="R2113" s="14" t="s">
        <v>8338</v>
      </c>
      <c r="S2113" s="10" t="s">
        <v>8279</v>
      </c>
      <c r="T2113" t="s">
        <v>8283</v>
      </c>
      <c r="U2113" s="14">
        <f t="shared" si="131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19">
        <v>300</v>
      </c>
      <c r="E2114">
        <v>300</v>
      </c>
      <c r="F2114" s="19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7">
        <f t="shared" si="129"/>
        <v>41365.928159722222</v>
      </c>
      <c r="M2114" t="b">
        <v>0</v>
      </c>
      <c r="N2114">
        <v>11</v>
      </c>
      <c r="O2114" s="5">
        <f>E2114/D2114</f>
        <v>1</v>
      </c>
      <c r="P2114" s="19">
        <f t="shared" si="130"/>
        <v>27.272727272727273</v>
      </c>
      <c r="Q2114" t="b">
        <v>1</v>
      </c>
      <c r="R2114" s="14" t="s">
        <v>8338</v>
      </c>
      <c r="S2114" s="10" t="s">
        <v>8279</v>
      </c>
      <c r="T2114" t="s">
        <v>8283</v>
      </c>
      <c r="U2114" s="14">
        <f t="shared" si="131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19">
        <v>7000</v>
      </c>
      <c r="E2115">
        <v>7340</v>
      </c>
      <c r="F2115" s="19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7">
        <f t="shared" ref="L2115:L2178" si="133">(((K2115/60)/60)/24)+DATE(1970,1,1)</f>
        <v>41870.86546296296</v>
      </c>
      <c r="M2115" t="b">
        <v>0</v>
      </c>
      <c r="N2115">
        <v>107</v>
      </c>
      <c r="O2115" s="5">
        <f>E2115/D2115</f>
        <v>1.0485714285714285</v>
      </c>
      <c r="P2115" s="19">
        <f t="shared" ref="P2115:P2178" si="134">IFERROR(E2115/N2115,0)</f>
        <v>68.598130841121488</v>
      </c>
      <c r="Q2115" t="b">
        <v>1</v>
      </c>
      <c r="R2115" s="14" t="s">
        <v>8338</v>
      </c>
      <c r="S2115" s="10" t="s">
        <v>8279</v>
      </c>
      <c r="T2115" t="s">
        <v>8283</v>
      </c>
      <c r="U2115" s="14">
        <f t="shared" ref="U2115:U2178" si="135">YEAR(L2115)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19">
        <v>5000</v>
      </c>
      <c r="E2116">
        <v>5235</v>
      </c>
      <c r="F2116" s="19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7">
        <f t="shared" si="133"/>
        <v>40458.815625000003</v>
      </c>
      <c r="M2116" t="b">
        <v>0</v>
      </c>
      <c r="N2116">
        <v>147</v>
      </c>
      <c r="O2116" s="5">
        <f>E2116/D2116</f>
        <v>1.0469999999999999</v>
      </c>
      <c r="P2116" s="19">
        <f t="shared" si="134"/>
        <v>35.612244897959187</v>
      </c>
      <c r="Q2116" t="b">
        <v>1</v>
      </c>
      <c r="R2116" s="14" t="s">
        <v>8338</v>
      </c>
      <c r="S2116" s="10" t="s">
        <v>8279</v>
      </c>
      <c r="T2116" t="s">
        <v>8283</v>
      </c>
      <c r="U2116" s="14">
        <f t="shared" si="135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19">
        <v>1500</v>
      </c>
      <c r="E2117">
        <v>3385</v>
      </c>
      <c r="F2117" s="19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7">
        <f t="shared" si="133"/>
        <v>40564.081030092595</v>
      </c>
      <c r="M2117" t="b">
        <v>0</v>
      </c>
      <c r="N2117">
        <v>36</v>
      </c>
      <c r="O2117" s="5">
        <f>E2117/D2117</f>
        <v>2.2566666666666668</v>
      </c>
      <c r="P2117" s="19">
        <f t="shared" si="134"/>
        <v>94.027777777777771</v>
      </c>
      <c r="Q2117" t="b">
        <v>1</v>
      </c>
      <c r="R2117" s="14" t="s">
        <v>8338</v>
      </c>
      <c r="S2117" s="10" t="s">
        <v>8279</v>
      </c>
      <c r="T2117" t="s">
        <v>8283</v>
      </c>
      <c r="U2117" s="14">
        <f t="shared" si="135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19">
        <v>48000</v>
      </c>
      <c r="E2118">
        <v>48434</v>
      </c>
      <c r="F2118" s="19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7">
        <f t="shared" si="133"/>
        <v>41136.777812500004</v>
      </c>
      <c r="M2118" t="b">
        <v>0</v>
      </c>
      <c r="N2118">
        <v>92</v>
      </c>
      <c r="O2118" s="5">
        <f>E2118/D2118</f>
        <v>1.0090416666666666</v>
      </c>
      <c r="P2118" s="19">
        <f t="shared" si="134"/>
        <v>526.45652173913038</v>
      </c>
      <c r="Q2118" t="b">
        <v>1</v>
      </c>
      <c r="R2118" s="14" t="s">
        <v>8338</v>
      </c>
      <c r="S2118" s="10" t="s">
        <v>8279</v>
      </c>
      <c r="T2118" t="s">
        <v>8283</v>
      </c>
      <c r="U2118" s="14">
        <f t="shared" si="135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19">
        <v>1200</v>
      </c>
      <c r="E2119">
        <v>1773</v>
      </c>
      <c r="F2119" s="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7">
        <f t="shared" si="133"/>
        <v>42290.059594907405</v>
      </c>
      <c r="M2119" t="b">
        <v>0</v>
      </c>
      <c r="N2119">
        <v>35</v>
      </c>
      <c r="O2119" s="5">
        <f>E2119/D2119</f>
        <v>1.4775</v>
      </c>
      <c r="P2119" s="19">
        <f t="shared" si="134"/>
        <v>50.657142857142858</v>
      </c>
      <c r="Q2119" t="b">
        <v>1</v>
      </c>
      <c r="R2119" s="14" t="s">
        <v>8338</v>
      </c>
      <c r="S2119" s="10" t="s">
        <v>8279</v>
      </c>
      <c r="T2119" t="s">
        <v>8283</v>
      </c>
      <c r="U2119" s="14">
        <f t="shared" si="135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19">
        <v>1000</v>
      </c>
      <c r="E2120">
        <v>1346.11</v>
      </c>
      <c r="F2120" s="19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7">
        <f t="shared" si="133"/>
        <v>40718.839537037034</v>
      </c>
      <c r="M2120" t="b">
        <v>0</v>
      </c>
      <c r="N2120">
        <v>17</v>
      </c>
      <c r="O2120" s="5">
        <f>E2120/D2120</f>
        <v>1.3461099999999999</v>
      </c>
      <c r="P2120" s="19">
        <f t="shared" si="134"/>
        <v>79.182941176470578</v>
      </c>
      <c r="Q2120" t="b">
        <v>1</v>
      </c>
      <c r="R2120" s="14" t="s">
        <v>8338</v>
      </c>
      <c r="S2120" s="10" t="s">
        <v>8279</v>
      </c>
      <c r="T2120" t="s">
        <v>8283</v>
      </c>
      <c r="U2120" s="14">
        <f t="shared" si="135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19">
        <v>2000</v>
      </c>
      <c r="E2121">
        <v>2015</v>
      </c>
      <c r="F2121" s="19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7">
        <f t="shared" si="133"/>
        <v>41107.130150462966</v>
      </c>
      <c r="M2121" t="b">
        <v>0</v>
      </c>
      <c r="N2121">
        <v>22</v>
      </c>
      <c r="O2121" s="5">
        <f>E2121/D2121</f>
        <v>1.0075000000000001</v>
      </c>
      <c r="P2121" s="19">
        <f t="shared" si="134"/>
        <v>91.590909090909093</v>
      </c>
      <c r="Q2121" t="b">
        <v>1</v>
      </c>
      <c r="R2121" s="14" t="s">
        <v>8338</v>
      </c>
      <c r="S2121" s="10" t="s">
        <v>8279</v>
      </c>
      <c r="T2121" t="s">
        <v>8283</v>
      </c>
      <c r="U2121" s="14">
        <f t="shared" si="135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19">
        <v>8000</v>
      </c>
      <c r="E2122">
        <v>8070.43</v>
      </c>
      <c r="F2122" s="19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7">
        <f t="shared" si="133"/>
        <v>41591.964537037034</v>
      </c>
      <c r="M2122" t="b">
        <v>0</v>
      </c>
      <c r="N2122">
        <v>69</v>
      </c>
      <c r="O2122" s="5">
        <f>E2122/D2122</f>
        <v>1.00880375</v>
      </c>
      <c r="P2122" s="19">
        <f t="shared" si="134"/>
        <v>116.96275362318841</v>
      </c>
      <c r="Q2122" t="b">
        <v>1</v>
      </c>
      <c r="R2122" s="14" t="s">
        <v>8338</v>
      </c>
      <c r="S2122" s="10" t="s">
        <v>8279</v>
      </c>
      <c r="T2122" t="s">
        <v>8283</v>
      </c>
      <c r="U2122" s="14">
        <f t="shared" si="135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19">
        <v>50000</v>
      </c>
      <c r="E2123">
        <v>284</v>
      </c>
      <c r="F2123" s="19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7">
        <f t="shared" si="133"/>
        <v>42716.7424537037</v>
      </c>
      <c r="M2123" t="b">
        <v>0</v>
      </c>
      <c r="N2123">
        <v>10</v>
      </c>
      <c r="O2123" s="5">
        <f>E2123/D2123</f>
        <v>5.6800000000000002E-3</v>
      </c>
      <c r="P2123" s="19">
        <f t="shared" si="134"/>
        <v>28.4</v>
      </c>
      <c r="Q2123" t="b">
        <v>0</v>
      </c>
      <c r="R2123" s="14" t="s">
        <v>8341</v>
      </c>
      <c r="S2123" s="10" t="s">
        <v>8287</v>
      </c>
      <c r="T2123" t="s">
        <v>8288</v>
      </c>
      <c r="U2123" s="14">
        <f t="shared" si="135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19">
        <v>80000</v>
      </c>
      <c r="E2124">
        <v>310</v>
      </c>
      <c r="F2124" s="19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7">
        <f t="shared" si="133"/>
        <v>42712.300567129627</v>
      </c>
      <c r="M2124" t="b">
        <v>0</v>
      </c>
      <c r="N2124">
        <v>3</v>
      </c>
      <c r="O2124" s="5">
        <f>E2124/D2124</f>
        <v>3.875E-3</v>
      </c>
      <c r="P2124" s="19">
        <f t="shared" si="134"/>
        <v>103.33333333333333</v>
      </c>
      <c r="Q2124" t="b">
        <v>0</v>
      </c>
      <c r="R2124" s="14" t="s">
        <v>8341</v>
      </c>
      <c r="S2124" s="10" t="s">
        <v>8287</v>
      </c>
      <c r="T2124" t="s">
        <v>8288</v>
      </c>
      <c r="U2124" s="14">
        <f t="shared" si="135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19">
        <v>500</v>
      </c>
      <c r="E2125">
        <v>50</v>
      </c>
      <c r="F2125" s="19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7">
        <f t="shared" si="133"/>
        <v>40198.424849537041</v>
      </c>
      <c r="M2125" t="b">
        <v>0</v>
      </c>
      <c r="N2125">
        <v>5</v>
      </c>
      <c r="O2125" s="5">
        <f>E2125/D2125</f>
        <v>0.1</v>
      </c>
      <c r="P2125" s="19">
        <f t="shared" si="134"/>
        <v>10</v>
      </c>
      <c r="Q2125" t="b">
        <v>0</v>
      </c>
      <c r="R2125" s="14" t="s">
        <v>8341</v>
      </c>
      <c r="S2125" s="10" t="s">
        <v>8287</v>
      </c>
      <c r="T2125" t="s">
        <v>8288</v>
      </c>
      <c r="U2125" s="14">
        <f t="shared" si="135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19">
        <v>1100</v>
      </c>
      <c r="E2126">
        <v>115</v>
      </c>
      <c r="F2126" s="19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7">
        <f t="shared" si="133"/>
        <v>40464.028182870366</v>
      </c>
      <c r="M2126" t="b">
        <v>0</v>
      </c>
      <c r="N2126">
        <v>5</v>
      </c>
      <c r="O2126" s="5">
        <f>E2126/D2126</f>
        <v>0.10454545454545454</v>
      </c>
      <c r="P2126" s="19">
        <f t="shared" si="134"/>
        <v>23</v>
      </c>
      <c r="Q2126" t="b">
        <v>0</v>
      </c>
      <c r="R2126" s="14" t="s">
        <v>8341</v>
      </c>
      <c r="S2126" s="10" t="s">
        <v>8287</v>
      </c>
      <c r="T2126" t="s">
        <v>8288</v>
      </c>
      <c r="U2126" s="14">
        <f t="shared" si="135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19">
        <v>60000</v>
      </c>
      <c r="E2127">
        <v>852</v>
      </c>
      <c r="F2127" s="19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7">
        <f t="shared" si="133"/>
        <v>42191.023530092592</v>
      </c>
      <c r="M2127" t="b">
        <v>0</v>
      </c>
      <c r="N2127">
        <v>27</v>
      </c>
      <c r="O2127" s="5">
        <f>E2127/D2127</f>
        <v>1.4200000000000001E-2</v>
      </c>
      <c r="P2127" s="19">
        <f t="shared" si="134"/>
        <v>31.555555555555557</v>
      </c>
      <c r="Q2127" t="b">
        <v>0</v>
      </c>
      <c r="R2127" s="14" t="s">
        <v>8341</v>
      </c>
      <c r="S2127" s="10" t="s">
        <v>8287</v>
      </c>
      <c r="T2127" t="s">
        <v>8288</v>
      </c>
      <c r="U2127" s="14">
        <f t="shared" si="135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19">
        <v>20000</v>
      </c>
      <c r="E2128">
        <v>10</v>
      </c>
      <c r="F2128" s="19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7">
        <f t="shared" si="133"/>
        <v>41951.973229166666</v>
      </c>
      <c r="M2128" t="b">
        <v>0</v>
      </c>
      <c r="N2128">
        <v>2</v>
      </c>
      <c r="O2128" s="5">
        <f>E2128/D2128</f>
        <v>5.0000000000000001E-4</v>
      </c>
      <c r="P2128" s="19">
        <f t="shared" si="134"/>
        <v>5</v>
      </c>
      <c r="Q2128" t="b">
        <v>0</v>
      </c>
      <c r="R2128" s="14" t="s">
        <v>8341</v>
      </c>
      <c r="S2128" s="10" t="s">
        <v>8287</v>
      </c>
      <c r="T2128" t="s">
        <v>8288</v>
      </c>
      <c r="U2128" s="14">
        <f t="shared" si="135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19">
        <v>28000</v>
      </c>
      <c r="E2129">
        <v>8076</v>
      </c>
      <c r="F2129" s="1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7">
        <f t="shared" si="133"/>
        <v>42045.50535879629</v>
      </c>
      <c r="M2129" t="b">
        <v>0</v>
      </c>
      <c r="N2129">
        <v>236</v>
      </c>
      <c r="O2129" s="5">
        <f>E2129/D2129</f>
        <v>0.28842857142857142</v>
      </c>
      <c r="P2129" s="19">
        <f t="shared" si="134"/>
        <v>34.220338983050844</v>
      </c>
      <c r="Q2129" t="b">
        <v>0</v>
      </c>
      <c r="R2129" s="14" t="s">
        <v>8341</v>
      </c>
      <c r="S2129" s="10" t="s">
        <v>8287</v>
      </c>
      <c r="T2129" t="s">
        <v>8288</v>
      </c>
      <c r="U2129" s="14">
        <f t="shared" si="135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19">
        <v>15000</v>
      </c>
      <c r="E2130">
        <v>25</v>
      </c>
      <c r="F2130" s="19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7">
        <f t="shared" si="133"/>
        <v>41843.772789351853</v>
      </c>
      <c r="M2130" t="b">
        <v>0</v>
      </c>
      <c r="N2130">
        <v>1</v>
      </c>
      <c r="O2130" s="5">
        <f>E2130/D2130</f>
        <v>1.6666666666666668E-3</v>
      </c>
      <c r="P2130" s="19">
        <f t="shared" si="134"/>
        <v>25</v>
      </c>
      <c r="Q2130" t="b">
        <v>0</v>
      </c>
      <c r="R2130" s="14" t="s">
        <v>8341</v>
      </c>
      <c r="S2130" s="10" t="s">
        <v>8287</v>
      </c>
      <c r="T2130" t="s">
        <v>8288</v>
      </c>
      <c r="U2130" s="14">
        <f t="shared" si="135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19">
        <v>2000</v>
      </c>
      <c r="E2131">
        <v>236</v>
      </c>
      <c r="F2131" s="19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7">
        <f t="shared" si="133"/>
        <v>42409.024305555555</v>
      </c>
      <c r="M2131" t="b">
        <v>0</v>
      </c>
      <c r="N2131">
        <v>12</v>
      </c>
      <c r="O2131" s="5">
        <f>E2131/D2131</f>
        <v>0.11799999999999999</v>
      </c>
      <c r="P2131" s="19">
        <f t="shared" si="134"/>
        <v>19.666666666666668</v>
      </c>
      <c r="Q2131" t="b">
        <v>0</v>
      </c>
      <c r="R2131" s="14" t="s">
        <v>8341</v>
      </c>
      <c r="S2131" s="10" t="s">
        <v>8287</v>
      </c>
      <c r="T2131" t="s">
        <v>8288</v>
      </c>
      <c r="U2131" s="14">
        <f t="shared" si="135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19">
        <v>42000</v>
      </c>
      <c r="E2132">
        <v>85</v>
      </c>
      <c r="F2132" s="19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7">
        <f t="shared" si="133"/>
        <v>41832.086377314816</v>
      </c>
      <c r="M2132" t="b">
        <v>0</v>
      </c>
      <c r="N2132">
        <v>4</v>
      </c>
      <c r="O2132" s="5">
        <f>E2132/D2132</f>
        <v>2.0238095238095236E-3</v>
      </c>
      <c r="P2132" s="19">
        <f t="shared" si="134"/>
        <v>21.25</v>
      </c>
      <c r="Q2132" t="b">
        <v>0</v>
      </c>
      <c r="R2132" s="14" t="s">
        <v>8341</v>
      </c>
      <c r="S2132" s="10" t="s">
        <v>8287</v>
      </c>
      <c r="T2132" t="s">
        <v>8288</v>
      </c>
      <c r="U2132" s="14">
        <f t="shared" si="135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19">
        <v>500</v>
      </c>
      <c r="E2133">
        <v>25</v>
      </c>
      <c r="F2133" s="19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7">
        <f t="shared" si="133"/>
        <v>42167.207071759258</v>
      </c>
      <c r="M2133" t="b">
        <v>0</v>
      </c>
      <c r="N2133">
        <v>3</v>
      </c>
      <c r="O2133" s="5">
        <f>E2133/D2133</f>
        <v>0.05</v>
      </c>
      <c r="P2133" s="19">
        <f t="shared" si="134"/>
        <v>8.3333333333333339</v>
      </c>
      <c r="Q2133" t="b">
        <v>0</v>
      </c>
      <c r="R2133" s="14" t="s">
        <v>8341</v>
      </c>
      <c r="S2133" s="10" t="s">
        <v>8287</v>
      </c>
      <c r="T2133" t="s">
        <v>8288</v>
      </c>
      <c r="U2133" s="14">
        <f t="shared" si="135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19">
        <v>100000</v>
      </c>
      <c r="E2134">
        <v>2112.9899999999998</v>
      </c>
      <c r="F2134" s="19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7">
        <f t="shared" si="133"/>
        <v>41643.487175925926</v>
      </c>
      <c r="M2134" t="b">
        <v>0</v>
      </c>
      <c r="N2134">
        <v>99</v>
      </c>
      <c r="O2134" s="5">
        <f>E2134/D2134</f>
        <v>2.1129899999999997E-2</v>
      </c>
      <c r="P2134" s="19">
        <f t="shared" si="134"/>
        <v>21.34333333333333</v>
      </c>
      <c r="Q2134" t="b">
        <v>0</v>
      </c>
      <c r="R2134" s="14" t="s">
        <v>8341</v>
      </c>
      <c r="S2134" s="10" t="s">
        <v>8287</v>
      </c>
      <c r="T2134" t="s">
        <v>8288</v>
      </c>
      <c r="U2134" s="14">
        <f t="shared" si="135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19">
        <v>1000</v>
      </c>
      <c r="E2135">
        <v>16</v>
      </c>
      <c r="F2135" s="19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7">
        <f t="shared" si="133"/>
        <v>40619.097210648149</v>
      </c>
      <c r="M2135" t="b">
        <v>0</v>
      </c>
      <c r="N2135">
        <v>3</v>
      </c>
      <c r="O2135" s="5">
        <f>E2135/D2135</f>
        <v>1.6E-2</v>
      </c>
      <c r="P2135" s="19">
        <f t="shared" si="134"/>
        <v>5.333333333333333</v>
      </c>
      <c r="Q2135" t="b">
        <v>0</v>
      </c>
      <c r="R2135" s="14" t="s">
        <v>8341</v>
      </c>
      <c r="S2135" s="10" t="s">
        <v>8287</v>
      </c>
      <c r="T2135" t="s">
        <v>8288</v>
      </c>
      <c r="U2135" s="14">
        <f t="shared" si="135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19">
        <v>6000</v>
      </c>
      <c r="E2136">
        <v>104</v>
      </c>
      <c r="F2136" s="19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7">
        <f t="shared" si="133"/>
        <v>41361.886469907404</v>
      </c>
      <c r="M2136" t="b">
        <v>0</v>
      </c>
      <c r="N2136">
        <v>3</v>
      </c>
      <c r="O2136" s="5">
        <f>E2136/D2136</f>
        <v>1.7333333333333333E-2</v>
      </c>
      <c r="P2136" s="19">
        <f t="shared" si="134"/>
        <v>34.666666666666664</v>
      </c>
      <c r="Q2136" t="b">
        <v>0</v>
      </c>
      <c r="R2136" s="14" t="s">
        <v>8341</v>
      </c>
      <c r="S2136" s="10" t="s">
        <v>8287</v>
      </c>
      <c r="T2136" t="s">
        <v>8288</v>
      </c>
      <c r="U2136" s="14">
        <f t="shared" si="135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19">
        <v>5000</v>
      </c>
      <c r="E2137">
        <v>478</v>
      </c>
      <c r="F2137" s="19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7">
        <f t="shared" si="133"/>
        <v>41156.963344907403</v>
      </c>
      <c r="M2137" t="b">
        <v>0</v>
      </c>
      <c r="N2137">
        <v>22</v>
      </c>
      <c r="O2137" s="5">
        <f>E2137/D2137</f>
        <v>9.5600000000000004E-2</v>
      </c>
      <c r="P2137" s="19">
        <f t="shared" si="134"/>
        <v>21.727272727272727</v>
      </c>
      <c r="Q2137" t="b">
        <v>0</v>
      </c>
      <c r="R2137" s="14" t="s">
        <v>8341</v>
      </c>
      <c r="S2137" s="10" t="s">
        <v>8287</v>
      </c>
      <c r="T2137" t="s">
        <v>8288</v>
      </c>
      <c r="U2137" s="14">
        <f t="shared" si="135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19">
        <v>80000</v>
      </c>
      <c r="E2138">
        <v>47.69</v>
      </c>
      <c r="F2138" s="19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7">
        <f t="shared" si="133"/>
        <v>41536.509097222224</v>
      </c>
      <c r="M2138" t="b">
        <v>0</v>
      </c>
      <c r="N2138">
        <v>4</v>
      </c>
      <c r="O2138" s="5">
        <f>E2138/D2138</f>
        <v>5.9612499999999998E-4</v>
      </c>
      <c r="P2138" s="19">
        <f t="shared" si="134"/>
        <v>11.922499999999999</v>
      </c>
      <c r="Q2138" t="b">
        <v>0</v>
      </c>
      <c r="R2138" s="14" t="s">
        <v>8341</v>
      </c>
      <c r="S2138" s="10" t="s">
        <v>8287</v>
      </c>
      <c r="T2138" t="s">
        <v>8288</v>
      </c>
      <c r="U2138" s="14">
        <f t="shared" si="135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19">
        <v>50000</v>
      </c>
      <c r="E2139">
        <v>14203</v>
      </c>
      <c r="F2139" s="1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7">
        <f t="shared" si="133"/>
        <v>41948.771168981482</v>
      </c>
      <c r="M2139" t="b">
        <v>0</v>
      </c>
      <c r="N2139">
        <v>534</v>
      </c>
      <c r="O2139" s="5">
        <f>E2139/D2139</f>
        <v>0.28405999999999998</v>
      </c>
      <c r="P2139" s="19">
        <f t="shared" si="134"/>
        <v>26.59737827715356</v>
      </c>
      <c r="Q2139" t="b">
        <v>0</v>
      </c>
      <c r="R2139" s="14" t="s">
        <v>8341</v>
      </c>
      <c r="S2139" s="10" t="s">
        <v>8287</v>
      </c>
      <c r="T2139" t="s">
        <v>8288</v>
      </c>
      <c r="U2139" s="14">
        <f t="shared" si="135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19">
        <v>1000</v>
      </c>
      <c r="E2140">
        <v>128</v>
      </c>
      <c r="F2140" s="19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7">
        <f t="shared" si="133"/>
        <v>41557.013182870374</v>
      </c>
      <c r="M2140" t="b">
        <v>0</v>
      </c>
      <c r="N2140">
        <v>12</v>
      </c>
      <c r="O2140" s="5">
        <f>E2140/D2140</f>
        <v>0.128</v>
      </c>
      <c r="P2140" s="19">
        <f t="shared" si="134"/>
        <v>10.666666666666666</v>
      </c>
      <c r="Q2140" t="b">
        <v>0</v>
      </c>
      <c r="R2140" s="14" t="s">
        <v>8341</v>
      </c>
      <c r="S2140" s="10" t="s">
        <v>8287</v>
      </c>
      <c r="T2140" t="s">
        <v>8288</v>
      </c>
      <c r="U2140" s="14">
        <f t="shared" si="135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19">
        <v>30000</v>
      </c>
      <c r="E2141">
        <v>1626</v>
      </c>
      <c r="F2141" s="19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7">
        <f t="shared" si="133"/>
        <v>42647.750092592592</v>
      </c>
      <c r="M2141" t="b">
        <v>0</v>
      </c>
      <c r="N2141">
        <v>56</v>
      </c>
      <c r="O2141" s="5">
        <f>E2141/D2141</f>
        <v>5.4199999999999998E-2</v>
      </c>
      <c r="P2141" s="19">
        <f t="shared" si="134"/>
        <v>29.035714285714285</v>
      </c>
      <c r="Q2141" t="b">
        <v>0</v>
      </c>
      <c r="R2141" s="14" t="s">
        <v>8341</v>
      </c>
      <c r="S2141" s="10" t="s">
        <v>8287</v>
      </c>
      <c r="T2141" t="s">
        <v>8288</v>
      </c>
      <c r="U2141" s="14">
        <f t="shared" si="135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19">
        <v>500000</v>
      </c>
      <c r="E2142">
        <v>560</v>
      </c>
      <c r="F2142" s="19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7">
        <f t="shared" si="133"/>
        <v>41255.833611111113</v>
      </c>
      <c r="M2142" t="b">
        <v>0</v>
      </c>
      <c r="N2142">
        <v>11</v>
      </c>
      <c r="O2142" s="5">
        <f>E2142/D2142</f>
        <v>1.1199999999999999E-3</v>
      </c>
      <c r="P2142" s="19">
        <f t="shared" si="134"/>
        <v>50.909090909090907</v>
      </c>
      <c r="Q2142" t="b">
        <v>0</v>
      </c>
      <c r="R2142" s="14" t="s">
        <v>8341</v>
      </c>
      <c r="S2142" s="10" t="s">
        <v>8287</v>
      </c>
      <c r="T2142" t="s">
        <v>8288</v>
      </c>
      <c r="U2142" s="14">
        <f t="shared" si="135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19">
        <v>15000</v>
      </c>
      <c r="E2143">
        <v>0</v>
      </c>
      <c r="F2143" s="19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7">
        <f t="shared" si="133"/>
        <v>41927.235636574071</v>
      </c>
      <c r="M2143" t="b">
        <v>0</v>
      </c>
      <c r="N2143">
        <v>0</v>
      </c>
      <c r="O2143" s="5">
        <f>E2143/D2143</f>
        <v>0</v>
      </c>
      <c r="P2143" s="19">
        <f t="shared" si="134"/>
        <v>0</v>
      </c>
      <c r="Q2143" t="b">
        <v>0</v>
      </c>
      <c r="R2143" s="14" t="s">
        <v>8341</v>
      </c>
      <c r="S2143" s="10" t="s">
        <v>8287</v>
      </c>
      <c r="T2143" t="s">
        <v>8288</v>
      </c>
      <c r="U2143" s="14">
        <f t="shared" si="135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19">
        <v>10500</v>
      </c>
      <c r="E2144">
        <v>601</v>
      </c>
      <c r="F2144" s="19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7">
        <f t="shared" si="133"/>
        <v>42340.701504629629</v>
      </c>
      <c r="M2144" t="b">
        <v>0</v>
      </c>
      <c r="N2144">
        <v>12</v>
      </c>
      <c r="O2144" s="5">
        <f>E2144/D2144</f>
        <v>5.7238095238095241E-2</v>
      </c>
      <c r="P2144" s="19">
        <f t="shared" si="134"/>
        <v>50.083333333333336</v>
      </c>
      <c r="Q2144" t="b">
        <v>0</v>
      </c>
      <c r="R2144" s="14" t="s">
        <v>8341</v>
      </c>
      <c r="S2144" s="10" t="s">
        <v>8287</v>
      </c>
      <c r="T2144" t="s">
        <v>8288</v>
      </c>
      <c r="U2144" s="14">
        <f t="shared" si="135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19">
        <v>2000</v>
      </c>
      <c r="E2145">
        <v>225</v>
      </c>
      <c r="F2145" s="19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7">
        <f t="shared" si="133"/>
        <v>40332.886712962965</v>
      </c>
      <c r="M2145" t="b">
        <v>0</v>
      </c>
      <c r="N2145">
        <v>5</v>
      </c>
      <c r="O2145" s="5">
        <f>E2145/D2145</f>
        <v>0.1125</v>
      </c>
      <c r="P2145" s="19">
        <f t="shared" si="134"/>
        <v>45</v>
      </c>
      <c r="Q2145" t="b">
        <v>0</v>
      </c>
      <c r="R2145" s="14" t="s">
        <v>8341</v>
      </c>
      <c r="S2145" s="10" t="s">
        <v>8287</v>
      </c>
      <c r="T2145" t="s">
        <v>8288</v>
      </c>
      <c r="U2145" s="14">
        <f t="shared" si="135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19">
        <v>35500</v>
      </c>
      <c r="E2146">
        <v>607</v>
      </c>
      <c r="F2146" s="19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7">
        <f t="shared" si="133"/>
        <v>41499.546759259261</v>
      </c>
      <c r="M2146" t="b">
        <v>0</v>
      </c>
      <c r="N2146">
        <v>24</v>
      </c>
      <c r="O2146" s="5">
        <f>E2146/D2146</f>
        <v>1.7098591549295775E-2</v>
      </c>
      <c r="P2146" s="19">
        <f t="shared" si="134"/>
        <v>25.291666666666668</v>
      </c>
      <c r="Q2146" t="b">
        <v>0</v>
      </c>
      <c r="R2146" s="14" t="s">
        <v>8341</v>
      </c>
      <c r="S2146" s="10" t="s">
        <v>8287</v>
      </c>
      <c r="T2146" t="s">
        <v>8288</v>
      </c>
      <c r="U2146" s="14">
        <f t="shared" si="135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19">
        <v>15000</v>
      </c>
      <c r="E2147">
        <v>4565</v>
      </c>
      <c r="F2147" s="19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7">
        <f t="shared" si="133"/>
        <v>41575.237430555557</v>
      </c>
      <c r="M2147" t="b">
        <v>0</v>
      </c>
      <c r="N2147">
        <v>89</v>
      </c>
      <c r="O2147" s="5">
        <f>E2147/D2147</f>
        <v>0.30433333333333334</v>
      </c>
      <c r="P2147" s="19">
        <f t="shared" si="134"/>
        <v>51.292134831460672</v>
      </c>
      <c r="Q2147" t="b">
        <v>0</v>
      </c>
      <c r="R2147" s="14" t="s">
        <v>8341</v>
      </c>
      <c r="S2147" s="10" t="s">
        <v>8287</v>
      </c>
      <c r="T2147" t="s">
        <v>8288</v>
      </c>
      <c r="U2147" s="14">
        <f t="shared" si="135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19">
        <v>5000</v>
      </c>
      <c r="E2148">
        <v>1</v>
      </c>
      <c r="F2148" s="19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7">
        <f t="shared" si="133"/>
        <v>42397.679513888885</v>
      </c>
      <c r="M2148" t="b">
        <v>0</v>
      </c>
      <c r="N2148">
        <v>1</v>
      </c>
      <c r="O2148" s="5">
        <f>E2148/D2148</f>
        <v>2.0000000000000001E-4</v>
      </c>
      <c r="P2148" s="19">
        <f t="shared" si="134"/>
        <v>1</v>
      </c>
      <c r="Q2148" t="b">
        <v>0</v>
      </c>
      <c r="R2148" s="14" t="s">
        <v>8341</v>
      </c>
      <c r="S2148" s="10" t="s">
        <v>8287</v>
      </c>
      <c r="T2148" t="s">
        <v>8288</v>
      </c>
      <c r="U2148" s="14">
        <f t="shared" si="135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19">
        <v>390000</v>
      </c>
      <c r="E2149">
        <v>2716</v>
      </c>
      <c r="F2149" s="1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7">
        <f t="shared" si="133"/>
        <v>41927.295694444445</v>
      </c>
      <c r="M2149" t="b">
        <v>0</v>
      </c>
      <c r="N2149">
        <v>55</v>
      </c>
      <c r="O2149" s="5">
        <f>E2149/D2149</f>
        <v>6.9641025641025639E-3</v>
      </c>
      <c r="P2149" s="19">
        <f t="shared" si="134"/>
        <v>49.381818181818183</v>
      </c>
      <c r="Q2149" t="b">
        <v>0</v>
      </c>
      <c r="R2149" s="14" t="s">
        <v>8341</v>
      </c>
      <c r="S2149" s="10" t="s">
        <v>8287</v>
      </c>
      <c r="T2149" t="s">
        <v>8288</v>
      </c>
      <c r="U2149" s="14">
        <f t="shared" si="135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19">
        <v>100</v>
      </c>
      <c r="E2150">
        <v>2</v>
      </c>
      <c r="F2150" s="19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7">
        <f t="shared" si="133"/>
        <v>42066.733587962968</v>
      </c>
      <c r="M2150" t="b">
        <v>0</v>
      </c>
      <c r="N2150">
        <v>2</v>
      </c>
      <c r="O2150" s="5">
        <f>E2150/D2150</f>
        <v>0.02</v>
      </c>
      <c r="P2150" s="19">
        <f t="shared" si="134"/>
        <v>1</v>
      </c>
      <c r="Q2150" t="b">
        <v>0</v>
      </c>
      <c r="R2150" s="14" t="s">
        <v>8341</v>
      </c>
      <c r="S2150" s="10" t="s">
        <v>8287</v>
      </c>
      <c r="T2150" t="s">
        <v>8288</v>
      </c>
      <c r="U2150" s="14">
        <f t="shared" si="135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19">
        <v>2000</v>
      </c>
      <c r="E2151">
        <v>0</v>
      </c>
      <c r="F2151" s="19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7">
        <f t="shared" si="133"/>
        <v>40355.024953703702</v>
      </c>
      <c r="M2151" t="b">
        <v>0</v>
      </c>
      <c r="N2151">
        <v>0</v>
      </c>
      <c r="O2151" s="5">
        <f>E2151/D2151</f>
        <v>0</v>
      </c>
      <c r="P2151" s="19">
        <f t="shared" si="134"/>
        <v>0</v>
      </c>
      <c r="Q2151" t="b">
        <v>0</v>
      </c>
      <c r="R2151" s="14" t="s">
        <v>8341</v>
      </c>
      <c r="S2151" s="10" t="s">
        <v>8287</v>
      </c>
      <c r="T2151" t="s">
        <v>8288</v>
      </c>
      <c r="U2151" s="14">
        <f t="shared" si="135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19">
        <v>50000</v>
      </c>
      <c r="E2152">
        <v>405</v>
      </c>
      <c r="F2152" s="19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7">
        <f t="shared" si="133"/>
        <v>42534.284710648149</v>
      </c>
      <c r="M2152" t="b">
        <v>0</v>
      </c>
      <c r="N2152">
        <v>4</v>
      </c>
      <c r="O2152" s="5">
        <f>E2152/D2152</f>
        <v>8.0999999999999996E-3</v>
      </c>
      <c r="P2152" s="19">
        <f t="shared" si="134"/>
        <v>101.25</v>
      </c>
      <c r="Q2152" t="b">
        <v>0</v>
      </c>
      <c r="R2152" s="14" t="s">
        <v>8341</v>
      </c>
      <c r="S2152" s="10" t="s">
        <v>8287</v>
      </c>
      <c r="T2152" t="s">
        <v>8288</v>
      </c>
      <c r="U2152" s="14">
        <f t="shared" si="135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19">
        <v>45000</v>
      </c>
      <c r="E2153">
        <v>118</v>
      </c>
      <c r="F2153" s="19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7">
        <f t="shared" si="133"/>
        <v>42520.847384259265</v>
      </c>
      <c r="M2153" t="b">
        <v>0</v>
      </c>
      <c r="N2153">
        <v>6</v>
      </c>
      <c r="O2153" s="5">
        <f>E2153/D2153</f>
        <v>2.6222222222222224E-3</v>
      </c>
      <c r="P2153" s="19">
        <f t="shared" si="134"/>
        <v>19.666666666666668</v>
      </c>
      <c r="Q2153" t="b">
        <v>0</v>
      </c>
      <c r="R2153" s="14" t="s">
        <v>8341</v>
      </c>
      <c r="S2153" s="10" t="s">
        <v>8287</v>
      </c>
      <c r="T2153" t="s">
        <v>8288</v>
      </c>
      <c r="U2153" s="14">
        <f t="shared" si="135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19">
        <v>30000</v>
      </c>
      <c r="E2154">
        <v>50</v>
      </c>
      <c r="F2154" s="19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7">
        <f t="shared" si="133"/>
        <v>41683.832280092596</v>
      </c>
      <c r="M2154" t="b">
        <v>0</v>
      </c>
      <c r="N2154">
        <v>4</v>
      </c>
      <c r="O2154" s="5">
        <f>E2154/D2154</f>
        <v>1.6666666666666668E-3</v>
      </c>
      <c r="P2154" s="19">
        <f t="shared" si="134"/>
        <v>12.5</v>
      </c>
      <c r="Q2154" t="b">
        <v>0</v>
      </c>
      <c r="R2154" s="14" t="s">
        <v>8341</v>
      </c>
      <c r="S2154" s="10" t="s">
        <v>8287</v>
      </c>
      <c r="T2154" t="s">
        <v>8288</v>
      </c>
      <c r="U2154" s="14">
        <f t="shared" si="135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19">
        <v>372625</v>
      </c>
      <c r="E2155">
        <v>34</v>
      </c>
      <c r="F2155" s="19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7">
        <f t="shared" si="133"/>
        <v>41974.911087962959</v>
      </c>
      <c r="M2155" t="b">
        <v>0</v>
      </c>
      <c r="N2155">
        <v>4</v>
      </c>
      <c r="O2155" s="5">
        <f>E2155/D2155</f>
        <v>9.1244548809124457E-5</v>
      </c>
      <c r="P2155" s="19">
        <f t="shared" si="134"/>
        <v>8.5</v>
      </c>
      <c r="Q2155" t="b">
        <v>0</v>
      </c>
      <c r="R2155" s="14" t="s">
        <v>8341</v>
      </c>
      <c r="S2155" s="10" t="s">
        <v>8287</v>
      </c>
      <c r="T2155" t="s">
        <v>8288</v>
      </c>
      <c r="U2155" s="14">
        <f t="shared" si="135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19">
        <v>250</v>
      </c>
      <c r="E2156">
        <v>2</v>
      </c>
      <c r="F2156" s="19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7">
        <f t="shared" si="133"/>
        <v>41647.632256944446</v>
      </c>
      <c r="M2156" t="b">
        <v>0</v>
      </c>
      <c r="N2156">
        <v>2</v>
      </c>
      <c r="O2156" s="5">
        <f>E2156/D2156</f>
        <v>8.0000000000000002E-3</v>
      </c>
      <c r="P2156" s="19">
        <f t="shared" si="134"/>
        <v>1</v>
      </c>
      <c r="Q2156" t="b">
        <v>0</v>
      </c>
      <c r="R2156" s="14" t="s">
        <v>8341</v>
      </c>
      <c r="S2156" s="10" t="s">
        <v>8287</v>
      </c>
      <c r="T2156" t="s">
        <v>8288</v>
      </c>
      <c r="U2156" s="14">
        <f t="shared" si="135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19">
        <v>5000</v>
      </c>
      <c r="E2157">
        <v>115</v>
      </c>
      <c r="F2157" s="19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7">
        <f t="shared" si="133"/>
        <v>42430.747511574074</v>
      </c>
      <c r="M2157" t="b">
        <v>0</v>
      </c>
      <c r="N2157">
        <v>5</v>
      </c>
      <c r="O2157" s="5">
        <f>E2157/D2157</f>
        <v>2.3E-2</v>
      </c>
      <c r="P2157" s="19">
        <f t="shared" si="134"/>
        <v>23</v>
      </c>
      <c r="Q2157" t="b">
        <v>0</v>
      </c>
      <c r="R2157" s="14" t="s">
        <v>8341</v>
      </c>
      <c r="S2157" s="10" t="s">
        <v>8287</v>
      </c>
      <c r="T2157" t="s">
        <v>8288</v>
      </c>
      <c r="U2157" s="14">
        <f t="shared" si="135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19">
        <v>56000</v>
      </c>
      <c r="E2158">
        <v>1493</v>
      </c>
      <c r="F2158" s="19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7">
        <f t="shared" si="133"/>
        <v>41488.85423611111</v>
      </c>
      <c r="M2158" t="b">
        <v>0</v>
      </c>
      <c r="N2158">
        <v>83</v>
      </c>
      <c r="O2158" s="5">
        <f>E2158/D2158</f>
        <v>2.6660714285714284E-2</v>
      </c>
      <c r="P2158" s="19">
        <f t="shared" si="134"/>
        <v>17.987951807228917</v>
      </c>
      <c r="Q2158" t="b">
        <v>0</v>
      </c>
      <c r="R2158" s="14" t="s">
        <v>8341</v>
      </c>
      <c r="S2158" s="10" t="s">
        <v>8287</v>
      </c>
      <c r="T2158" t="s">
        <v>8288</v>
      </c>
      <c r="U2158" s="14">
        <f t="shared" si="135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19">
        <v>75000</v>
      </c>
      <c r="E2159">
        <v>21144</v>
      </c>
      <c r="F2159" s="1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7">
        <f t="shared" si="133"/>
        <v>42694.98128472222</v>
      </c>
      <c r="M2159" t="b">
        <v>0</v>
      </c>
      <c r="N2159">
        <v>57</v>
      </c>
      <c r="O2159" s="5">
        <f>E2159/D2159</f>
        <v>0.28192</v>
      </c>
      <c r="P2159" s="19">
        <f t="shared" si="134"/>
        <v>370.94736842105266</v>
      </c>
      <c r="Q2159" t="b">
        <v>0</v>
      </c>
      <c r="R2159" s="14" t="s">
        <v>8341</v>
      </c>
      <c r="S2159" s="10" t="s">
        <v>8287</v>
      </c>
      <c r="T2159" t="s">
        <v>8288</v>
      </c>
      <c r="U2159" s="14">
        <f t="shared" si="135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19">
        <v>300000</v>
      </c>
      <c r="E2160">
        <v>19770.11</v>
      </c>
      <c r="F2160" s="19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7">
        <f t="shared" si="133"/>
        <v>41264.853865740741</v>
      </c>
      <c r="M2160" t="b">
        <v>0</v>
      </c>
      <c r="N2160">
        <v>311</v>
      </c>
      <c r="O2160" s="5">
        <f>E2160/D2160</f>
        <v>6.5900366666666668E-2</v>
      </c>
      <c r="P2160" s="19">
        <f t="shared" si="134"/>
        <v>63.569485530546629</v>
      </c>
      <c r="Q2160" t="b">
        <v>0</v>
      </c>
      <c r="R2160" s="14" t="s">
        <v>8341</v>
      </c>
      <c r="S2160" s="10" t="s">
        <v>8287</v>
      </c>
      <c r="T2160" t="s">
        <v>8288</v>
      </c>
      <c r="U2160" s="14">
        <f t="shared" si="135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19">
        <v>3600</v>
      </c>
      <c r="E2161">
        <v>26</v>
      </c>
      <c r="F2161" s="19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7">
        <f t="shared" si="133"/>
        <v>40710.731180555551</v>
      </c>
      <c r="M2161" t="b">
        <v>0</v>
      </c>
      <c r="N2161">
        <v>2</v>
      </c>
      <c r="O2161" s="5">
        <f>E2161/D2161</f>
        <v>7.2222222222222219E-3</v>
      </c>
      <c r="P2161" s="19">
        <f t="shared" si="134"/>
        <v>13</v>
      </c>
      <c r="Q2161" t="b">
        <v>0</v>
      </c>
      <c r="R2161" s="14" t="s">
        <v>8341</v>
      </c>
      <c r="S2161" s="10" t="s">
        <v>8287</v>
      </c>
      <c r="T2161" t="s">
        <v>8288</v>
      </c>
      <c r="U2161" s="14">
        <f t="shared" si="135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19">
        <v>10000</v>
      </c>
      <c r="E2162">
        <v>85</v>
      </c>
      <c r="F2162" s="19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7">
        <f t="shared" si="133"/>
        <v>41018.711863425924</v>
      </c>
      <c r="M2162" t="b">
        <v>0</v>
      </c>
      <c r="N2162">
        <v>16</v>
      </c>
      <c r="O2162" s="5">
        <f>E2162/D2162</f>
        <v>8.5000000000000006E-3</v>
      </c>
      <c r="P2162" s="19">
        <f t="shared" si="134"/>
        <v>5.3125</v>
      </c>
      <c r="Q2162" t="b">
        <v>0</v>
      </c>
      <c r="R2162" s="14" t="s">
        <v>8341</v>
      </c>
      <c r="S2162" s="10" t="s">
        <v>8287</v>
      </c>
      <c r="T2162" t="s">
        <v>8288</v>
      </c>
      <c r="U2162" s="14">
        <f t="shared" si="135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19">
        <v>400</v>
      </c>
      <c r="E2163">
        <v>463</v>
      </c>
      <c r="F2163" s="19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7">
        <f t="shared" si="133"/>
        <v>42240.852534722217</v>
      </c>
      <c r="M2163" t="b">
        <v>0</v>
      </c>
      <c r="N2163">
        <v>13</v>
      </c>
      <c r="O2163" s="5">
        <f>E2163/D2163</f>
        <v>1.1575</v>
      </c>
      <c r="P2163" s="19">
        <f t="shared" si="134"/>
        <v>35.615384615384613</v>
      </c>
      <c r="Q2163" t="b">
        <v>1</v>
      </c>
      <c r="R2163" s="14" t="s">
        <v>8335</v>
      </c>
      <c r="S2163" s="10" t="s">
        <v>8279</v>
      </c>
      <c r="T2163" t="s">
        <v>8280</v>
      </c>
      <c r="U2163" s="14">
        <f t="shared" si="135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19">
        <v>4500</v>
      </c>
      <c r="E2164">
        <v>5052</v>
      </c>
      <c r="F2164" s="19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7">
        <f t="shared" si="133"/>
        <v>41813.766099537039</v>
      </c>
      <c r="M2164" t="b">
        <v>0</v>
      </c>
      <c r="N2164">
        <v>58</v>
      </c>
      <c r="O2164" s="5">
        <f>E2164/D2164</f>
        <v>1.1226666666666667</v>
      </c>
      <c r="P2164" s="19">
        <f t="shared" si="134"/>
        <v>87.103448275862064</v>
      </c>
      <c r="Q2164" t="b">
        <v>1</v>
      </c>
      <c r="R2164" s="14" t="s">
        <v>8335</v>
      </c>
      <c r="S2164" s="10" t="s">
        <v>8279</v>
      </c>
      <c r="T2164" t="s">
        <v>8280</v>
      </c>
      <c r="U2164" s="14">
        <f t="shared" si="135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19">
        <v>2500</v>
      </c>
      <c r="E2165">
        <v>3305</v>
      </c>
      <c r="F2165" s="19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7">
        <f t="shared" si="133"/>
        <v>42111.899537037039</v>
      </c>
      <c r="M2165" t="b">
        <v>0</v>
      </c>
      <c r="N2165">
        <v>44</v>
      </c>
      <c r="O2165" s="5">
        <f>E2165/D2165</f>
        <v>1.3220000000000001</v>
      </c>
      <c r="P2165" s="19">
        <f t="shared" si="134"/>
        <v>75.11363636363636</v>
      </c>
      <c r="Q2165" t="b">
        <v>1</v>
      </c>
      <c r="R2165" s="14" t="s">
        <v>8335</v>
      </c>
      <c r="S2165" s="10" t="s">
        <v>8279</v>
      </c>
      <c r="T2165" t="s">
        <v>8280</v>
      </c>
      <c r="U2165" s="14">
        <f t="shared" si="135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19">
        <v>5500</v>
      </c>
      <c r="E2166">
        <v>5645</v>
      </c>
      <c r="F2166" s="19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7">
        <f t="shared" si="133"/>
        <v>42515.71775462963</v>
      </c>
      <c r="M2166" t="b">
        <v>0</v>
      </c>
      <c r="N2166">
        <v>83</v>
      </c>
      <c r="O2166" s="5">
        <f>E2166/D2166</f>
        <v>1.0263636363636364</v>
      </c>
      <c r="P2166" s="19">
        <f t="shared" si="134"/>
        <v>68.01204819277109</v>
      </c>
      <c r="Q2166" t="b">
        <v>1</v>
      </c>
      <c r="R2166" s="14" t="s">
        <v>8335</v>
      </c>
      <c r="S2166" s="10" t="s">
        <v>8279</v>
      </c>
      <c r="T2166" t="s">
        <v>8280</v>
      </c>
      <c r="U2166" s="14">
        <f t="shared" si="135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19">
        <v>2500</v>
      </c>
      <c r="E2167">
        <v>3466</v>
      </c>
      <c r="F2167" s="19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7">
        <f t="shared" si="133"/>
        <v>42438.667071759264</v>
      </c>
      <c r="M2167" t="b">
        <v>0</v>
      </c>
      <c r="N2167">
        <v>117</v>
      </c>
      <c r="O2167" s="5">
        <f>E2167/D2167</f>
        <v>1.3864000000000001</v>
      </c>
      <c r="P2167" s="19">
        <f t="shared" si="134"/>
        <v>29.623931623931625</v>
      </c>
      <c r="Q2167" t="b">
        <v>1</v>
      </c>
      <c r="R2167" s="14" t="s">
        <v>8335</v>
      </c>
      <c r="S2167" s="10" t="s">
        <v>8279</v>
      </c>
      <c r="T2167" t="s">
        <v>8280</v>
      </c>
      <c r="U2167" s="14">
        <f t="shared" si="135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19">
        <v>2000</v>
      </c>
      <c r="E2168">
        <v>2932</v>
      </c>
      <c r="F2168" s="19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7">
        <f t="shared" si="133"/>
        <v>41933.838171296295</v>
      </c>
      <c r="M2168" t="b">
        <v>0</v>
      </c>
      <c r="N2168">
        <v>32</v>
      </c>
      <c r="O2168" s="5">
        <f>E2168/D2168</f>
        <v>1.466</v>
      </c>
      <c r="P2168" s="19">
        <f t="shared" si="134"/>
        <v>91.625</v>
      </c>
      <c r="Q2168" t="b">
        <v>1</v>
      </c>
      <c r="R2168" s="14" t="s">
        <v>8335</v>
      </c>
      <c r="S2168" s="10" t="s">
        <v>8279</v>
      </c>
      <c r="T2168" t="s">
        <v>8280</v>
      </c>
      <c r="U2168" s="14">
        <f t="shared" si="135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19">
        <v>150</v>
      </c>
      <c r="E2169">
        <v>180</v>
      </c>
      <c r="F2169" s="1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7">
        <f t="shared" si="133"/>
        <v>41153.066400462965</v>
      </c>
      <c r="M2169" t="b">
        <v>0</v>
      </c>
      <c r="N2169">
        <v>8</v>
      </c>
      <c r="O2169" s="5">
        <f>E2169/D2169</f>
        <v>1.2</v>
      </c>
      <c r="P2169" s="19">
        <f t="shared" si="134"/>
        <v>22.5</v>
      </c>
      <c r="Q2169" t="b">
        <v>1</v>
      </c>
      <c r="R2169" s="14" t="s">
        <v>8335</v>
      </c>
      <c r="S2169" s="10" t="s">
        <v>8279</v>
      </c>
      <c r="T2169" t="s">
        <v>8280</v>
      </c>
      <c r="U2169" s="14">
        <f t="shared" si="135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19">
        <v>18000</v>
      </c>
      <c r="E2170">
        <v>21884.69</v>
      </c>
      <c r="F2170" s="19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7">
        <f t="shared" si="133"/>
        <v>42745.600243055553</v>
      </c>
      <c r="M2170" t="b">
        <v>0</v>
      </c>
      <c r="N2170">
        <v>340</v>
      </c>
      <c r="O2170" s="5">
        <f>E2170/D2170</f>
        <v>1.215816111111111</v>
      </c>
      <c r="P2170" s="19">
        <f t="shared" si="134"/>
        <v>64.366735294117646</v>
      </c>
      <c r="Q2170" t="b">
        <v>1</v>
      </c>
      <c r="R2170" s="14" t="s">
        <v>8335</v>
      </c>
      <c r="S2170" s="10" t="s">
        <v>8279</v>
      </c>
      <c r="T2170" t="s">
        <v>8280</v>
      </c>
      <c r="U2170" s="14">
        <f t="shared" si="135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19">
        <v>153</v>
      </c>
      <c r="E2171">
        <v>153</v>
      </c>
      <c r="F2171" s="19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7">
        <f t="shared" si="133"/>
        <v>42793.700821759259</v>
      </c>
      <c r="M2171" t="b">
        <v>0</v>
      </c>
      <c r="N2171">
        <v>7</v>
      </c>
      <c r="O2171" s="5">
        <f>E2171/D2171</f>
        <v>1</v>
      </c>
      <c r="P2171" s="19">
        <f t="shared" si="134"/>
        <v>21.857142857142858</v>
      </c>
      <c r="Q2171" t="b">
        <v>1</v>
      </c>
      <c r="R2171" s="14" t="s">
        <v>8335</v>
      </c>
      <c r="S2171" s="10" t="s">
        <v>8279</v>
      </c>
      <c r="T2171" t="s">
        <v>8280</v>
      </c>
      <c r="U2171" s="14">
        <f t="shared" si="135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19">
        <v>350</v>
      </c>
      <c r="E2172">
        <v>633</v>
      </c>
      <c r="F2172" s="19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7">
        <f t="shared" si="133"/>
        <v>42198.750254629631</v>
      </c>
      <c r="M2172" t="b">
        <v>0</v>
      </c>
      <c r="N2172">
        <v>19</v>
      </c>
      <c r="O2172" s="5">
        <f>E2172/D2172</f>
        <v>1.8085714285714285</v>
      </c>
      <c r="P2172" s="19">
        <f t="shared" si="134"/>
        <v>33.315789473684212</v>
      </c>
      <c r="Q2172" t="b">
        <v>1</v>
      </c>
      <c r="R2172" s="14" t="s">
        <v>8335</v>
      </c>
      <c r="S2172" s="10" t="s">
        <v>8279</v>
      </c>
      <c r="T2172" t="s">
        <v>8280</v>
      </c>
      <c r="U2172" s="14">
        <f t="shared" si="135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19">
        <v>4000</v>
      </c>
      <c r="E2173">
        <v>4243</v>
      </c>
      <c r="F2173" s="19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7">
        <f t="shared" si="133"/>
        <v>42141.95711805555</v>
      </c>
      <c r="M2173" t="b">
        <v>0</v>
      </c>
      <c r="N2173">
        <v>47</v>
      </c>
      <c r="O2173" s="5">
        <f>E2173/D2173</f>
        <v>1.0607500000000001</v>
      </c>
      <c r="P2173" s="19">
        <f t="shared" si="134"/>
        <v>90.276595744680847</v>
      </c>
      <c r="Q2173" t="b">
        <v>1</v>
      </c>
      <c r="R2173" s="14" t="s">
        <v>8335</v>
      </c>
      <c r="S2173" s="10" t="s">
        <v>8279</v>
      </c>
      <c r="T2173" t="s">
        <v>8280</v>
      </c>
      <c r="U2173" s="14">
        <f t="shared" si="135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19">
        <v>1000</v>
      </c>
      <c r="E2174">
        <v>1000</v>
      </c>
      <c r="F2174" s="19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7">
        <f t="shared" si="133"/>
        <v>42082.580092592587</v>
      </c>
      <c r="M2174" t="b">
        <v>0</v>
      </c>
      <c r="N2174">
        <v>13</v>
      </c>
      <c r="O2174" s="5">
        <f>E2174/D2174</f>
        <v>1</v>
      </c>
      <c r="P2174" s="19">
        <f t="shared" si="134"/>
        <v>76.92307692307692</v>
      </c>
      <c r="Q2174" t="b">
        <v>1</v>
      </c>
      <c r="R2174" s="14" t="s">
        <v>8335</v>
      </c>
      <c r="S2174" s="10" t="s">
        <v>8279</v>
      </c>
      <c r="T2174" t="s">
        <v>8280</v>
      </c>
      <c r="U2174" s="14">
        <f t="shared" si="135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19">
        <v>4200</v>
      </c>
      <c r="E2175">
        <v>5331</v>
      </c>
      <c r="F2175" s="19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7">
        <f t="shared" si="133"/>
        <v>41495.692627314813</v>
      </c>
      <c r="M2175" t="b">
        <v>0</v>
      </c>
      <c r="N2175">
        <v>90</v>
      </c>
      <c r="O2175" s="5">
        <f>E2175/D2175</f>
        <v>1.2692857142857144</v>
      </c>
      <c r="P2175" s="19">
        <f t="shared" si="134"/>
        <v>59.233333333333334</v>
      </c>
      <c r="Q2175" t="b">
        <v>1</v>
      </c>
      <c r="R2175" s="14" t="s">
        <v>8335</v>
      </c>
      <c r="S2175" s="10" t="s">
        <v>8279</v>
      </c>
      <c r="T2175" t="s">
        <v>8280</v>
      </c>
      <c r="U2175" s="14">
        <f t="shared" si="135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19">
        <v>4000</v>
      </c>
      <c r="E2176">
        <v>4119</v>
      </c>
      <c r="F2176" s="19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7">
        <f t="shared" si="133"/>
        <v>42465.542905092589</v>
      </c>
      <c r="M2176" t="b">
        <v>0</v>
      </c>
      <c r="N2176">
        <v>63</v>
      </c>
      <c r="O2176" s="5">
        <f>E2176/D2176</f>
        <v>1.0297499999999999</v>
      </c>
      <c r="P2176" s="19">
        <f t="shared" si="134"/>
        <v>65.38095238095238</v>
      </c>
      <c r="Q2176" t="b">
        <v>1</v>
      </c>
      <c r="R2176" s="14" t="s">
        <v>8335</v>
      </c>
      <c r="S2176" s="10" t="s">
        <v>8279</v>
      </c>
      <c r="T2176" t="s">
        <v>8280</v>
      </c>
      <c r="U2176" s="14">
        <f t="shared" si="135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19">
        <v>700</v>
      </c>
      <c r="E2177">
        <v>1750</v>
      </c>
      <c r="F2177" s="19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7">
        <f t="shared" si="133"/>
        <v>42565.009097222224</v>
      </c>
      <c r="M2177" t="b">
        <v>0</v>
      </c>
      <c r="N2177">
        <v>26</v>
      </c>
      <c r="O2177" s="5">
        <f>E2177/D2177</f>
        <v>2.5</v>
      </c>
      <c r="P2177" s="19">
        <f t="shared" si="134"/>
        <v>67.307692307692307</v>
      </c>
      <c r="Q2177" t="b">
        <v>1</v>
      </c>
      <c r="R2177" s="14" t="s">
        <v>8335</v>
      </c>
      <c r="S2177" s="10" t="s">
        <v>8279</v>
      </c>
      <c r="T2177" t="s">
        <v>8280</v>
      </c>
      <c r="U2177" s="14">
        <f t="shared" si="135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19">
        <v>5000</v>
      </c>
      <c r="E2178">
        <v>6301</v>
      </c>
      <c r="F2178" s="19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7">
        <f t="shared" si="133"/>
        <v>42096.633206018523</v>
      </c>
      <c r="M2178" t="b">
        <v>0</v>
      </c>
      <c r="N2178">
        <v>71</v>
      </c>
      <c r="O2178" s="5">
        <f>E2178/D2178</f>
        <v>1.2602</v>
      </c>
      <c r="P2178" s="19">
        <f t="shared" si="134"/>
        <v>88.74647887323944</v>
      </c>
      <c r="Q2178" t="b">
        <v>1</v>
      </c>
      <c r="R2178" s="14" t="s">
        <v>8335</v>
      </c>
      <c r="S2178" s="10" t="s">
        <v>8279</v>
      </c>
      <c r="T2178" t="s">
        <v>8280</v>
      </c>
      <c r="U2178" s="14">
        <f t="shared" si="135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19">
        <v>2500</v>
      </c>
      <c r="E2179">
        <v>2503</v>
      </c>
      <c r="F2179" s="1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7">
        <f t="shared" ref="L2179:L2242" si="137">(((K2179/60)/60)/24)+DATE(1970,1,1)</f>
        <v>42502.250775462962</v>
      </c>
      <c r="M2179" t="b">
        <v>0</v>
      </c>
      <c r="N2179">
        <v>38</v>
      </c>
      <c r="O2179" s="5">
        <f>E2179/D2179</f>
        <v>1.0012000000000001</v>
      </c>
      <c r="P2179" s="19">
        <f t="shared" ref="P2179:P2242" si="138">IFERROR(E2179/N2179,0)</f>
        <v>65.868421052631575</v>
      </c>
      <c r="Q2179" t="b">
        <v>1</v>
      </c>
      <c r="R2179" s="14" t="s">
        <v>8335</v>
      </c>
      <c r="S2179" s="10" t="s">
        <v>8279</v>
      </c>
      <c r="T2179" t="s">
        <v>8280</v>
      </c>
      <c r="U2179" s="14">
        <f t="shared" ref="U2179:U2242" si="139">YEAR(L2179)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19">
        <v>25000</v>
      </c>
      <c r="E2180">
        <v>34660</v>
      </c>
      <c r="F2180" s="19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7">
        <f t="shared" si="137"/>
        <v>42723.63653935185</v>
      </c>
      <c r="M2180" t="b">
        <v>0</v>
      </c>
      <c r="N2180">
        <v>859</v>
      </c>
      <c r="O2180" s="5">
        <f>E2180/D2180</f>
        <v>1.3864000000000001</v>
      </c>
      <c r="P2180" s="19">
        <f t="shared" si="138"/>
        <v>40.349243306169967</v>
      </c>
      <c r="Q2180" t="b">
        <v>1</v>
      </c>
      <c r="R2180" s="14" t="s">
        <v>8335</v>
      </c>
      <c r="S2180" s="10" t="s">
        <v>8279</v>
      </c>
      <c r="T2180" t="s">
        <v>8280</v>
      </c>
      <c r="U2180" s="14">
        <f t="shared" si="139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19">
        <v>1000</v>
      </c>
      <c r="E2181">
        <v>1614</v>
      </c>
      <c r="F2181" s="19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7">
        <f t="shared" si="137"/>
        <v>42075.171203703707</v>
      </c>
      <c r="M2181" t="b">
        <v>0</v>
      </c>
      <c r="N2181">
        <v>21</v>
      </c>
      <c r="O2181" s="5">
        <f>E2181/D2181</f>
        <v>1.6140000000000001</v>
      </c>
      <c r="P2181" s="19">
        <f t="shared" si="138"/>
        <v>76.857142857142861</v>
      </c>
      <c r="Q2181" t="b">
        <v>1</v>
      </c>
      <c r="R2181" s="14" t="s">
        <v>8335</v>
      </c>
      <c r="S2181" s="10" t="s">
        <v>8279</v>
      </c>
      <c r="T2181" t="s">
        <v>8280</v>
      </c>
      <c r="U2181" s="14">
        <f t="shared" si="139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19">
        <v>5000</v>
      </c>
      <c r="E2182">
        <v>5359.21</v>
      </c>
      <c r="F2182" s="19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7">
        <f t="shared" si="137"/>
        <v>42279.669768518521</v>
      </c>
      <c r="M2182" t="b">
        <v>0</v>
      </c>
      <c r="N2182">
        <v>78</v>
      </c>
      <c r="O2182" s="5">
        <f>E2182/D2182</f>
        <v>1.071842</v>
      </c>
      <c r="P2182" s="19">
        <f t="shared" si="138"/>
        <v>68.707820512820518</v>
      </c>
      <c r="Q2182" t="b">
        <v>1</v>
      </c>
      <c r="R2182" s="14" t="s">
        <v>8335</v>
      </c>
      <c r="S2182" s="10" t="s">
        <v>8279</v>
      </c>
      <c r="T2182" t="s">
        <v>8280</v>
      </c>
      <c r="U2182" s="14">
        <f t="shared" si="139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19">
        <v>2000</v>
      </c>
      <c r="E2183">
        <v>3062</v>
      </c>
      <c r="F2183" s="19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7">
        <f t="shared" si="137"/>
        <v>42773.005243055552</v>
      </c>
      <c r="M2183" t="b">
        <v>0</v>
      </c>
      <c r="N2183">
        <v>53</v>
      </c>
      <c r="O2183" s="5">
        <f>E2183/D2183</f>
        <v>1.5309999999999999</v>
      </c>
      <c r="P2183" s="19">
        <f t="shared" si="138"/>
        <v>57.773584905660378</v>
      </c>
      <c r="Q2183" t="b">
        <v>1</v>
      </c>
      <c r="R2183" s="14" t="s">
        <v>8356</v>
      </c>
      <c r="S2183" s="10" t="s">
        <v>8287</v>
      </c>
      <c r="T2183" t="s">
        <v>8305</v>
      </c>
      <c r="U2183" s="14">
        <f t="shared" si="139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19">
        <v>3000</v>
      </c>
      <c r="E2184">
        <v>15725</v>
      </c>
      <c r="F2184" s="19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7">
        <f t="shared" si="137"/>
        <v>41879.900752314818</v>
      </c>
      <c r="M2184" t="b">
        <v>0</v>
      </c>
      <c r="N2184">
        <v>356</v>
      </c>
      <c r="O2184" s="5">
        <f>E2184/D2184</f>
        <v>5.2416666666666663</v>
      </c>
      <c r="P2184" s="19">
        <f t="shared" si="138"/>
        <v>44.171348314606739</v>
      </c>
      <c r="Q2184" t="b">
        <v>1</v>
      </c>
      <c r="R2184" s="14" t="s">
        <v>8356</v>
      </c>
      <c r="S2184" s="10" t="s">
        <v>8287</v>
      </c>
      <c r="T2184" t="s">
        <v>8305</v>
      </c>
      <c r="U2184" s="14">
        <f t="shared" si="139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19">
        <v>1800</v>
      </c>
      <c r="E2185">
        <v>8807</v>
      </c>
      <c r="F2185" s="19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7">
        <f t="shared" si="137"/>
        <v>42745.365474537044</v>
      </c>
      <c r="M2185" t="b">
        <v>0</v>
      </c>
      <c r="N2185">
        <v>279</v>
      </c>
      <c r="O2185" s="5">
        <f>E2185/D2185</f>
        <v>4.8927777777777779</v>
      </c>
      <c r="P2185" s="19">
        <f t="shared" si="138"/>
        <v>31.566308243727597</v>
      </c>
      <c r="Q2185" t="b">
        <v>1</v>
      </c>
      <c r="R2185" s="14" t="s">
        <v>8356</v>
      </c>
      <c r="S2185" s="10" t="s">
        <v>8287</v>
      </c>
      <c r="T2185" t="s">
        <v>8305</v>
      </c>
      <c r="U2185" s="14">
        <f t="shared" si="139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19">
        <v>10000</v>
      </c>
      <c r="E2186">
        <v>28474</v>
      </c>
      <c r="F2186" s="19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7">
        <f t="shared" si="137"/>
        <v>42380.690289351856</v>
      </c>
      <c r="M2186" t="b">
        <v>1</v>
      </c>
      <c r="N2186">
        <v>266</v>
      </c>
      <c r="O2186" s="5">
        <f>E2186/D2186</f>
        <v>2.8473999999999999</v>
      </c>
      <c r="P2186" s="19">
        <f t="shared" si="138"/>
        <v>107.04511278195488</v>
      </c>
      <c r="Q2186" t="b">
        <v>1</v>
      </c>
      <c r="R2186" s="14" t="s">
        <v>8356</v>
      </c>
      <c r="S2186" s="10" t="s">
        <v>8287</v>
      </c>
      <c r="T2186" t="s">
        <v>8305</v>
      </c>
      <c r="U2186" s="14">
        <f t="shared" si="139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19">
        <v>5000</v>
      </c>
      <c r="E2187">
        <v>92848.5</v>
      </c>
      <c r="F2187" s="19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7">
        <f t="shared" si="137"/>
        <v>41319.349988425929</v>
      </c>
      <c r="M2187" t="b">
        <v>0</v>
      </c>
      <c r="N2187">
        <v>623</v>
      </c>
      <c r="O2187" s="5">
        <f>E2187/D2187</f>
        <v>18.569700000000001</v>
      </c>
      <c r="P2187" s="19">
        <f t="shared" si="138"/>
        <v>149.03451043338683</v>
      </c>
      <c r="Q2187" t="b">
        <v>1</v>
      </c>
      <c r="R2187" s="14" t="s">
        <v>8356</v>
      </c>
      <c r="S2187" s="10" t="s">
        <v>8287</v>
      </c>
      <c r="T2187" t="s">
        <v>8305</v>
      </c>
      <c r="U2187" s="14">
        <f t="shared" si="139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19">
        <v>20000</v>
      </c>
      <c r="E2188">
        <v>21935</v>
      </c>
      <c r="F2188" s="19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7">
        <f t="shared" si="137"/>
        <v>42583.615081018521</v>
      </c>
      <c r="M2188" t="b">
        <v>0</v>
      </c>
      <c r="N2188">
        <v>392</v>
      </c>
      <c r="O2188" s="5">
        <f>E2188/D2188</f>
        <v>1.0967499999999999</v>
      </c>
      <c r="P2188" s="19">
        <f t="shared" si="138"/>
        <v>55.956632653061227</v>
      </c>
      <c r="Q2188" t="b">
        <v>1</v>
      </c>
      <c r="R2188" s="14" t="s">
        <v>8356</v>
      </c>
      <c r="S2188" s="10" t="s">
        <v>8287</v>
      </c>
      <c r="T2188" t="s">
        <v>8305</v>
      </c>
      <c r="U2188" s="14">
        <f t="shared" si="139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19">
        <v>20000</v>
      </c>
      <c r="E2189">
        <v>202928.5</v>
      </c>
      <c r="F2189" s="1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7">
        <f t="shared" si="137"/>
        <v>42068.209097222221</v>
      </c>
      <c r="M2189" t="b">
        <v>1</v>
      </c>
      <c r="N2189">
        <v>3562</v>
      </c>
      <c r="O2189" s="5">
        <f>E2189/D2189</f>
        <v>10.146425000000001</v>
      </c>
      <c r="P2189" s="19">
        <f t="shared" si="138"/>
        <v>56.970381807973048</v>
      </c>
      <c r="Q2189" t="b">
        <v>1</v>
      </c>
      <c r="R2189" s="14" t="s">
        <v>8356</v>
      </c>
      <c r="S2189" s="10" t="s">
        <v>8287</v>
      </c>
      <c r="T2189" t="s">
        <v>8305</v>
      </c>
      <c r="U2189" s="14">
        <f t="shared" si="139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19">
        <v>5494</v>
      </c>
      <c r="E2190">
        <v>22645</v>
      </c>
      <c r="F2190" s="19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7">
        <f t="shared" si="137"/>
        <v>42633.586122685185</v>
      </c>
      <c r="M2190" t="b">
        <v>0</v>
      </c>
      <c r="N2190">
        <v>514</v>
      </c>
      <c r="O2190" s="5">
        <f>E2190/D2190</f>
        <v>4.1217692027666546</v>
      </c>
      <c r="P2190" s="19">
        <f t="shared" si="138"/>
        <v>44.056420233463037</v>
      </c>
      <c r="Q2190" t="b">
        <v>1</v>
      </c>
      <c r="R2190" s="14" t="s">
        <v>8356</v>
      </c>
      <c r="S2190" s="10" t="s">
        <v>8287</v>
      </c>
      <c r="T2190" t="s">
        <v>8305</v>
      </c>
      <c r="U2190" s="14">
        <f t="shared" si="139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19">
        <v>1200</v>
      </c>
      <c r="E2191">
        <v>6039</v>
      </c>
      <c r="F2191" s="19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7">
        <f t="shared" si="137"/>
        <v>42467.788194444445</v>
      </c>
      <c r="M2191" t="b">
        <v>0</v>
      </c>
      <c r="N2191">
        <v>88</v>
      </c>
      <c r="O2191" s="5">
        <f>E2191/D2191</f>
        <v>5.0324999999999998</v>
      </c>
      <c r="P2191" s="19">
        <f t="shared" si="138"/>
        <v>68.625</v>
      </c>
      <c r="Q2191" t="b">
        <v>1</v>
      </c>
      <c r="R2191" s="14" t="s">
        <v>8356</v>
      </c>
      <c r="S2191" s="10" t="s">
        <v>8287</v>
      </c>
      <c r="T2191" t="s">
        <v>8305</v>
      </c>
      <c r="U2191" s="14">
        <f t="shared" si="139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19">
        <v>19000</v>
      </c>
      <c r="E2192">
        <v>35076</v>
      </c>
      <c r="F2192" s="19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7">
        <f t="shared" si="137"/>
        <v>42417.625046296293</v>
      </c>
      <c r="M2192" t="b">
        <v>0</v>
      </c>
      <c r="N2192">
        <v>537</v>
      </c>
      <c r="O2192" s="5">
        <f>E2192/D2192</f>
        <v>1.8461052631578947</v>
      </c>
      <c r="P2192" s="19">
        <f t="shared" si="138"/>
        <v>65.318435754189949</v>
      </c>
      <c r="Q2192" t="b">
        <v>1</v>
      </c>
      <c r="R2192" s="14" t="s">
        <v>8356</v>
      </c>
      <c r="S2192" s="10" t="s">
        <v>8287</v>
      </c>
      <c r="T2192" t="s">
        <v>8305</v>
      </c>
      <c r="U2192" s="14">
        <f t="shared" si="139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19">
        <v>750</v>
      </c>
      <c r="E2193">
        <v>898</v>
      </c>
      <c r="F2193" s="19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7">
        <f t="shared" si="137"/>
        <v>42768.833645833336</v>
      </c>
      <c r="M2193" t="b">
        <v>0</v>
      </c>
      <c r="N2193">
        <v>25</v>
      </c>
      <c r="O2193" s="5">
        <f>E2193/D2193</f>
        <v>1.1973333333333334</v>
      </c>
      <c r="P2193" s="19">
        <f t="shared" si="138"/>
        <v>35.92</v>
      </c>
      <c r="Q2193" t="b">
        <v>1</v>
      </c>
      <c r="R2193" s="14" t="s">
        <v>8356</v>
      </c>
      <c r="S2193" s="10" t="s">
        <v>8287</v>
      </c>
      <c r="T2193" t="s">
        <v>8305</v>
      </c>
      <c r="U2193" s="14">
        <f t="shared" si="139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19">
        <v>12000</v>
      </c>
      <c r="E2194">
        <v>129748.82</v>
      </c>
      <c r="F2194" s="19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7">
        <f t="shared" si="137"/>
        <v>42691.8512037037</v>
      </c>
      <c r="M2194" t="b">
        <v>0</v>
      </c>
      <c r="N2194">
        <v>3238</v>
      </c>
      <c r="O2194" s="5">
        <f>E2194/D2194</f>
        <v>10.812401666666668</v>
      </c>
      <c r="P2194" s="19">
        <f t="shared" si="138"/>
        <v>40.070667078443485</v>
      </c>
      <c r="Q2194" t="b">
        <v>1</v>
      </c>
      <c r="R2194" s="14" t="s">
        <v>8356</v>
      </c>
      <c r="S2194" s="10" t="s">
        <v>8287</v>
      </c>
      <c r="T2194" t="s">
        <v>8305</v>
      </c>
      <c r="U2194" s="14">
        <f t="shared" si="139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19">
        <v>15000</v>
      </c>
      <c r="E2195">
        <v>67856</v>
      </c>
      <c r="F2195" s="19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7">
        <f t="shared" si="137"/>
        <v>42664.405925925923</v>
      </c>
      <c r="M2195" t="b">
        <v>0</v>
      </c>
      <c r="N2195">
        <v>897</v>
      </c>
      <c r="O2195" s="5">
        <f>E2195/D2195</f>
        <v>4.5237333333333334</v>
      </c>
      <c r="P2195" s="19">
        <f t="shared" si="138"/>
        <v>75.647714604236342</v>
      </c>
      <c r="Q2195" t="b">
        <v>1</v>
      </c>
      <c r="R2195" s="14" t="s">
        <v>8356</v>
      </c>
      <c r="S2195" s="10" t="s">
        <v>8287</v>
      </c>
      <c r="T2195" t="s">
        <v>8305</v>
      </c>
      <c r="U2195" s="14">
        <f t="shared" si="139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19">
        <v>10000</v>
      </c>
      <c r="E2196">
        <v>53737</v>
      </c>
      <c r="F2196" s="19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7">
        <f t="shared" si="137"/>
        <v>42425.757986111115</v>
      </c>
      <c r="M2196" t="b">
        <v>0</v>
      </c>
      <c r="N2196">
        <v>878</v>
      </c>
      <c r="O2196" s="5">
        <f>E2196/D2196</f>
        <v>5.3737000000000004</v>
      </c>
      <c r="P2196" s="19">
        <f t="shared" si="138"/>
        <v>61.203872437357631</v>
      </c>
      <c r="Q2196" t="b">
        <v>1</v>
      </c>
      <c r="R2196" s="14" t="s">
        <v>8356</v>
      </c>
      <c r="S2196" s="10" t="s">
        <v>8287</v>
      </c>
      <c r="T2196" t="s">
        <v>8305</v>
      </c>
      <c r="U2196" s="14">
        <f t="shared" si="139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19">
        <v>4600</v>
      </c>
      <c r="E2197">
        <v>5535</v>
      </c>
      <c r="F2197" s="19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7">
        <f t="shared" si="137"/>
        <v>42197.771990740745</v>
      </c>
      <c r="M2197" t="b">
        <v>0</v>
      </c>
      <c r="N2197">
        <v>115</v>
      </c>
      <c r="O2197" s="5">
        <f>E2197/D2197</f>
        <v>1.2032608695652174</v>
      </c>
      <c r="P2197" s="19">
        <f t="shared" si="138"/>
        <v>48.130434782608695</v>
      </c>
      <c r="Q2197" t="b">
        <v>1</v>
      </c>
      <c r="R2197" s="14" t="s">
        <v>8356</v>
      </c>
      <c r="S2197" s="10" t="s">
        <v>8287</v>
      </c>
      <c r="T2197" t="s">
        <v>8305</v>
      </c>
      <c r="U2197" s="14">
        <f t="shared" si="139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19">
        <v>14000</v>
      </c>
      <c r="E2198">
        <v>15937</v>
      </c>
      <c r="F2198" s="19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7">
        <f t="shared" si="137"/>
        <v>42675.487291666665</v>
      </c>
      <c r="M2198" t="b">
        <v>0</v>
      </c>
      <c r="N2198">
        <v>234</v>
      </c>
      <c r="O2198" s="5">
        <f>E2198/D2198</f>
        <v>1.1383571428571428</v>
      </c>
      <c r="P2198" s="19">
        <f t="shared" si="138"/>
        <v>68.106837606837601</v>
      </c>
      <c r="Q2198" t="b">
        <v>1</v>
      </c>
      <c r="R2198" s="14" t="s">
        <v>8356</v>
      </c>
      <c r="S2198" s="10" t="s">
        <v>8287</v>
      </c>
      <c r="T2198" t="s">
        <v>8305</v>
      </c>
      <c r="U2198" s="14">
        <f t="shared" si="139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19">
        <v>30000</v>
      </c>
      <c r="E2199">
        <v>285309.33</v>
      </c>
      <c r="F2199" s="1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7">
        <f t="shared" si="137"/>
        <v>42033.584016203706</v>
      </c>
      <c r="M2199" t="b">
        <v>0</v>
      </c>
      <c r="N2199">
        <v>4330</v>
      </c>
      <c r="O2199" s="5">
        <f>E2199/D2199</f>
        <v>9.5103109999999997</v>
      </c>
      <c r="P2199" s="19">
        <f t="shared" si="138"/>
        <v>65.891300230946882</v>
      </c>
      <c r="Q2199" t="b">
        <v>1</v>
      </c>
      <c r="R2199" s="14" t="s">
        <v>8356</v>
      </c>
      <c r="S2199" s="10" t="s">
        <v>8287</v>
      </c>
      <c r="T2199" t="s">
        <v>8305</v>
      </c>
      <c r="U2199" s="14">
        <f t="shared" si="139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19">
        <v>40000</v>
      </c>
      <c r="E2200">
        <v>53157</v>
      </c>
      <c r="F2200" s="19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7">
        <f t="shared" si="137"/>
        <v>42292.513888888891</v>
      </c>
      <c r="M2200" t="b">
        <v>0</v>
      </c>
      <c r="N2200">
        <v>651</v>
      </c>
      <c r="O2200" s="5">
        <f>E2200/D2200</f>
        <v>1.3289249999999999</v>
      </c>
      <c r="P2200" s="19">
        <f t="shared" si="138"/>
        <v>81.654377880184327</v>
      </c>
      <c r="Q2200" t="b">
        <v>1</v>
      </c>
      <c r="R2200" s="14" t="s">
        <v>8356</v>
      </c>
      <c r="S2200" s="10" t="s">
        <v>8287</v>
      </c>
      <c r="T2200" t="s">
        <v>8305</v>
      </c>
      <c r="U2200" s="14">
        <f t="shared" si="139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19">
        <v>9000</v>
      </c>
      <c r="E2201">
        <v>13228</v>
      </c>
      <c r="F2201" s="19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7">
        <f t="shared" si="137"/>
        <v>42262.416643518518</v>
      </c>
      <c r="M2201" t="b">
        <v>1</v>
      </c>
      <c r="N2201">
        <v>251</v>
      </c>
      <c r="O2201" s="5">
        <f>E2201/D2201</f>
        <v>1.4697777777777778</v>
      </c>
      <c r="P2201" s="19">
        <f t="shared" si="138"/>
        <v>52.701195219123505</v>
      </c>
      <c r="Q2201" t="b">
        <v>1</v>
      </c>
      <c r="R2201" s="14" t="s">
        <v>8356</v>
      </c>
      <c r="S2201" s="10" t="s">
        <v>8287</v>
      </c>
      <c r="T2201" t="s">
        <v>8305</v>
      </c>
      <c r="U2201" s="14">
        <f t="shared" si="139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19">
        <v>2000</v>
      </c>
      <c r="E2202">
        <v>10843</v>
      </c>
      <c r="F2202" s="19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7">
        <f t="shared" si="137"/>
        <v>42163.625787037032</v>
      </c>
      <c r="M2202" t="b">
        <v>0</v>
      </c>
      <c r="N2202">
        <v>263</v>
      </c>
      <c r="O2202" s="5">
        <f>E2202/D2202</f>
        <v>5.4215</v>
      </c>
      <c r="P2202" s="19">
        <f t="shared" si="138"/>
        <v>41.228136882129277</v>
      </c>
      <c r="Q2202" t="b">
        <v>1</v>
      </c>
      <c r="R2202" s="14" t="s">
        <v>8356</v>
      </c>
      <c r="S2202" s="10" t="s">
        <v>8287</v>
      </c>
      <c r="T2202" t="s">
        <v>8305</v>
      </c>
      <c r="U2202" s="14">
        <f t="shared" si="139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19">
        <v>110</v>
      </c>
      <c r="E2203">
        <v>420.99</v>
      </c>
      <c r="F2203" s="19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7">
        <f t="shared" si="137"/>
        <v>41276.846817129634</v>
      </c>
      <c r="M2203" t="b">
        <v>0</v>
      </c>
      <c r="N2203">
        <v>28</v>
      </c>
      <c r="O2203" s="5">
        <f>E2203/D2203</f>
        <v>3.8271818181818182</v>
      </c>
      <c r="P2203" s="19">
        <f t="shared" si="138"/>
        <v>15.035357142857142</v>
      </c>
      <c r="Q2203" t="b">
        <v>1</v>
      </c>
      <c r="R2203" s="14" t="s">
        <v>8339</v>
      </c>
      <c r="S2203" s="10" t="s">
        <v>8279</v>
      </c>
      <c r="T2203" t="s">
        <v>8284</v>
      </c>
      <c r="U2203" s="14">
        <f t="shared" si="139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19">
        <v>4000</v>
      </c>
      <c r="E2204">
        <v>28167.25</v>
      </c>
      <c r="F2204" s="19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7">
        <f t="shared" si="137"/>
        <v>41184.849166666667</v>
      </c>
      <c r="M2204" t="b">
        <v>0</v>
      </c>
      <c r="N2204">
        <v>721</v>
      </c>
      <c r="O2204" s="5">
        <f>E2204/D2204</f>
        <v>7.0418124999999998</v>
      </c>
      <c r="P2204" s="19">
        <f t="shared" si="138"/>
        <v>39.066920943134534</v>
      </c>
      <c r="Q2204" t="b">
        <v>1</v>
      </c>
      <c r="R2204" s="14" t="s">
        <v>8339</v>
      </c>
      <c r="S2204" s="10" t="s">
        <v>8279</v>
      </c>
      <c r="T2204" t="s">
        <v>8284</v>
      </c>
      <c r="U2204" s="14">
        <f t="shared" si="139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19">
        <v>2000</v>
      </c>
      <c r="E2205">
        <v>2191</v>
      </c>
      <c r="F2205" s="19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7">
        <f t="shared" si="137"/>
        <v>42241.85974537037</v>
      </c>
      <c r="M2205" t="b">
        <v>0</v>
      </c>
      <c r="N2205">
        <v>50</v>
      </c>
      <c r="O2205" s="5">
        <f>E2205/D2205</f>
        <v>1.0954999999999999</v>
      </c>
      <c r="P2205" s="19">
        <f t="shared" si="138"/>
        <v>43.82</v>
      </c>
      <c r="Q2205" t="b">
        <v>1</v>
      </c>
      <c r="R2205" s="14" t="s">
        <v>8339</v>
      </c>
      <c r="S2205" s="10" t="s">
        <v>8279</v>
      </c>
      <c r="T2205" t="s">
        <v>8284</v>
      </c>
      <c r="U2205" s="14">
        <f t="shared" si="139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19">
        <v>1500</v>
      </c>
      <c r="E2206">
        <v>1993</v>
      </c>
      <c r="F2206" s="19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7">
        <f t="shared" si="137"/>
        <v>41312.311562499999</v>
      </c>
      <c r="M2206" t="b">
        <v>0</v>
      </c>
      <c r="N2206">
        <v>73</v>
      </c>
      <c r="O2206" s="5">
        <f>E2206/D2206</f>
        <v>1.3286666666666667</v>
      </c>
      <c r="P2206" s="19">
        <f t="shared" si="138"/>
        <v>27.301369863013697</v>
      </c>
      <c r="Q2206" t="b">
        <v>1</v>
      </c>
      <c r="R2206" s="14" t="s">
        <v>8339</v>
      </c>
      <c r="S2206" s="10" t="s">
        <v>8279</v>
      </c>
      <c r="T2206" t="s">
        <v>8284</v>
      </c>
      <c r="U2206" s="14">
        <f t="shared" si="139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19">
        <v>750</v>
      </c>
      <c r="E2207">
        <v>1140</v>
      </c>
      <c r="F2207" s="19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7">
        <f t="shared" si="137"/>
        <v>41031.82163194444</v>
      </c>
      <c r="M2207" t="b">
        <v>0</v>
      </c>
      <c r="N2207">
        <v>27</v>
      </c>
      <c r="O2207" s="5">
        <f>E2207/D2207</f>
        <v>1.52</v>
      </c>
      <c r="P2207" s="19">
        <f t="shared" si="138"/>
        <v>42.222222222222221</v>
      </c>
      <c r="Q2207" t="b">
        <v>1</v>
      </c>
      <c r="R2207" s="14" t="s">
        <v>8339</v>
      </c>
      <c r="S2207" s="10" t="s">
        <v>8279</v>
      </c>
      <c r="T2207" t="s">
        <v>8284</v>
      </c>
      <c r="U2207" s="14">
        <f t="shared" si="139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19">
        <v>1100</v>
      </c>
      <c r="E2208">
        <v>1130</v>
      </c>
      <c r="F2208" s="19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7">
        <f t="shared" si="137"/>
        <v>40997.257222222222</v>
      </c>
      <c r="M2208" t="b">
        <v>0</v>
      </c>
      <c r="N2208">
        <v>34</v>
      </c>
      <c r="O2208" s="5">
        <f>E2208/D2208</f>
        <v>1.0272727272727273</v>
      </c>
      <c r="P2208" s="19">
        <f t="shared" si="138"/>
        <v>33.235294117647058</v>
      </c>
      <c r="Q2208" t="b">
        <v>1</v>
      </c>
      <c r="R2208" s="14" t="s">
        <v>8339</v>
      </c>
      <c r="S2208" s="10" t="s">
        <v>8279</v>
      </c>
      <c r="T2208" t="s">
        <v>8284</v>
      </c>
      <c r="U2208" s="14">
        <f t="shared" si="139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19">
        <v>2000</v>
      </c>
      <c r="E2209">
        <v>2000</v>
      </c>
      <c r="F2209" s="1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7">
        <f t="shared" si="137"/>
        <v>41564.194131944445</v>
      </c>
      <c r="M2209" t="b">
        <v>0</v>
      </c>
      <c r="N2209">
        <v>7</v>
      </c>
      <c r="O2209" s="5">
        <f>E2209/D2209</f>
        <v>1</v>
      </c>
      <c r="P2209" s="19">
        <f t="shared" si="138"/>
        <v>285.71428571428572</v>
      </c>
      <c r="Q2209" t="b">
        <v>1</v>
      </c>
      <c r="R2209" s="14" t="s">
        <v>8339</v>
      </c>
      <c r="S2209" s="10" t="s">
        <v>8279</v>
      </c>
      <c r="T2209" t="s">
        <v>8284</v>
      </c>
      <c r="U2209" s="14">
        <f t="shared" si="139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19">
        <v>1000</v>
      </c>
      <c r="E2210">
        <v>1016</v>
      </c>
      <c r="F2210" s="19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7">
        <f t="shared" si="137"/>
        <v>40946.882245370369</v>
      </c>
      <c r="M2210" t="b">
        <v>0</v>
      </c>
      <c r="N2210">
        <v>24</v>
      </c>
      <c r="O2210" s="5">
        <f>E2210/D2210</f>
        <v>1.016</v>
      </c>
      <c r="P2210" s="19">
        <f t="shared" si="138"/>
        <v>42.333333333333336</v>
      </c>
      <c r="Q2210" t="b">
        <v>1</v>
      </c>
      <c r="R2210" s="14" t="s">
        <v>8339</v>
      </c>
      <c r="S2210" s="10" t="s">
        <v>8279</v>
      </c>
      <c r="T2210" t="s">
        <v>8284</v>
      </c>
      <c r="U2210" s="14">
        <f t="shared" si="139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19">
        <v>500</v>
      </c>
      <c r="E2211">
        <v>754</v>
      </c>
      <c r="F2211" s="19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7">
        <f t="shared" si="137"/>
        <v>41732.479675925926</v>
      </c>
      <c r="M2211" t="b">
        <v>0</v>
      </c>
      <c r="N2211">
        <v>15</v>
      </c>
      <c r="O2211" s="5">
        <f>E2211/D2211</f>
        <v>1.508</v>
      </c>
      <c r="P2211" s="19">
        <f t="shared" si="138"/>
        <v>50.266666666666666</v>
      </c>
      <c r="Q2211" t="b">
        <v>1</v>
      </c>
      <c r="R2211" s="14" t="s">
        <v>8339</v>
      </c>
      <c r="S2211" s="10" t="s">
        <v>8279</v>
      </c>
      <c r="T2211" t="s">
        <v>8284</v>
      </c>
      <c r="U2211" s="14">
        <f t="shared" si="139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19">
        <v>4000</v>
      </c>
      <c r="E2212">
        <v>4457</v>
      </c>
      <c r="F2212" s="19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7">
        <f t="shared" si="137"/>
        <v>40956.066087962965</v>
      </c>
      <c r="M2212" t="b">
        <v>0</v>
      </c>
      <c r="N2212">
        <v>72</v>
      </c>
      <c r="O2212" s="5">
        <f>E2212/D2212</f>
        <v>1.11425</v>
      </c>
      <c r="P2212" s="19">
        <f t="shared" si="138"/>
        <v>61.902777777777779</v>
      </c>
      <c r="Q2212" t="b">
        <v>1</v>
      </c>
      <c r="R2212" s="14" t="s">
        <v>8339</v>
      </c>
      <c r="S2212" s="10" t="s">
        <v>8279</v>
      </c>
      <c r="T2212" t="s">
        <v>8284</v>
      </c>
      <c r="U2212" s="14">
        <f t="shared" si="139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19">
        <v>2500</v>
      </c>
      <c r="E2213">
        <v>4890</v>
      </c>
      <c r="F2213" s="19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7">
        <f t="shared" si="137"/>
        <v>41716.785011574073</v>
      </c>
      <c r="M2213" t="b">
        <v>0</v>
      </c>
      <c r="N2213">
        <v>120</v>
      </c>
      <c r="O2213" s="5">
        <f>E2213/D2213</f>
        <v>1.956</v>
      </c>
      <c r="P2213" s="19">
        <f t="shared" si="138"/>
        <v>40.75</v>
      </c>
      <c r="Q2213" t="b">
        <v>1</v>
      </c>
      <c r="R2213" s="14" t="s">
        <v>8339</v>
      </c>
      <c r="S2213" s="10" t="s">
        <v>8279</v>
      </c>
      <c r="T2213" t="s">
        <v>8284</v>
      </c>
      <c r="U2213" s="14">
        <f t="shared" si="139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19">
        <v>6000</v>
      </c>
      <c r="E2214">
        <v>6863</v>
      </c>
      <c r="F2214" s="19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7">
        <f t="shared" si="137"/>
        <v>41548.747418981482</v>
      </c>
      <c r="M2214" t="b">
        <v>0</v>
      </c>
      <c r="N2214">
        <v>123</v>
      </c>
      <c r="O2214" s="5">
        <f>E2214/D2214</f>
        <v>1.1438333333333333</v>
      </c>
      <c r="P2214" s="19">
        <f t="shared" si="138"/>
        <v>55.796747967479675</v>
      </c>
      <c r="Q2214" t="b">
        <v>1</v>
      </c>
      <c r="R2214" s="14" t="s">
        <v>8339</v>
      </c>
      <c r="S2214" s="10" t="s">
        <v>8279</v>
      </c>
      <c r="T2214" t="s">
        <v>8284</v>
      </c>
      <c r="U2214" s="14">
        <f t="shared" si="139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19">
        <v>5</v>
      </c>
      <c r="E2215">
        <v>10</v>
      </c>
      <c r="F2215" s="19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7">
        <f t="shared" si="137"/>
        <v>42109.826145833329</v>
      </c>
      <c r="M2215" t="b">
        <v>0</v>
      </c>
      <c r="N2215">
        <v>1</v>
      </c>
      <c r="O2215" s="5">
        <f>E2215/D2215</f>
        <v>2</v>
      </c>
      <c r="P2215" s="19">
        <f t="shared" si="138"/>
        <v>10</v>
      </c>
      <c r="Q2215" t="b">
        <v>1</v>
      </c>
      <c r="R2215" s="14" t="s">
        <v>8339</v>
      </c>
      <c r="S2215" s="10" t="s">
        <v>8279</v>
      </c>
      <c r="T2215" t="s">
        <v>8284</v>
      </c>
      <c r="U2215" s="14">
        <f t="shared" si="139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19">
        <v>600</v>
      </c>
      <c r="E2216">
        <v>1755.01</v>
      </c>
      <c r="F2216" s="19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7">
        <f t="shared" si="137"/>
        <v>41646.792222222226</v>
      </c>
      <c r="M2216" t="b">
        <v>0</v>
      </c>
      <c r="N2216">
        <v>24</v>
      </c>
      <c r="O2216" s="5">
        <f>E2216/D2216</f>
        <v>2.9250166666666666</v>
      </c>
      <c r="P2216" s="19">
        <f t="shared" si="138"/>
        <v>73.125416666666666</v>
      </c>
      <c r="Q2216" t="b">
        <v>1</v>
      </c>
      <c r="R2216" s="14" t="s">
        <v>8339</v>
      </c>
      <c r="S2216" s="10" t="s">
        <v>8279</v>
      </c>
      <c r="T2216" t="s">
        <v>8284</v>
      </c>
      <c r="U2216" s="14">
        <f t="shared" si="139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19">
        <v>550</v>
      </c>
      <c r="E2217">
        <v>860</v>
      </c>
      <c r="F2217" s="19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7">
        <f t="shared" si="137"/>
        <v>40958.717268518521</v>
      </c>
      <c r="M2217" t="b">
        <v>0</v>
      </c>
      <c r="N2217">
        <v>33</v>
      </c>
      <c r="O2217" s="5">
        <f>E2217/D2217</f>
        <v>1.5636363636363637</v>
      </c>
      <c r="P2217" s="19">
        <f t="shared" si="138"/>
        <v>26.060606060606062</v>
      </c>
      <c r="Q2217" t="b">
        <v>1</v>
      </c>
      <c r="R2217" s="14" t="s">
        <v>8339</v>
      </c>
      <c r="S2217" s="10" t="s">
        <v>8279</v>
      </c>
      <c r="T2217" t="s">
        <v>8284</v>
      </c>
      <c r="U2217" s="14">
        <f t="shared" si="139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19">
        <v>300</v>
      </c>
      <c r="E2218">
        <v>317</v>
      </c>
      <c r="F2218" s="19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7">
        <f t="shared" si="137"/>
        <v>42194.751678240747</v>
      </c>
      <c r="M2218" t="b">
        <v>0</v>
      </c>
      <c r="N2218">
        <v>14</v>
      </c>
      <c r="O2218" s="5">
        <f>E2218/D2218</f>
        <v>1.0566666666666666</v>
      </c>
      <c r="P2218" s="19">
        <f t="shared" si="138"/>
        <v>22.642857142857142</v>
      </c>
      <c r="Q2218" t="b">
        <v>1</v>
      </c>
      <c r="R2218" s="14" t="s">
        <v>8339</v>
      </c>
      <c r="S2218" s="10" t="s">
        <v>8279</v>
      </c>
      <c r="T2218" t="s">
        <v>8284</v>
      </c>
      <c r="U2218" s="14">
        <f t="shared" si="139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19">
        <v>420</v>
      </c>
      <c r="E2219">
        <v>425</v>
      </c>
      <c r="F2219" s="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7">
        <f t="shared" si="137"/>
        <v>42299.776770833334</v>
      </c>
      <c r="M2219" t="b">
        <v>0</v>
      </c>
      <c r="N2219">
        <v>9</v>
      </c>
      <c r="O2219" s="5">
        <f>E2219/D2219</f>
        <v>1.0119047619047619</v>
      </c>
      <c r="P2219" s="19">
        <f t="shared" si="138"/>
        <v>47.222222222222221</v>
      </c>
      <c r="Q2219" t="b">
        <v>1</v>
      </c>
      <c r="R2219" s="14" t="s">
        <v>8339</v>
      </c>
      <c r="S2219" s="10" t="s">
        <v>8279</v>
      </c>
      <c r="T2219" t="s">
        <v>8284</v>
      </c>
      <c r="U2219" s="14">
        <f t="shared" si="139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19">
        <v>2000</v>
      </c>
      <c r="E2220">
        <v>2456.66</v>
      </c>
      <c r="F2220" s="19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7">
        <f t="shared" si="137"/>
        <v>41127.812303240738</v>
      </c>
      <c r="M2220" t="b">
        <v>0</v>
      </c>
      <c r="N2220">
        <v>76</v>
      </c>
      <c r="O2220" s="5">
        <f>E2220/D2220</f>
        <v>1.2283299999999999</v>
      </c>
      <c r="P2220" s="19">
        <f t="shared" si="138"/>
        <v>32.324473684210524</v>
      </c>
      <c r="Q2220" t="b">
        <v>1</v>
      </c>
      <c r="R2220" s="14" t="s">
        <v>8339</v>
      </c>
      <c r="S2220" s="10" t="s">
        <v>8279</v>
      </c>
      <c r="T2220" t="s">
        <v>8284</v>
      </c>
      <c r="U2220" s="14">
        <f t="shared" si="139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19">
        <v>1000</v>
      </c>
      <c r="E2221">
        <v>1015</v>
      </c>
      <c r="F2221" s="19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7">
        <f t="shared" si="137"/>
        <v>42205.718888888892</v>
      </c>
      <c r="M2221" t="b">
        <v>0</v>
      </c>
      <c r="N2221">
        <v>19</v>
      </c>
      <c r="O2221" s="5">
        <f>E2221/D2221</f>
        <v>1.0149999999999999</v>
      </c>
      <c r="P2221" s="19">
        <f t="shared" si="138"/>
        <v>53.421052631578945</v>
      </c>
      <c r="Q2221" t="b">
        <v>1</v>
      </c>
      <c r="R2221" s="14" t="s">
        <v>8339</v>
      </c>
      <c r="S2221" s="10" t="s">
        <v>8279</v>
      </c>
      <c r="T2221" t="s">
        <v>8284</v>
      </c>
      <c r="U2221" s="14">
        <f t="shared" si="139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19">
        <v>3500</v>
      </c>
      <c r="E2222">
        <v>3540</v>
      </c>
      <c r="F2222" s="19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7">
        <f t="shared" si="137"/>
        <v>41452.060601851852</v>
      </c>
      <c r="M2222" t="b">
        <v>0</v>
      </c>
      <c r="N2222">
        <v>69</v>
      </c>
      <c r="O2222" s="5">
        <f>E2222/D2222</f>
        <v>1.0114285714285713</v>
      </c>
      <c r="P2222" s="19">
        <f t="shared" si="138"/>
        <v>51.304347826086953</v>
      </c>
      <c r="Q2222" t="b">
        <v>1</v>
      </c>
      <c r="R2222" s="14" t="s">
        <v>8339</v>
      </c>
      <c r="S2222" s="10" t="s">
        <v>8279</v>
      </c>
      <c r="T2222" t="s">
        <v>8284</v>
      </c>
      <c r="U2222" s="14">
        <f t="shared" si="139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19">
        <v>7500</v>
      </c>
      <c r="E2223">
        <v>8109</v>
      </c>
      <c r="F2223" s="19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7">
        <f t="shared" si="137"/>
        <v>42452.666770833333</v>
      </c>
      <c r="M2223" t="b">
        <v>0</v>
      </c>
      <c r="N2223">
        <v>218</v>
      </c>
      <c r="O2223" s="5">
        <f>E2223/D2223</f>
        <v>1.0811999999999999</v>
      </c>
      <c r="P2223" s="19">
        <f t="shared" si="138"/>
        <v>37.197247706422019</v>
      </c>
      <c r="Q2223" t="b">
        <v>1</v>
      </c>
      <c r="R2223" s="14" t="s">
        <v>8356</v>
      </c>
      <c r="S2223" s="10" t="s">
        <v>8287</v>
      </c>
      <c r="T2223" t="s">
        <v>8305</v>
      </c>
      <c r="U2223" s="14">
        <f t="shared" si="139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19">
        <v>500</v>
      </c>
      <c r="E2224">
        <v>813</v>
      </c>
      <c r="F2224" s="19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7">
        <f t="shared" si="137"/>
        <v>40906.787581018521</v>
      </c>
      <c r="M2224" t="b">
        <v>0</v>
      </c>
      <c r="N2224">
        <v>30</v>
      </c>
      <c r="O2224" s="5">
        <f>E2224/D2224</f>
        <v>1.6259999999999999</v>
      </c>
      <c r="P2224" s="19">
        <f t="shared" si="138"/>
        <v>27.1</v>
      </c>
      <c r="Q2224" t="b">
        <v>1</v>
      </c>
      <c r="R2224" s="14" t="s">
        <v>8356</v>
      </c>
      <c r="S2224" s="10" t="s">
        <v>8287</v>
      </c>
      <c r="T2224" t="s">
        <v>8305</v>
      </c>
      <c r="U2224" s="14">
        <f t="shared" si="139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19">
        <v>19500</v>
      </c>
      <c r="E2225">
        <v>20631</v>
      </c>
      <c r="F2225" s="19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7">
        <f t="shared" si="137"/>
        <v>42152.640833333338</v>
      </c>
      <c r="M2225" t="b">
        <v>0</v>
      </c>
      <c r="N2225">
        <v>100</v>
      </c>
      <c r="O2225" s="5">
        <f>E2225/D2225</f>
        <v>1.0580000000000001</v>
      </c>
      <c r="P2225" s="19">
        <f t="shared" si="138"/>
        <v>206.31</v>
      </c>
      <c r="Q2225" t="b">
        <v>1</v>
      </c>
      <c r="R2225" s="14" t="s">
        <v>8356</v>
      </c>
      <c r="S2225" s="10" t="s">
        <v>8287</v>
      </c>
      <c r="T2225" t="s">
        <v>8305</v>
      </c>
      <c r="U2225" s="14">
        <f t="shared" si="139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19">
        <v>10000</v>
      </c>
      <c r="E2226">
        <v>24315</v>
      </c>
      <c r="F2226" s="19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7">
        <f t="shared" si="137"/>
        <v>42644.667534722219</v>
      </c>
      <c r="M2226" t="b">
        <v>0</v>
      </c>
      <c r="N2226">
        <v>296</v>
      </c>
      <c r="O2226" s="5">
        <f>E2226/D2226</f>
        <v>2.4315000000000002</v>
      </c>
      <c r="P2226" s="19">
        <f t="shared" si="138"/>
        <v>82.145270270270274</v>
      </c>
      <c r="Q2226" t="b">
        <v>1</v>
      </c>
      <c r="R2226" s="14" t="s">
        <v>8356</v>
      </c>
      <c r="S2226" s="10" t="s">
        <v>8287</v>
      </c>
      <c r="T2226" t="s">
        <v>8305</v>
      </c>
      <c r="U2226" s="14">
        <f t="shared" si="139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19">
        <v>21000</v>
      </c>
      <c r="E2227">
        <v>198415.01</v>
      </c>
      <c r="F2227" s="19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7">
        <f t="shared" si="137"/>
        <v>41873.79184027778</v>
      </c>
      <c r="M2227" t="b">
        <v>0</v>
      </c>
      <c r="N2227">
        <v>1204</v>
      </c>
      <c r="O2227" s="5">
        <f>E2227/D2227</f>
        <v>9.4483338095238096</v>
      </c>
      <c r="P2227" s="19">
        <f t="shared" si="138"/>
        <v>164.79651993355483</v>
      </c>
      <c r="Q2227" t="b">
        <v>1</v>
      </c>
      <c r="R2227" s="14" t="s">
        <v>8356</v>
      </c>
      <c r="S2227" s="10" t="s">
        <v>8287</v>
      </c>
      <c r="T2227" t="s">
        <v>8305</v>
      </c>
      <c r="U2227" s="14">
        <f t="shared" si="139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19">
        <v>18000</v>
      </c>
      <c r="E2228">
        <v>19523.310000000001</v>
      </c>
      <c r="F2228" s="19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7">
        <f t="shared" si="137"/>
        <v>42381.79886574074</v>
      </c>
      <c r="M2228" t="b">
        <v>0</v>
      </c>
      <c r="N2228">
        <v>321</v>
      </c>
      <c r="O2228" s="5">
        <f>E2228/D2228</f>
        <v>1.0846283333333333</v>
      </c>
      <c r="P2228" s="19">
        <f t="shared" si="138"/>
        <v>60.820280373831778</v>
      </c>
      <c r="Q2228" t="b">
        <v>1</v>
      </c>
      <c r="R2228" s="14" t="s">
        <v>8356</v>
      </c>
      <c r="S2228" s="10" t="s">
        <v>8287</v>
      </c>
      <c r="T2228" t="s">
        <v>8305</v>
      </c>
      <c r="U2228" s="14">
        <f t="shared" si="139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19">
        <v>13000</v>
      </c>
      <c r="E2229">
        <v>20459</v>
      </c>
      <c r="F2229" s="1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7">
        <f t="shared" si="137"/>
        <v>41561.807349537034</v>
      </c>
      <c r="M2229" t="b">
        <v>0</v>
      </c>
      <c r="N2229">
        <v>301</v>
      </c>
      <c r="O2229" s="5">
        <f>E2229/D2229</f>
        <v>1.5737692307692308</v>
      </c>
      <c r="P2229" s="19">
        <f t="shared" si="138"/>
        <v>67.970099667774093</v>
      </c>
      <c r="Q2229" t="b">
        <v>1</v>
      </c>
      <c r="R2229" s="14" t="s">
        <v>8356</v>
      </c>
      <c r="S2229" s="10" t="s">
        <v>8287</v>
      </c>
      <c r="T2229" t="s">
        <v>8305</v>
      </c>
      <c r="U2229" s="14">
        <f t="shared" si="139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19">
        <v>1000</v>
      </c>
      <c r="E2230">
        <v>11744.9</v>
      </c>
      <c r="F2230" s="19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7">
        <f t="shared" si="137"/>
        <v>42202.278194444443</v>
      </c>
      <c r="M2230" t="b">
        <v>0</v>
      </c>
      <c r="N2230">
        <v>144</v>
      </c>
      <c r="O2230" s="5">
        <f>E2230/D2230</f>
        <v>11.744899999999999</v>
      </c>
      <c r="P2230" s="19">
        <f t="shared" si="138"/>
        <v>81.561805555555551</v>
      </c>
      <c r="Q2230" t="b">
        <v>1</v>
      </c>
      <c r="R2230" s="14" t="s">
        <v>8356</v>
      </c>
      <c r="S2230" s="10" t="s">
        <v>8287</v>
      </c>
      <c r="T2230" t="s">
        <v>8305</v>
      </c>
      <c r="U2230" s="14">
        <f t="shared" si="139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19">
        <v>8012</v>
      </c>
      <c r="E2231">
        <v>13704.33</v>
      </c>
      <c r="F2231" s="19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7">
        <f t="shared" si="137"/>
        <v>41484.664247685185</v>
      </c>
      <c r="M2231" t="b">
        <v>0</v>
      </c>
      <c r="N2231">
        <v>539</v>
      </c>
      <c r="O2231" s="5">
        <f>E2231/D2231</f>
        <v>1.7104755366949576</v>
      </c>
      <c r="P2231" s="19">
        <f t="shared" si="138"/>
        <v>25.42547309833024</v>
      </c>
      <c r="Q2231" t="b">
        <v>1</v>
      </c>
      <c r="R2231" s="14" t="s">
        <v>8356</v>
      </c>
      <c r="S2231" s="10" t="s">
        <v>8287</v>
      </c>
      <c r="T2231" t="s">
        <v>8305</v>
      </c>
      <c r="U2231" s="14">
        <f t="shared" si="139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19">
        <v>8500</v>
      </c>
      <c r="E2232">
        <v>10706</v>
      </c>
      <c r="F2232" s="19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7">
        <f t="shared" si="137"/>
        <v>41724.881099537037</v>
      </c>
      <c r="M2232" t="b">
        <v>0</v>
      </c>
      <c r="N2232">
        <v>498</v>
      </c>
      <c r="O2232" s="5">
        <f>E2232/D2232</f>
        <v>1.2595294117647058</v>
      </c>
      <c r="P2232" s="19">
        <f t="shared" si="138"/>
        <v>21.497991967871485</v>
      </c>
      <c r="Q2232" t="b">
        <v>1</v>
      </c>
      <c r="R2232" s="14" t="s">
        <v>8356</v>
      </c>
      <c r="S2232" s="10" t="s">
        <v>8287</v>
      </c>
      <c r="T2232" t="s">
        <v>8305</v>
      </c>
      <c r="U2232" s="14">
        <f t="shared" si="139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19">
        <v>2500</v>
      </c>
      <c r="E2233">
        <v>30303.24</v>
      </c>
      <c r="F2233" s="19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7">
        <f t="shared" si="137"/>
        <v>41423.910891203705</v>
      </c>
      <c r="M2233" t="b">
        <v>0</v>
      </c>
      <c r="N2233">
        <v>1113</v>
      </c>
      <c r="O2233" s="5">
        <f>E2233/D2233</f>
        <v>12.121296000000001</v>
      </c>
      <c r="P2233" s="19">
        <f t="shared" si="138"/>
        <v>27.226630727762803</v>
      </c>
      <c r="Q2233" t="b">
        <v>1</v>
      </c>
      <c r="R2233" s="14" t="s">
        <v>8356</v>
      </c>
      <c r="S2233" s="10" t="s">
        <v>8287</v>
      </c>
      <c r="T2233" t="s">
        <v>8305</v>
      </c>
      <c r="U2233" s="14">
        <f t="shared" si="139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19">
        <v>5000</v>
      </c>
      <c r="E2234">
        <v>24790</v>
      </c>
      <c r="F2234" s="19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7">
        <f t="shared" si="137"/>
        <v>41806.794074074074</v>
      </c>
      <c r="M2234" t="b">
        <v>0</v>
      </c>
      <c r="N2234">
        <v>988</v>
      </c>
      <c r="O2234" s="5">
        <f>E2234/D2234</f>
        <v>4.9580000000000002</v>
      </c>
      <c r="P2234" s="19">
        <f t="shared" si="138"/>
        <v>25.091093117408906</v>
      </c>
      <c r="Q2234" t="b">
        <v>1</v>
      </c>
      <c r="R2234" s="14" t="s">
        <v>8356</v>
      </c>
      <c r="S2234" s="10" t="s">
        <v>8287</v>
      </c>
      <c r="T2234" t="s">
        <v>8305</v>
      </c>
      <c r="U2234" s="14">
        <f t="shared" si="139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19">
        <v>2500</v>
      </c>
      <c r="E2235">
        <v>8301</v>
      </c>
      <c r="F2235" s="19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7">
        <f t="shared" si="137"/>
        <v>42331.378923611104</v>
      </c>
      <c r="M2235" t="b">
        <v>0</v>
      </c>
      <c r="N2235">
        <v>391</v>
      </c>
      <c r="O2235" s="5">
        <f>E2235/D2235</f>
        <v>3.3203999999999998</v>
      </c>
      <c r="P2235" s="19">
        <f t="shared" si="138"/>
        <v>21.230179028132991</v>
      </c>
      <c r="Q2235" t="b">
        <v>1</v>
      </c>
      <c r="R2235" s="14" t="s">
        <v>8356</v>
      </c>
      <c r="S2235" s="10" t="s">
        <v>8287</v>
      </c>
      <c r="T2235" t="s">
        <v>8305</v>
      </c>
      <c r="U2235" s="14">
        <f t="shared" si="139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19">
        <v>100</v>
      </c>
      <c r="E2236">
        <v>1165</v>
      </c>
      <c r="F2236" s="19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7">
        <f t="shared" si="137"/>
        <v>42710.824618055558</v>
      </c>
      <c r="M2236" t="b">
        <v>0</v>
      </c>
      <c r="N2236">
        <v>28</v>
      </c>
      <c r="O2236" s="5">
        <f>E2236/D2236</f>
        <v>11.65</v>
      </c>
      <c r="P2236" s="19">
        <f t="shared" si="138"/>
        <v>41.607142857142854</v>
      </c>
      <c r="Q2236" t="b">
        <v>1</v>
      </c>
      <c r="R2236" s="14" t="s">
        <v>8356</v>
      </c>
      <c r="S2236" s="10" t="s">
        <v>8287</v>
      </c>
      <c r="T2236" t="s">
        <v>8305</v>
      </c>
      <c r="U2236" s="14">
        <f t="shared" si="139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19">
        <v>13000</v>
      </c>
      <c r="E2237">
        <v>19931</v>
      </c>
      <c r="F2237" s="19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7">
        <f t="shared" si="137"/>
        <v>42062.022118055553</v>
      </c>
      <c r="M2237" t="b">
        <v>0</v>
      </c>
      <c r="N2237">
        <v>147</v>
      </c>
      <c r="O2237" s="5">
        <f>E2237/D2237</f>
        <v>1.5331538461538461</v>
      </c>
      <c r="P2237" s="19">
        <f t="shared" si="138"/>
        <v>135.58503401360545</v>
      </c>
      <c r="Q2237" t="b">
        <v>1</v>
      </c>
      <c r="R2237" s="14" t="s">
        <v>8356</v>
      </c>
      <c r="S2237" s="10" t="s">
        <v>8287</v>
      </c>
      <c r="T2237" t="s">
        <v>8305</v>
      </c>
      <c r="U2237" s="14">
        <f t="shared" si="139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19">
        <v>2800</v>
      </c>
      <c r="E2238">
        <v>15039</v>
      </c>
      <c r="F2238" s="19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7">
        <f t="shared" si="137"/>
        <v>42371.617164351846</v>
      </c>
      <c r="M2238" t="b">
        <v>0</v>
      </c>
      <c r="N2238">
        <v>680</v>
      </c>
      <c r="O2238" s="5">
        <f>E2238/D2238</f>
        <v>5.3710714285714287</v>
      </c>
      <c r="P2238" s="19">
        <f t="shared" si="138"/>
        <v>22.116176470588236</v>
      </c>
      <c r="Q2238" t="b">
        <v>1</v>
      </c>
      <c r="R2238" s="14" t="s">
        <v>8356</v>
      </c>
      <c r="S2238" s="10" t="s">
        <v>8287</v>
      </c>
      <c r="T2238" t="s">
        <v>8305</v>
      </c>
      <c r="U2238" s="14">
        <f t="shared" si="139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19">
        <v>18000</v>
      </c>
      <c r="E2239">
        <v>63527</v>
      </c>
      <c r="F2239" s="1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7">
        <f t="shared" si="137"/>
        <v>41915.003275462965</v>
      </c>
      <c r="M2239" t="b">
        <v>0</v>
      </c>
      <c r="N2239">
        <v>983</v>
      </c>
      <c r="O2239" s="5">
        <f>E2239/D2239</f>
        <v>3.5292777777777777</v>
      </c>
      <c r="P2239" s="19">
        <f t="shared" si="138"/>
        <v>64.625635808748726</v>
      </c>
      <c r="Q2239" t="b">
        <v>1</v>
      </c>
      <c r="R2239" s="14" t="s">
        <v>8356</v>
      </c>
      <c r="S2239" s="10" t="s">
        <v>8287</v>
      </c>
      <c r="T2239" t="s">
        <v>8305</v>
      </c>
      <c r="U2239" s="14">
        <f t="shared" si="139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19">
        <v>4000</v>
      </c>
      <c r="E2240">
        <v>5496</v>
      </c>
      <c r="F2240" s="19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7">
        <f t="shared" si="137"/>
        <v>42774.621712962966</v>
      </c>
      <c r="M2240" t="b">
        <v>0</v>
      </c>
      <c r="N2240">
        <v>79</v>
      </c>
      <c r="O2240" s="5">
        <f>E2240/D2240</f>
        <v>1.3740000000000001</v>
      </c>
      <c r="P2240" s="19">
        <f t="shared" si="138"/>
        <v>69.569620253164558</v>
      </c>
      <c r="Q2240" t="b">
        <v>1</v>
      </c>
      <c r="R2240" s="14" t="s">
        <v>8356</v>
      </c>
      <c r="S2240" s="10" t="s">
        <v>8287</v>
      </c>
      <c r="T2240" t="s">
        <v>8305</v>
      </c>
      <c r="U2240" s="14">
        <f t="shared" si="139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19">
        <v>25000</v>
      </c>
      <c r="E2241">
        <v>32006.67</v>
      </c>
      <c r="F2241" s="19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7">
        <f t="shared" si="137"/>
        <v>41572.958495370374</v>
      </c>
      <c r="M2241" t="b">
        <v>0</v>
      </c>
      <c r="N2241">
        <v>426</v>
      </c>
      <c r="O2241" s="5">
        <f>E2241/D2241</f>
        <v>1.2802667999999999</v>
      </c>
      <c r="P2241" s="19">
        <f t="shared" si="138"/>
        <v>75.133028169014082</v>
      </c>
      <c r="Q2241" t="b">
        <v>1</v>
      </c>
      <c r="R2241" s="14" t="s">
        <v>8356</v>
      </c>
      <c r="S2241" s="10" t="s">
        <v>8287</v>
      </c>
      <c r="T2241" t="s">
        <v>8305</v>
      </c>
      <c r="U2241" s="14">
        <f t="shared" si="139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19">
        <v>5000</v>
      </c>
      <c r="E2242">
        <v>13534</v>
      </c>
      <c r="F2242" s="19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7">
        <f t="shared" si="137"/>
        <v>42452.825740740736</v>
      </c>
      <c r="M2242" t="b">
        <v>0</v>
      </c>
      <c r="N2242">
        <v>96</v>
      </c>
      <c r="O2242" s="5">
        <f>E2242/D2242</f>
        <v>2.7067999999999999</v>
      </c>
      <c r="P2242" s="19">
        <f t="shared" si="138"/>
        <v>140.97916666666666</v>
      </c>
      <c r="Q2242" t="b">
        <v>1</v>
      </c>
      <c r="R2242" s="14" t="s">
        <v>8356</v>
      </c>
      <c r="S2242" s="10" t="s">
        <v>8287</v>
      </c>
      <c r="T2242" t="s">
        <v>8305</v>
      </c>
      <c r="U2242" s="14">
        <f t="shared" si="139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19">
        <v>1000</v>
      </c>
      <c r="E2243">
        <v>8064</v>
      </c>
      <c r="F2243" s="19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7">
        <f t="shared" ref="L2243:L2306" si="141">(((K2243/60)/60)/24)+DATE(1970,1,1)</f>
        <v>42766.827546296292</v>
      </c>
      <c r="M2243" t="b">
        <v>0</v>
      </c>
      <c r="N2243">
        <v>163</v>
      </c>
      <c r="O2243" s="5">
        <f>E2243/D2243</f>
        <v>8.0640000000000001</v>
      </c>
      <c r="P2243" s="19">
        <f t="shared" ref="P2243:P2306" si="142">IFERROR(E2243/N2243,0)</f>
        <v>49.472392638036808</v>
      </c>
      <c r="Q2243" t="b">
        <v>1</v>
      </c>
      <c r="R2243" s="14" t="s">
        <v>8356</v>
      </c>
      <c r="S2243" s="10" t="s">
        <v>8287</v>
      </c>
      <c r="T2243" t="s">
        <v>8305</v>
      </c>
      <c r="U2243" s="14">
        <f t="shared" ref="U2243:U2306" si="143">YEAR(L2243)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19">
        <v>10000</v>
      </c>
      <c r="E2244">
        <v>136009.76</v>
      </c>
      <c r="F2244" s="19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7">
        <f t="shared" si="141"/>
        <v>41569.575613425928</v>
      </c>
      <c r="M2244" t="b">
        <v>0</v>
      </c>
      <c r="N2244">
        <v>2525</v>
      </c>
      <c r="O2244" s="5">
        <f>E2244/D2244</f>
        <v>13.600976000000001</v>
      </c>
      <c r="P2244" s="19">
        <f t="shared" si="142"/>
        <v>53.865251485148519</v>
      </c>
      <c r="Q2244" t="b">
        <v>1</v>
      </c>
      <c r="R2244" s="14" t="s">
        <v>8356</v>
      </c>
      <c r="S2244" s="10" t="s">
        <v>8287</v>
      </c>
      <c r="T2244" t="s">
        <v>8305</v>
      </c>
      <c r="U2244" s="14">
        <f t="shared" si="143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19">
        <v>1</v>
      </c>
      <c r="E2245">
        <v>9302.5</v>
      </c>
      <c r="F2245" s="19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7">
        <f t="shared" si="141"/>
        <v>42800.751041666663</v>
      </c>
      <c r="M2245" t="b">
        <v>0</v>
      </c>
      <c r="N2245">
        <v>2035</v>
      </c>
      <c r="O2245" s="5">
        <f>E2245/D2245</f>
        <v>9302.5</v>
      </c>
      <c r="P2245" s="19">
        <f t="shared" si="142"/>
        <v>4.5712530712530715</v>
      </c>
      <c r="Q2245" t="b">
        <v>1</v>
      </c>
      <c r="R2245" s="14" t="s">
        <v>8356</v>
      </c>
      <c r="S2245" s="10" t="s">
        <v>8287</v>
      </c>
      <c r="T2245" t="s">
        <v>8305</v>
      </c>
      <c r="U2245" s="14">
        <f t="shared" si="143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19">
        <v>5000</v>
      </c>
      <c r="E2246">
        <v>18851</v>
      </c>
      <c r="F2246" s="19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7">
        <f t="shared" si="141"/>
        <v>42647.818819444445</v>
      </c>
      <c r="M2246" t="b">
        <v>0</v>
      </c>
      <c r="N2246">
        <v>290</v>
      </c>
      <c r="O2246" s="5">
        <f>E2246/D2246</f>
        <v>3.7702</v>
      </c>
      <c r="P2246" s="19">
        <f t="shared" si="142"/>
        <v>65.00344827586207</v>
      </c>
      <c r="Q2246" t="b">
        <v>1</v>
      </c>
      <c r="R2246" s="14" t="s">
        <v>8356</v>
      </c>
      <c r="S2246" s="10" t="s">
        <v>8287</v>
      </c>
      <c r="T2246" t="s">
        <v>8305</v>
      </c>
      <c r="U2246" s="14">
        <f t="shared" si="143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19">
        <v>4000</v>
      </c>
      <c r="E2247">
        <v>105881</v>
      </c>
      <c r="F2247" s="19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7">
        <f t="shared" si="141"/>
        <v>41660.708530092597</v>
      </c>
      <c r="M2247" t="b">
        <v>0</v>
      </c>
      <c r="N2247">
        <v>1980</v>
      </c>
      <c r="O2247" s="5">
        <f>E2247/D2247</f>
        <v>26.47025</v>
      </c>
      <c r="P2247" s="19">
        <f t="shared" si="142"/>
        <v>53.475252525252522</v>
      </c>
      <c r="Q2247" t="b">
        <v>1</v>
      </c>
      <c r="R2247" s="14" t="s">
        <v>8356</v>
      </c>
      <c r="S2247" s="10" t="s">
        <v>8287</v>
      </c>
      <c r="T2247" t="s">
        <v>8305</v>
      </c>
      <c r="U2247" s="14">
        <f t="shared" si="143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19">
        <v>2500</v>
      </c>
      <c r="E2248">
        <v>2503</v>
      </c>
      <c r="F2248" s="19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7">
        <f t="shared" si="141"/>
        <v>42221.79178240741</v>
      </c>
      <c r="M2248" t="b">
        <v>0</v>
      </c>
      <c r="N2248">
        <v>57</v>
      </c>
      <c r="O2248" s="5">
        <f>E2248/D2248</f>
        <v>1.0012000000000001</v>
      </c>
      <c r="P2248" s="19">
        <f t="shared" si="142"/>
        <v>43.912280701754383</v>
      </c>
      <c r="Q2248" t="b">
        <v>1</v>
      </c>
      <c r="R2248" s="14" t="s">
        <v>8356</v>
      </c>
      <c r="S2248" s="10" t="s">
        <v>8287</v>
      </c>
      <c r="T2248" t="s">
        <v>8305</v>
      </c>
      <c r="U2248" s="14">
        <f t="shared" si="143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19">
        <v>18500</v>
      </c>
      <c r="E2249">
        <v>19324</v>
      </c>
      <c r="F2249" s="1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7">
        <f t="shared" si="141"/>
        <v>42200.666261574079</v>
      </c>
      <c r="M2249" t="b">
        <v>0</v>
      </c>
      <c r="N2249">
        <v>380</v>
      </c>
      <c r="O2249" s="5">
        <f>E2249/D2249</f>
        <v>1.0445405405405406</v>
      </c>
      <c r="P2249" s="19">
        <f t="shared" si="142"/>
        <v>50.852631578947367</v>
      </c>
      <c r="Q2249" t="b">
        <v>1</v>
      </c>
      <c r="R2249" s="14" t="s">
        <v>8356</v>
      </c>
      <c r="S2249" s="10" t="s">
        <v>8287</v>
      </c>
      <c r="T2249" t="s">
        <v>8305</v>
      </c>
      <c r="U2249" s="14">
        <f t="shared" si="143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19">
        <v>7000</v>
      </c>
      <c r="E2250">
        <v>7505</v>
      </c>
      <c r="F2250" s="19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7">
        <f t="shared" si="141"/>
        <v>42688.875902777778</v>
      </c>
      <c r="M2250" t="b">
        <v>0</v>
      </c>
      <c r="N2250">
        <v>128</v>
      </c>
      <c r="O2250" s="5">
        <f>E2250/D2250</f>
        <v>1.0721428571428571</v>
      </c>
      <c r="P2250" s="19">
        <f t="shared" si="142"/>
        <v>58.6328125</v>
      </c>
      <c r="Q2250" t="b">
        <v>1</v>
      </c>
      <c r="R2250" s="14" t="s">
        <v>8356</v>
      </c>
      <c r="S2250" s="10" t="s">
        <v>8287</v>
      </c>
      <c r="T2250" t="s">
        <v>8305</v>
      </c>
      <c r="U2250" s="14">
        <f t="shared" si="143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19">
        <v>3500</v>
      </c>
      <c r="E2251">
        <v>5907</v>
      </c>
      <c r="F2251" s="19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7">
        <f t="shared" si="141"/>
        <v>41336.703298611108</v>
      </c>
      <c r="M2251" t="b">
        <v>0</v>
      </c>
      <c r="N2251">
        <v>180</v>
      </c>
      <c r="O2251" s="5">
        <f>E2251/D2251</f>
        <v>1.6877142857142857</v>
      </c>
      <c r="P2251" s="19">
        <f t="shared" si="142"/>
        <v>32.81666666666667</v>
      </c>
      <c r="Q2251" t="b">
        <v>1</v>
      </c>
      <c r="R2251" s="14" t="s">
        <v>8356</v>
      </c>
      <c r="S2251" s="10" t="s">
        <v>8287</v>
      </c>
      <c r="T2251" t="s">
        <v>8305</v>
      </c>
      <c r="U2251" s="14">
        <f t="shared" si="143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19">
        <v>25000</v>
      </c>
      <c r="E2252">
        <v>243778</v>
      </c>
      <c r="F2252" s="19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7">
        <f t="shared" si="141"/>
        <v>42677.005474537036</v>
      </c>
      <c r="M2252" t="b">
        <v>0</v>
      </c>
      <c r="N2252">
        <v>571</v>
      </c>
      <c r="O2252" s="5">
        <f>E2252/D2252</f>
        <v>9.7511200000000002</v>
      </c>
      <c r="P2252" s="19">
        <f t="shared" si="142"/>
        <v>426.93169877408059</v>
      </c>
      <c r="Q2252" t="b">
        <v>1</v>
      </c>
      <c r="R2252" s="14" t="s">
        <v>8356</v>
      </c>
      <c r="S2252" s="10" t="s">
        <v>8287</v>
      </c>
      <c r="T2252" t="s">
        <v>8305</v>
      </c>
      <c r="U2252" s="14">
        <f t="shared" si="143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19">
        <v>8500</v>
      </c>
      <c r="E2253">
        <v>11428.19</v>
      </c>
      <c r="F2253" s="19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7">
        <f t="shared" si="141"/>
        <v>41846.34579861111</v>
      </c>
      <c r="M2253" t="b">
        <v>0</v>
      </c>
      <c r="N2253">
        <v>480</v>
      </c>
      <c r="O2253" s="5">
        <f>E2253/D2253</f>
        <v>1.3444929411764706</v>
      </c>
      <c r="P2253" s="19">
        <f t="shared" si="142"/>
        <v>23.808729166666669</v>
      </c>
      <c r="Q2253" t="b">
        <v>1</v>
      </c>
      <c r="R2253" s="14" t="s">
        <v>8356</v>
      </c>
      <c r="S2253" s="10" t="s">
        <v>8287</v>
      </c>
      <c r="T2253" t="s">
        <v>8305</v>
      </c>
      <c r="U2253" s="14">
        <f t="shared" si="143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19">
        <v>9000</v>
      </c>
      <c r="E2254">
        <v>24505</v>
      </c>
      <c r="F2254" s="19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7">
        <f t="shared" si="141"/>
        <v>42573.327986111108</v>
      </c>
      <c r="M2254" t="b">
        <v>0</v>
      </c>
      <c r="N2254">
        <v>249</v>
      </c>
      <c r="O2254" s="5">
        <f>E2254/D2254</f>
        <v>2.722777777777778</v>
      </c>
      <c r="P2254" s="19">
        <f t="shared" si="142"/>
        <v>98.413654618473899</v>
      </c>
      <c r="Q2254" t="b">
        <v>1</v>
      </c>
      <c r="R2254" s="14" t="s">
        <v>8356</v>
      </c>
      <c r="S2254" s="10" t="s">
        <v>8287</v>
      </c>
      <c r="T2254" t="s">
        <v>8305</v>
      </c>
      <c r="U2254" s="14">
        <f t="shared" si="143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19">
        <v>8000</v>
      </c>
      <c r="E2255">
        <v>9015</v>
      </c>
      <c r="F2255" s="19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7">
        <f t="shared" si="141"/>
        <v>42296.631331018521</v>
      </c>
      <c r="M2255" t="b">
        <v>0</v>
      </c>
      <c r="N2255">
        <v>84</v>
      </c>
      <c r="O2255" s="5">
        <f>E2255/D2255</f>
        <v>1.1268750000000001</v>
      </c>
      <c r="P2255" s="19">
        <f t="shared" si="142"/>
        <v>107.32142857142857</v>
      </c>
      <c r="Q2255" t="b">
        <v>1</v>
      </c>
      <c r="R2255" s="14" t="s">
        <v>8356</v>
      </c>
      <c r="S2255" s="10" t="s">
        <v>8287</v>
      </c>
      <c r="T2255" t="s">
        <v>8305</v>
      </c>
      <c r="U2255" s="14">
        <f t="shared" si="143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19">
        <v>500</v>
      </c>
      <c r="E2256">
        <v>2299</v>
      </c>
      <c r="F2256" s="19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7">
        <f t="shared" si="141"/>
        <v>42752.647777777776</v>
      </c>
      <c r="M2256" t="b">
        <v>0</v>
      </c>
      <c r="N2256">
        <v>197</v>
      </c>
      <c r="O2256" s="5">
        <f>E2256/D2256</f>
        <v>4.5979999999999999</v>
      </c>
      <c r="P2256" s="19">
        <f t="shared" si="142"/>
        <v>11.67005076142132</v>
      </c>
      <c r="Q2256" t="b">
        <v>1</v>
      </c>
      <c r="R2256" s="14" t="s">
        <v>8356</v>
      </c>
      <c r="S2256" s="10" t="s">
        <v>8287</v>
      </c>
      <c r="T2256" t="s">
        <v>8305</v>
      </c>
      <c r="U2256" s="14">
        <f t="shared" si="143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19">
        <v>3950</v>
      </c>
      <c r="E2257">
        <v>11323</v>
      </c>
      <c r="F2257" s="19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7">
        <f t="shared" si="141"/>
        <v>42467.951979166668</v>
      </c>
      <c r="M2257" t="b">
        <v>0</v>
      </c>
      <c r="N2257">
        <v>271</v>
      </c>
      <c r="O2257" s="5">
        <f>E2257/D2257</f>
        <v>2.8665822784810127</v>
      </c>
      <c r="P2257" s="19">
        <f t="shared" si="142"/>
        <v>41.782287822878232</v>
      </c>
      <c r="Q2257" t="b">
        <v>1</v>
      </c>
      <c r="R2257" s="14" t="s">
        <v>8356</v>
      </c>
      <c r="S2257" s="10" t="s">
        <v>8287</v>
      </c>
      <c r="T2257" t="s">
        <v>8305</v>
      </c>
      <c r="U2257" s="14">
        <f t="shared" si="143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19">
        <v>480</v>
      </c>
      <c r="E2258">
        <v>1069</v>
      </c>
      <c r="F2258" s="19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7">
        <f t="shared" si="141"/>
        <v>42682.451921296291</v>
      </c>
      <c r="M2258" t="b">
        <v>0</v>
      </c>
      <c r="N2258">
        <v>50</v>
      </c>
      <c r="O2258" s="5">
        <f>E2258/D2258</f>
        <v>2.2270833333333333</v>
      </c>
      <c r="P2258" s="19">
        <f t="shared" si="142"/>
        <v>21.38</v>
      </c>
      <c r="Q2258" t="b">
        <v>1</v>
      </c>
      <c r="R2258" s="14" t="s">
        <v>8356</v>
      </c>
      <c r="S2258" s="10" t="s">
        <v>8287</v>
      </c>
      <c r="T2258" t="s">
        <v>8305</v>
      </c>
      <c r="U2258" s="14">
        <f t="shared" si="143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19">
        <v>2500</v>
      </c>
      <c r="E2259">
        <v>15903.5</v>
      </c>
      <c r="F2259" s="1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7">
        <f t="shared" si="141"/>
        <v>42505.936678240745</v>
      </c>
      <c r="M2259" t="b">
        <v>0</v>
      </c>
      <c r="N2259">
        <v>169</v>
      </c>
      <c r="O2259" s="5">
        <f>E2259/D2259</f>
        <v>6.3613999999999997</v>
      </c>
      <c r="P2259" s="19">
        <f t="shared" si="142"/>
        <v>94.103550295857985</v>
      </c>
      <c r="Q2259" t="b">
        <v>1</v>
      </c>
      <c r="R2259" s="14" t="s">
        <v>8356</v>
      </c>
      <c r="S2259" s="10" t="s">
        <v>8287</v>
      </c>
      <c r="T2259" t="s">
        <v>8305</v>
      </c>
      <c r="U2259" s="14">
        <f t="shared" si="143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19">
        <v>2200</v>
      </c>
      <c r="E2260">
        <v>3223</v>
      </c>
      <c r="F2260" s="19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7">
        <f t="shared" si="141"/>
        <v>42136.75100694444</v>
      </c>
      <c r="M2260" t="b">
        <v>0</v>
      </c>
      <c r="N2260">
        <v>205</v>
      </c>
      <c r="O2260" s="5">
        <f>E2260/D2260</f>
        <v>1.4650000000000001</v>
      </c>
      <c r="P2260" s="19">
        <f t="shared" si="142"/>
        <v>15.721951219512196</v>
      </c>
      <c r="Q2260" t="b">
        <v>1</v>
      </c>
      <c r="R2260" s="14" t="s">
        <v>8356</v>
      </c>
      <c r="S2260" s="10" t="s">
        <v>8287</v>
      </c>
      <c r="T2260" t="s">
        <v>8305</v>
      </c>
      <c r="U2260" s="14">
        <f t="shared" si="143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19">
        <v>1000</v>
      </c>
      <c r="E2261">
        <v>18671</v>
      </c>
      <c r="F2261" s="19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7">
        <f t="shared" si="141"/>
        <v>42702.804814814815</v>
      </c>
      <c r="M2261" t="b">
        <v>0</v>
      </c>
      <c r="N2261">
        <v>206</v>
      </c>
      <c r="O2261" s="5">
        <f>E2261/D2261</f>
        <v>18.670999999999999</v>
      </c>
      <c r="P2261" s="19">
        <f t="shared" si="142"/>
        <v>90.635922330097088</v>
      </c>
      <c r="Q2261" t="b">
        <v>1</v>
      </c>
      <c r="R2261" s="14" t="s">
        <v>8356</v>
      </c>
      <c r="S2261" s="10" t="s">
        <v>8287</v>
      </c>
      <c r="T2261" t="s">
        <v>8305</v>
      </c>
      <c r="U2261" s="14">
        <f t="shared" si="143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19">
        <v>2500</v>
      </c>
      <c r="E2262">
        <v>8173</v>
      </c>
      <c r="F2262" s="19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7">
        <f t="shared" si="141"/>
        <v>41695.016782407409</v>
      </c>
      <c r="M2262" t="b">
        <v>0</v>
      </c>
      <c r="N2262">
        <v>84</v>
      </c>
      <c r="O2262" s="5">
        <f>E2262/D2262</f>
        <v>3.2692000000000001</v>
      </c>
      <c r="P2262" s="19">
        <f t="shared" si="142"/>
        <v>97.297619047619051</v>
      </c>
      <c r="Q2262" t="b">
        <v>1</v>
      </c>
      <c r="R2262" s="14" t="s">
        <v>8356</v>
      </c>
      <c r="S2262" s="10" t="s">
        <v>8287</v>
      </c>
      <c r="T2262" t="s">
        <v>8305</v>
      </c>
      <c r="U2262" s="14">
        <f t="shared" si="143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19">
        <v>1000</v>
      </c>
      <c r="E2263">
        <v>7795</v>
      </c>
      <c r="F2263" s="19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7">
        <f t="shared" si="141"/>
        <v>42759.724768518514</v>
      </c>
      <c r="M2263" t="b">
        <v>0</v>
      </c>
      <c r="N2263">
        <v>210</v>
      </c>
      <c r="O2263" s="5">
        <f>E2263/D2263</f>
        <v>7.7949999999999999</v>
      </c>
      <c r="P2263" s="19">
        <f t="shared" si="142"/>
        <v>37.11904761904762</v>
      </c>
      <c r="Q2263" t="b">
        <v>1</v>
      </c>
      <c r="R2263" s="14" t="s">
        <v>8356</v>
      </c>
      <c r="S2263" s="10" t="s">
        <v>8287</v>
      </c>
      <c r="T2263" t="s">
        <v>8305</v>
      </c>
      <c r="U2263" s="14">
        <f t="shared" si="143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19">
        <v>3300</v>
      </c>
      <c r="E2264">
        <v>5087</v>
      </c>
      <c r="F2264" s="19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7">
        <f t="shared" si="141"/>
        <v>41926.585162037038</v>
      </c>
      <c r="M2264" t="b">
        <v>0</v>
      </c>
      <c r="N2264">
        <v>181</v>
      </c>
      <c r="O2264" s="5">
        <f>E2264/D2264</f>
        <v>1.5415151515151515</v>
      </c>
      <c r="P2264" s="19">
        <f t="shared" si="142"/>
        <v>28.104972375690608</v>
      </c>
      <c r="Q2264" t="b">
        <v>1</v>
      </c>
      <c r="R2264" s="14" t="s">
        <v>8356</v>
      </c>
      <c r="S2264" s="10" t="s">
        <v>8287</v>
      </c>
      <c r="T2264" t="s">
        <v>8305</v>
      </c>
      <c r="U2264" s="14">
        <f t="shared" si="143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19">
        <v>7500</v>
      </c>
      <c r="E2265">
        <v>8666</v>
      </c>
      <c r="F2265" s="19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7">
        <f t="shared" si="141"/>
        <v>42014.832326388889</v>
      </c>
      <c r="M2265" t="b">
        <v>0</v>
      </c>
      <c r="N2265">
        <v>60</v>
      </c>
      <c r="O2265" s="5">
        <f>E2265/D2265</f>
        <v>1.1554666666666666</v>
      </c>
      <c r="P2265" s="19">
        <f t="shared" si="142"/>
        <v>144.43333333333334</v>
      </c>
      <c r="Q2265" t="b">
        <v>1</v>
      </c>
      <c r="R2265" s="14" t="s">
        <v>8356</v>
      </c>
      <c r="S2265" s="10" t="s">
        <v>8287</v>
      </c>
      <c r="T2265" t="s">
        <v>8305</v>
      </c>
      <c r="U2265" s="14">
        <f t="shared" si="143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19">
        <v>6000</v>
      </c>
      <c r="E2266">
        <v>10802</v>
      </c>
      <c r="F2266" s="19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7">
        <f t="shared" si="141"/>
        <v>42496.582337962958</v>
      </c>
      <c r="M2266" t="b">
        <v>0</v>
      </c>
      <c r="N2266">
        <v>445</v>
      </c>
      <c r="O2266" s="5">
        <f>E2266/D2266</f>
        <v>1.8003333333333333</v>
      </c>
      <c r="P2266" s="19">
        <f t="shared" si="142"/>
        <v>24.274157303370785</v>
      </c>
      <c r="Q2266" t="b">
        <v>1</v>
      </c>
      <c r="R2266" s="14" t="s">
        <v>8356</v>
      </c>
      <c r="S2266" s="10" t="s">
        <v>8287</v>
      </c>
      <c r="T2266" t="s">
        <v>8305</v>
      </c>
      <c r="U2266" s="14">
        <f t="shared" si="143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19">
        <v>200</v>
      </c>
      <c r="E2267">
        <v>597</v>
      </c>
      <c r="F2267" s="19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7">
        <f t="shared" si="141"/>
        <v>42689.853090277778</v>
      </c>
      <c r="M2267" t="b">
        <v>0</v>
      </c>
      <c r="N2267">
        <v>17</v>
      </c>
      <c r="O2267" s="5">
        <f>E2267/D2267</f>
        <v>2.9849999999999999</v>
      </c>
      <c r="P2267" s="19">
        <f t="shared" si="142"/>
        <v>35.117647058823529</v>
      </c>
      <c r="Q2267" t="b">
        <v>1</v>
      </c>
      <c r="R2267" s="14" t="s">
        <v>8356</v>
      </c>
      <c r="S2267" s="10" t="s">
        <v>8287</v>
      </c>
      <c r="T2267" t="s">
        <v>8305</v>
      </c>
      <c r="U2267" s="14">
        <f t="shared" si="143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19">
        <v>1500</v>
      </c>
      <c r="E2268">
        <v>4804</v>
      </c>
      <c r="F2268" s="19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7">
        <f t="shared" si="141"/>
        <v>42469.874907407408</v>
      </c>
      <c r="M2268" t="b">
        <v>0</v>
      </c>
      <c r="N2268">
        <v>194</v>
      </c>
      <c r="O2268" s="5">
        <f>E2268/D2268</f>
        <v>3.2026666666666666</v>
      </c>
      <c r="P2268" s="19">
        <f t="shared" si="142"/>
        <v>24.762886597938145</v>
      </c>
      <c r="Q2268" t="b">
        <v>1</v>
      </c>
      <c r="R2268" s="14" t="s">
        <v>8356</v>
      </c>
      <c r="S2268" s="10" t="s">
        <v>8287</v>
      </c>
      <c r="T2268" t="s">
        <v>8305</v>
      </c>
      <c r="U2268" s="14">
        <f t="shared" si="143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19">
        <v>20000</v>
      </c>
      <c r="E2269">
        <v>76105</v>
      </c>
      <c r="F2269" s="1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7">
        <f t="shared" si="141"/>
        <v>41968.829826388886</v>
      </c>
      <c r="M2269" t="b">
        <v>0</v>
      </c>
      <c r="N2269">
        <v>404</v>
      </c>
      <c r="O2269" s="5">
        <f>E2269/D2269</f>
        <v>3.80525</v>
      </c>
      <c r="P2269" s="19">
        <f t="shared" si="142"/>
        <v>188.37871287128712</v>
      </c>
      <c r="Q2269" t="b">
        <v>1</v>
      </c>
      <c r="R2269" s="14" t="s">
        <v>8356</v>
      </c>
      <c r="S2269" s="10" t="s">
        <v>8287</v>
      </c>
      <c r="T2269" t="s">
        <v>8305</v>
      </c>
      <c r="U2269" s="14">
        <f t="shared" si="143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19">
        <v>28000</v>
      </c>
      <c r="E2270">
        <v>28728</v>
      </c>
      <c r="F2270" s="19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7">
        <f t="shared" si="141"/>
        <v>42776.082349537035</v>
      </c>
      <c r="M2270" t="b">
        <v>0</v>
      </c>
      <c r="N2270">
        <v>194</v>
      </c>
      <c r="O2270" s="5">
        <f>E2270/D2270</f>
        <v>1.026</v>
      </c>
      <c r="P2270" s="19">
        <f t="shared" si="142"/>
        <v>148.08247422680412</v>
      </c>
      <c r="Q2270" t="b">
        <v>1</v>
      </c>
      <c r="R2270" s="14" t="s">
        <v>8356</v>
      </c>
      <c r="S2270" s="10" t="s">
        <v>8287</v>
      </c>
      <c r="T2270" t="s">
        <v>8305</v>
      </c>
      <c r="U2270" s="14">
        <f t="shared" si="143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19">
        <v>2500</v>
      </c>
      <c r="E2271">
        <v>45041</v>
      </c>
      <c r="F2271" s="19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7">
        <f t="shared" si="141"/>
        <v>42776.704432870371</v>
      </c>
      <c r="M2271" t="b">
        <v>0</v>
      </c>
      <c r="N2271">
        <v>902</v>
      </c>
      <c r="O2271" s="5">
        <f>E2271/D2271</f>
        <v>18.016400000000001</v>
      </c>
      <c r="P2271" s="19">
        <f t="shared" si="142"/>
        <v>49.934589800443462</v>
      </c>
      <c r="Q2271" t="b">
        <v>1</v>
      </c>
      <c r="R2271" s="14" t="s">
        <v>8356</v>
      </c>
      <c r="S2271" s="10" t="s">
        <v>8287</v>
      </c>
      <c r="T2271" t="s">
        <v>8305</v>
      </c>
      <c r="U2271" s="14">
        <f t="shared" si="143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19">
        <v>25000</v>
      </c>
      <c r="E2272">
        <v>180062</v>
      </c>
      <c r="F2272" s="19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7">
        <f t="shared" si="141"/>
        <v>42725.869363425925</v>
      </c>
      <c r="M2272" t="b">
        <v>0</v>
      </c>
      <c r="N2272">
        <v>1670</v>
      </c>
      <c r="O2272" s="5">
        <f>E2272/D2272</f>
        <v>7.2024800000000004</v>
      </c>
      <c r="P2272" s="19">
        <f t="shared" si="142"/>
        <v>107.82155688622754</v>
      </c>
      <c r="Q2272" t="b">
        <v>1</v>
      </c>
      <c r="R2272" s="14" t="s">
        <v>8356</v>
      </c>
      <c r="S2272" s="10" t="s">
        <v>8287</v>
      </c>
      <c r="T2272" t="s">
        <v>8305</v>
      </c>
      <c r="U2272" s="14">
        <f t="shared" si="143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19">
        <v>20000</v>
      </c>
      <c r="E2273">
        <v>56618</v>
      </c>
      <c r="F2273" s="19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7">
        <f t="shared" si="141"/>
        <v>42684.000046296293</v>
      </c>
      <c r="M2273" t="b">
        <v>0</v>
      </c>
      <c r="N2273">
        <v>1328</v>
      </c>
      <c r="O2273" s="5">
        <f>E2273/D2273</f>
        <v>2.8309000000000002</v>
      </c>
      <c r="P2273" s="19">
        <f t="shared" si="142"/>
        <v>42.63403614457831</v>
      </c>
      <c r="Q2273" t="b">
        <v>1</v>
      </c>
      <c r="R2273" s="14" t="s">
        <v>8356</v>
      </c>
      <c r="S2273" s="10" t="s">
        <v>8287</v>
      </c>
      <c r="T2273" t="s">
        <v>8305</v>
      </c>
      <c r="U2273" s="14">
        <f t="shared" si="143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19">
        <v>1000</v>
      </c>
      <c r="E2274">
        <v>13566</v>
      </c>
      <c r="F2274" s="19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7">
        <f t="shared" si="141"/>
        <v>42315.699490740735</v>
      </c>
      <c r="M2274" t="b">
        <v>0</v>
      </c>
      <c r="N2274">
        <v>944</v>
      </c>
      <c r="O2274" s="5">
        <f>E2274/D2274</f>
        <v>13.566000000000001</v>
      </c>
      <c r="P2274" s="19">
        <f t="shared" si="142"/>
        <v>14.370762711864407</v>
      </c>
      <c r="Q2274" t="b">
        <v>1</v>
      </c>
      <c r="R2274" s="14" t="s">
        <v>8356</v>
      </c>
      <c r="S2274" s="10" t="s">
        <v>8287</v>
      </c>
      <c r="T2274" t="s">
        <v>8305</v>
      </c>
      <c r="U2274" s="14">
        <f t="shared" si="143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19">
        <v>2500</v>
      </c>
      <c r="E2275">
        <v>5509</v>
      </c>
      <c r="F2275" s="19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7">
        <f t="shared" si="141"/>
        <v>42781.549097222218</v>
      </c>
      <c r="M2275" t="b">
        <v>0</v>
      </c>
      <c r="N2275">
        <v>147</v>
      </c>
      <c r="O2275" s="5">
        <f>E2275/D2275</f>
        <v>2.2035999999999998</v>
      </c>
      <c r="P2275" s="19">
        <f t="shared" si="142"/>
        <v>37.476190476190474</v>
      </c>
      <c r="Q2275" t="b">
        <v>1</v>
      </c>
      <c r="R2275" s="14" t="s">
        <v>8356</v>
      </c>
      <c r="S2275" s="10" t="s">
        <v>8287</v>
      </c>
      <c r="T2275" t="s">
        <v>8305</v>
      </c>
      <c r="U2275" s="14">
        <f t="shared" si="143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19">
        <v>2500</v>
      </c>
      <c r="E2276">
        <v>2990</v>
      </c>
      <c r="F2276" s="19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7">
        <f t="shared" si="141"/>
        <v>41663.500659722224</v>
      </c>
      <c r="M2276" t="b">
        <v>0</v>
      </c>
      <c r="N2276">
        <v>99</v>
      </c>
      <c r="O2276" s="5">
        <f>E2276/D2276</f>
        <v>1.196</v>
      </c>
      <c r="P2276" s="19">
        <f t="shared" si="142"/>
        <v>30.202020202020201</v>
      </c>
      <c r="Q2276" t="b">
        <v>1</v>
      </c>
      <c r="R2276" s="14" t="s">
        <v>8356</v>
      </c>
      <c r="S2276" s="10" t="s">
        <v>8287</v>
      </c>
      <c r="T2276" t="s">
        <v>8305</v>
      </c>
      <c r="U2276" s="14">
        <f t="shared" si="143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19">
        <v>650</v>
      </c>
      <c r="E2277">
        <v>2650.5</v>
      </c>
      <c r="F2277" s="19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7">
        <f t="shared" si="141"/>
        <v>41965.616655092599</v>
      </c>
      <c r="M2277" t="b">
        <v>0</v>
      </c>
      <c r="N2277">
        <v>79</v>
      </c>
      <c r="O2277" s="5">
        <f>E2277/D2277</f>
        <v>4.0776923076923079</v>
      </c>
      <c r="P2277" s="19">
        <f t="shared" si="142"/>
        <v>33.550632911392405</v>
      </c>
      <c r="Q2277" t="b">
        <v>1</v>
      </c>
      <c r="R2277" s="14" t="s">
        <v>8356</v>
      </c>
      <c r="S2277" s="10" t="s">
        <v>8287</v>
      </c>
      <c r="T2277" t="s">
        <v>8305</v>
      </c>
      <c r="U2277" s="14">
        <f t="shared" si="143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19">
        <v>4589</v>
      </c>
      <c r="E2278">
        <v>4856</v>
      </c>
      <c r="F2278" s="19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7">
        <f t="shared" si="141"/>
        <v>41614.651493055557</v>
      </c>
      <c r="M2278" t="b">
        <v>0</v>
      </c>
      <c r="N2278">
        <v>75</v>
      </c>
      <c r="O2278" s="5">
        <f>E2278/D2278</f>
        <v>1.0581826105905425</v>
      </c>
      <c r="P2278" s="19">
        <f t="shared" si="142"/>
        <v>64.74666666666667</v>
      </c>
      <c r="Q2278" t="b">
        <v>1</v>
      </c>
      <c r="R2278" s="14" t="s">
        <v>8356</v>
      </c>
      <c r="S2278" s="10" t="s">
        <v>8287</v>
      </c>
      <c r="T2278" t="s">
        <v>8305</v>
      </c>
      <c r="U2278" s="14">
        <f t="shared" si="143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19">
        <v>8500</v>
      </c>
      <c r="E2279">
        <v>11992</v>
      </c>
      <c r="F2279" s="1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7">
        <f t="shared" si="141"/>
        <v>40936.678506944445</v>
      </c>
      <c r="M2279" t="b">
        <v>0</v>
      </c>
      <c r="N2279">
        <v>207</v>
      </c>
      <c r="O2279" s="5">
        <f>E2279/D2279</f>
        <v>1.4108235294117648</v>
      </c>
      <c r="P2279" s="19">
        <f t="shared" si="142"/>
        <v>57.932367149758456</v>
      </c>
      <c r="Q2279" t="b">
        <v>1</v>
      </c>
      <c r="R2279" s="14" t="s">
        <v>8356</v>
      </c>
      <c r="S2279" s="10" t="s">
        <v>8287</v>
      </c>
      <c r="T2279" t="s">
        <v>8305</v>
      </c>
      <c r="U2279" s="14">
        <f t="shared" si="143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19">
        <v>2000</v>
      </c>
      <c r="E2280">
        <v>5414</v>
      </c>
      <c r="F2280" s="19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7">
        <f t="shared" si="141"/>
        <v>42338.709108796291</v>
      </c>
      <c r="M2280" t="b">
        <v>0</v>
      </c>
      <c r="N2280">
        <v>102</v>
      </c>
      <c r="O2280" s="5">
        <f>E2280/D2280</f>
        <v>2.7069999999999999</v>
      </c>
      <c r="P2280" s="19">
        <f t="shared" si="142"/>
        <v>53.078431372549019</v>
      </c>
      <c r="Q2280" t="b">
        <v>1</v>
      </c>
      <c r="R2280" s="14" t="s">
        <v>8356</v>
      </c>
      <c r="S2280" s="10" t="s">
        <v>8287</v>
      </c>
      <c r="T2280" t="s">
        <v>8305</v>
      </c>
      <c r="U2280" s="14">
        <f t="shared" si="143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19">
        <v>1000</v>
      </c>
      <c r="E2281">
        <v>1538</v>
      </c>
      <c r="F2281" s="19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7">
        <f t="shared" si="141"/>
        <v>42020.806701388887</v>
      </c>
      <c r="M2281" t="b">
        <v>0</v>
      </c>
      <c r="N2281">
        <v>32</v>
      </c>
      <c r="O2281" s="5">
        <f>E2281/D2281</f>
        <v>1.538</v>
      </c>
      <c r="P2281" s="19">
        <f t="shared" si="142"/>
        <v>48.0625</v>
      </c>
      <c r="Q2281" t="b">
        <v>1</v>
      </c>
      <c r="R2281" s="14" t="s">
        <v>8356</v>
      </c>
      <c r="S2281" s="10" t="s">
        <v>8287</v>
      </c>
      <c r="T2281" t="s">
        <v>8305</v>
      </c>
      <c r="U2281" s="14">
        <f t="shared" si="143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19">
        <v>9800</v>
      </c>
      <c r="E2282">
        <v>39550.5</v>
      </c>
      <c r="F2282" s="19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7">
        <f t="shared" si="141"/>
        <v>42234.624895833331</v>
      </c>
      <c r="M2282" t="b">
        <v>0</v>
      </c>
      <c r="N2282">
        <v>480</v>
      </c>
      <c r="O2282" s="5">
        <f>E2282/D2282</f>
        <v>4.0357653061224488</v>
      </c>
      <c r="P2282" s="19">
        <f t="shared" si="142"/>
        <v>82.396874999999994</v>
      </c>
      <c r="Q2282" t="b">
        <v>1</v>
      </c>
      <c r="R2282" s="14" t="s">
        <v>8356</v>
      </c>
      <c r="S2282" s="10" t="s">
        <v>8287</v>
      </c>
      <c r="T2282" t="s">
        <v>8305</v>
      </c>
      <c r="U2282" s="14">
        <f t="shared" si="143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19">
        <v>300</v>
      </c>
      <c r="E2283">
        <v>555</v>
      </c>
      <c r="F2283" s="19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7">
        <f t="shared" si="141"/>
        <v>40687.285844907405</v>
      </c>
      <c r="M2283" t="b">
        <v>0</v>
      </c>
      <c r="N2283">
        <v>11</v>
      </c>
      <c r="O2283" s="5">
        <f>E2283/D2283</f>
        <v>1.85</v>
      </c>
      <c r="P2283" s="19">
        <f t="shared" si="142"/>
        <v>50.454545454545453</v>
      </c>
      <c r="Q2283" t="b">
        <v>1</v>
      </c>
      <c r="R2283" s="14" t="s">
        <v>8335</v>
      </c>
      <c r="S2283" s="10" t="s">
        <v>8279</v>
      </c>
      <c r="T2283" t="s">
        <v>8280</v>
      </c>
      <c r="U2283" s="14">
        <f t="shared" si="143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19">
        <v>750</v>
      </c>
      <c r="E2284">
        <v>1390</v>
      </c>
      <c r="F2284" s="19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7">
        <f t="shared" si="141"/>
        <v>42323.17460648148</v>
      </c>
      <c r="M2284" t="b">
        <v>0</v>
      </c>
      <c r="N2284">
        <v>12</v>
      </c>
      <c r="O2284" s="5">
        <f>E2284/D2284</f>
        <v>1.8533333333333333</v>
      </c>
      <c r="P2284" s="19">
        <f t="shared" si="142"/>
        <v>115.83333333333333</v>
      </c>
      <c r="Q2284" t="b">
        <v>1</v>
      </c>
      <c r="R2284" s="14" t="s">
        <v>8335</v>
      </c>
      <c r="S2284" s="10" t="s">
        <v>8279</v>
      </c>
      <c r="T2284" t="s">
        <v>8280</v>
      </c>
      <c r="U2284" s="14">
        <f t="shared" si="143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19">
        <v>3000</v>
      </c>
      <c r="E2285">
        <v>3025.66</v>
      </c>
      <c r="F2285" s="19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7">
        <f t="shared" si="141"/>
        <v>40978.125046296293</v>
      </c>
      <c r="M2285" t="b">
        <v>0</v>
      </c>
      <c r="N2285">
        <v>48</v>
      </c>
      <c r="O2285" s="5">
        <f>E2285/D2285</f>
        <v>1.0085533333333332</v>
      </c>
      <c r="P2285" s="19">
        <f t="shared" si="142"/>
        <v>63.03458333333333</v>
      </c>
      <c r="Q2285" t="b">
        <v>1</v>
      </c>
      <c r="R2285" s="14" t="s">
        <v>8335</v>
      </c>
      <c r="S2285" s="10" t="s">
        <v>8279</v>
      </c>
      <c r="T2285" t="s">
        <v>8280</v>
      </c>
      <c r="U2285" s="14">
        <f t="shared" si="143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19">
        <v>6000</v>
      </c>
      <c r="E2286">
        <v>6373.27</v>
      </c>
      <c r="F2286" s="19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7">
        <f t="shared" si="141"/>
        <v>40585.796817129631</v>
      </c>
      <c r="M2286" t="b">
        <v>0</v>
      </c>
      <c r="N2286">
        <v>59</v>
      </c>
      <c r="O2286" s="5">
        <f>E2286/D2286</f>
        <v>1.0622116666666668</v>
      </c>
      <c r="P2286" s="19">
        <f t="shared" si="142"/>
        <v>108.02152542372882</v>
      </c>
      <c r="Q2286" t="b">
        <v>1</v>
      </c>
      <c r="R2286" s="14" t="s">
        <v>8335</v>
      </c>
      <c r="S2286" s="10" t="s">
        <v>8279</v>
      </c>
      <c r="T2286" t="s">
        <v>8280</v>
      </c>
      <c r="U2286" s="14">
        <f t="shared" si="143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19">
        <v>3000</v>
      </c>
      <c r="E2287">
        <v>3641</v>
      </c>
      <c r="F2287" s="19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7">
        <f t="shared" si="141"/>
        <v>41059.185682870368</v>
      </c>
      <c r="M2287" t="b">
        <v>0</v>
      </c>
      <c r="N2287">
        <v>79</v>
      </c>
      <c r="O2287" s="5">
        <f>E2287/D2287</f>
        <v>1.2136666666666667</v>
      </c>
      <c r="P2287" s="19">
        <f t="shared" si="142"/>
        <v>46.088607594936711</v>
      </c>
      <c r="Q2287" t="b">
        <v>1</v>
      </c>
      <c r="R2287" s="14" t="s">
        <v>8335</v>
      </c>
      <c r="S2287" s="10" t="s">
        <v>8279</v>
      </c>
      <c r="T2287" t="s">
        <v>8280</v>
      </c>
      <c r="U2287" s="14">
        <f t="shared" si="143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19">
        <v>1500</v>
      </c>
      <c r="E2288">
        <v>1501</v>
      </c>
      <c r="F2288" s="19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7">
        <f t="shared" si="141"/>
        <v>41494.963587962964</v>
      </c>
      <c r="M2288" t="b">
        <v>0</v>
      </c>
      <c r="N2288">
        <v>14</v>
      </c>
      <c r="O2288" s="5">
        <f>E2288/D2288</f>
        <v>1.0006666666666666</v>
      </c>
      <c r="P2288" s="19">
        <f t="shared" si="142"/>
        <v>107.21428571428571</v>
      </c>
      <c r="Q2288" t="b">
        <v>1</v>
      </c>
      <c r="R2288" s="14" t="s">
        <v>8335</v>
      </c>
      <c r="S2288" s="10" t="s">
        <v>8279</v>
      </c>
      <c r="T2288" t="s">
        <v>8280</v>
      </c>
      <c r="U2288" s="14">
        <f t="shared" si="143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19">
        <v>4500</v>
      </c>
      <c r="E2289">
        <v>5398.99</v>
      </c>
      <c r="F2289" s="1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7">
        <f t="shared" si="141"/>
        <v>41792.667361111111</v>
      </c>
      <c r="M2289" t="b">
        <v>0</v>
      </c>
      <c r="N2289">
        <v>106</v>
      </c>
      <c r="O2289" s="5">
        <f>E2289/D2289</f>
        <v>1.1997755555555556</v>
      </c>
      <c r="P2289" s="19">
        <f t="shared" si="142"/>
        <v>50.9338679245283</v>
      </c>
      <c r="Q2289" t="b">
        <v>1</v>
      </c>
      <c r="R2289" s="14" t="s">
        <v>8335</v>
      </c>
      <c r="S2289" s="10" t="s">
        <v>8279</v>
      </c>
      <c r="T2289" t="s">
        <v>8280</v>
      </c>
      <c r="U2289" s="14">
        <f t="shared" si="143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19">
        <v>1000</v>
      </c>
      <c r="E2290">
        <v>1001</v>
      </c>
      <c r="F2290" s="19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7">
        <f t="shared" si="141"/>
        <v>41067.827418981484</v>
      </c>
      <c r="M2290" t="b">
        <v>0</v>
      </c>
      <c r="N2290">
        <v>25</v>
      </c>
      <c r="O2290" s="5">
        <f>E2290/D2290</f>
        <v>1.0009999999999999</v>
      </c>
      <c r="P2290" s="19">
        <f t="shared" si="142"/>
        <v>40.04</v>
      </c>
      <c r="Q2290" t="b">
        <v>1</v>
      </c>
      <c r="R2290" s="14" t="s">
        <v>8335</v>
      </c>
      <c r="S2290" s="10" t="s">
        <v>8279</v>
      </c>
      <c r="T2290" t="s">
        <v>8280</v>
      </c>
      <c r="U2290" s="14">
        <f t="shared" si="143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19">
        <v>1500</v>
      </c>
      <c r="E2291">
        <v>1611</v>
      </c>
      <c r="F2291" s="19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7">
        <f t="shared" si="141"/>
        <v>41571.998379629629</v>
      </c>
      <c r="M2291" t="b">
        <v>0</v>
      </c>
      <c r="N2291">
        <v>25</v>
      </c>
      <c r="O2291" s="5">
        <f>E2291/D2291</f>
        <v>1.0740000000000001</v>
      </c>
      <c r="P2291" s="19">
        <f t="shared" si="142"/>
        <v>64.44</v>
      </c>
      <c r="Q2291" t="b">
        <v>1</v>
      </c>
      <c r="R2291" s="14" t="s">
        <v>8335</v>
      </c>
      <c r="S2291" s="10" t="s">
        <v>8279</v>
      </c>
      <c r="T2291" t="s">
        <v>8280</v>
      </c>
      <c r="U2291" s="14">
        <f t="shared" si="143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19">
        <v>1500</v>
      </c>
      <c r="E2292">
        <v>1561</v>
      </c>
      <c r="F2292" s="19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7">
        <f t="shared" si="141"/>
        <v>40070.253819444442</v>
      </c>
      <c r="M2292" t="b">
        <v>0</v>
      </c>
      <c r="N2292">
        <v>29</v>
      </c>
      <c r="O2292" s="5">
        <f>E2292/D2292</f>
        <v>1.0406666666666666</v>
      </c>
      <c r="P2292" s="19">
        <f t="shared" si="142"/>
        <v>53.827586206896555</v>
      </c>
      <c r="Q2292" t="b">
        <v>1</v>
      </c>
      <c r="R2292" s="14" t="s">
        <v>8335</v>
      </c>
      <c r="S2292" s="10" t="s">
        <v>8279</v>
      </c>
      <c r="T2292" t="s">
        <v>8280</v>
      </c>
      <c r="U2292" s="14">
        <f t="shared" si="143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19">
        <v>2500</v>
      </c>
      <c r="E2293">
        <v>4320</v>
      </c>
      <c r="F2293" s="19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7">
        <f t="shared" si="141"/>
        <v>40987.977060185185</v>
      </c>
      <c r="M2293" t="b">
        <v>0</v>
      </c>
      <c r="N2293">
        <v>43</v>
      </c>
      <c r="O2293" s="5">
        <f>E2293/D2293</f>
        <v>1.728</v>
      </c>
      <c r="P2293" s="19">
        <f t="shared" si="142"/>
        <v>100.46511627906976</v>
      </c>
      <c r="Q2293" t="b">
        <v>1</v>
      </c>
      <c r="R2293" s="14" t="s">
        <v>8335</v>
      </c>
      <c r="S2293" s="10" t="s">
        <v>8279</v>
      </c>
      <c r="T2293" t="s">
        <v>8280</v>
      </c>
      <c r="U2293" s="14">
        <f t="shared" si="143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19">
        <v>2000</v>
      </c>
      <c r="E2294">
        <v>2145.0100000000002</v>
      </c>
      <c r="F2294" s="19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7">
        <f t="shared" si="141"/>
        <v>40987.697638888887</v>
      </c>
      <c r="M2294" t="b">
        <v>0</v>
      </c>
      <c r="N2294">
        <v>46</v>
      </c>
      <c r="O2294" s="5">
        <f>E2294/D2294</f>
        <v>1.072505</v>
      </c>
      <c r="P2294" s="19">
        <f t="shared" si="142"/>
        <v>46.630652173913049</v>
      </c>
      <c r="Q2294" t="b">
        <v>1</v>
      </c>
      <c r="R2294" s="14" t="s">
        <v>8335</v>
      </c>
      <c r="S2294" s="10" t="s">
        <v>8279</v>
      </c>
      <c r="T2294" t="s">
        <v>8280</v>
      </c>
      <c r="U2294" s="14">
        <f t="shared" si="143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19">
        <v>850</v>
      </c>
      <c r="E2295">
        <v>920</v>
      </c>
      <c r="F2295" s="19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7">
        <f t="shared" si="141"/>
        <v>41151.708321759259</v>
      </c>
      <c r="M2295" t="b">
        <v>0</v>
      </c>
      <c r="N2295">
        <v>27</v>
      </c>
      <c r="O2295" s="5">
        <f>E2295/D2295</f>
        <v>1.0823529411764705</v>
      </c>
      <c r="P2295" s="19">
        <f t="shared" si="142"/>
        <v>34.074074074074076</v>
      </c>
      <c r="Q2295" t="b">
        <v>1</v>
      </c>
      <c r="R2295" s="14" t="s">
        <v>8335</v>
      </c>
      <c r="S2295" s="10" t="s">
        <v>8279</v>
      </c>
      <c r="T2295" t="s">
        <v>8280</v>
      </c>
      <c r="U2295" s="14">
        <f t="shared" si="143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19">
        <v>5000</v>
      </c>
      <c r="E2296">
        <v>7304.04</v>
      </c>
      <c r="F2296" s="19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7">
        <f t="shared" si="141"/>
        <v>41264.72314814815</v>
      </c>
      <c r="M2296" t="b">
        <v>0</v>
      </c>
      <c r="N2296">
        <v>112</v>
      </c>
      <c r="O2296" s="5">
        <f>E2296/D2296</f>
        <v>1.4608079999999999</v>
      </c>
      <c r="P2296" s="19">
        <f t="shared" si="142"/>
        <v>65.214642857142863</v>
      </c>
      <c r="Q2296" t="b">
        <v>1</v>
      </c>
      <c r="R2296" s="14" t="s">
        <v>8335</v>
      </c>
      <c r="S2296" s="10" t="s">
        <v>8279</v>
      </c>
      <c r="T2296" t="s">
        <v>8280</v>
      </c>
      <c r="U2296" s="14">
        <f t="shared" si="143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19">
        <v>1200</v>
      </c>
      <c r="E2297">
        <v>1503</v>
      </c>
      <c r="F2297" s="19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7">
        <f t="shared" si="141"/>
        <v>41270.954351851848</v>
      </c>
      <c r="M2297" t="b">
        <v>0</v>
      </c>
      <c r="N2297">
        <v>34</v>
      </c>
      <c r="O2297" s="5">
        <f>E2297/D2297</f>
        <v>1.2524999999999999</v>
      </c>
      <c r="P2297" s="19">
        <f t="shared" si="142"/>
        <v>44.205882352941174</v>
      </c>
      <c r="Q2297" t="b">
        <v>1</v>
      </c>
      <c r="R2297" s="14" t="s">
        <v>8335</v>
      </c>
      <c r="S2297" s="10" t="s">
        <v>8279</v>
      </c>
      <c r="T2297" t="s">
        <v>8280</v>
      </c>
      <c r="U2297" s="14">
        <f t="shared" si="143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19">
        <v>7000</v>
      </c>
      <c r="E2298">
        <v>10435</v>
      </c>
      <c r="F2298" s="19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7">
        <f t="shared" si="141"/>
        <v>40927.731782407405</v>
      </c>
      <c r="M2298" t="b">
        <v>0</v>
      </c>
      <c r="N2298">
        <v>145</v>
      </c>
      <c r="O2298" s="5">
        <f>E2298/D2298</f>
        <v>1.4907142857142857</v>
      </c>
      <c r="P2298" s="19">
        <f t="shared" si="142"/>
        <v>71.965517241379317</v>
      </c>
      <c r="Q2298" t="b">
        <v>1</v>
      </c>
      <c r="R2298" s="14" t="s">
        <v>8335</v>
      </c>
      <c r="S2298" s="10" t="s">
        <v>8279</v>
      </c>
      <c r="T2298" t="s">
        <v>8280</v>
      </c>
      <c r="U2298" s="14">
        <f t="shared" si="143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19">
        <v>1000</v>
      </c>
      <c r="E2299">
        <v>1006</v>
      </c>
      <c r="F2299" s="1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7">
        <f t="shared" si="141"/>
        <v>40948.042233796295</v>
      </c>
      <c r="M2299" t="b">
        <v>0</v>
      </c>
      <c r="N2299">
        <v>19</v>
      </c>
      <c r="O2299" s="5">
        <f>E2299/D2299</f>
        <v>1.006</v>
      </c>
      <c r="P2299" s="19">
        <f t="shared" si="142"/>
        <v>52.94736842105263</v>
      </c>
      <c r="Q2299" t="b">
        <v>1</v>
      </c>
      <c r="R2299" s="14" t="s">
        <v>8335</v>
      </c>
      <c r="S2299" s="10" t="s">
        <v>8279</v>
      </c>
      <c r="T2299" t="s">
        <v>8280</v>
      </c>
      <c r="U2299" s="14">
        <f t="shared" si="143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19">
        <v>30000</v>
      </c>
      <c r="E2300">
        <v>31522</v>
      </c>
      <c r="F2300" s="19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7">
        <f t="shared" si="141"/>
        <v>41694.84065972222</v>
      </c>
      <c r="M2300" t="b">
        <v>0</v>
      </c>
      <c r="N2300">
        <v>288</v>
      </c>
      <c r="O2300" s="5">
        <f>E2300/D2300</f>
        <v>1.0507333333333333</v>
      </c>
      <c r="P2300" s="19">
        <f t="shared" si="142"/>
        <v>109.45138888888889</v>
      </c>
      <c r="Q2300" t="b">
        <v>1</v>
      </c>
      <c r="R2300" s="14" t="s">
        <v>8335</v>
      </c>
      <c r="S2300" s="10" t="s">
        <v>8279</v>
      </c>
      <c r="T2300" t="s">
        <v>8280</v>
      </c>
      <c r="U2300" s="14">
        <f t="shared" si="143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19">
        <v>300</v>
      </c>
      <c r="E2301">
        <v>1050.5</v>
      </c>
      <c r="F2301" s="19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7">
        <f t="shared" si="141"/>
        <v>40565.032511574071</v>
      </c>
      <c r="M2301" t="b">
        <v>0</v>
      </c>
      <c r="N2301">
        <v>14</v>
      </c>
      <c r="O2301" s="5">
        <f>E2301/D2301</f>
        <v>3.5016666666666665</v>
      </c>
      <c r="P2301" s="19">
        <f t="shared" si="142"/>
        <v>75.035714285714292</v>
      </c>
      <c r="Q2301" t="b">
        <v>1</v>
      </c>
      <c r="R2301" s="14" t="s">
        <v>8335</v>
      </c>
      <c r="S2301" s="10" t="s">
        <v>8279</v>
      </c>
      <c r="T2301" t="s">
        <v>8280</v>
      </c>
      <c r="U2301" s="14">
        <f t="shared" si="143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19">
        <v>800</v>
      </c>
      <c r="E2302">
        <v>810</v>
      </c>
      <c r="F2302" s="19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7">
        <f t="shared" si="141"/>
        <v>41074.727037037039</v>
      </c>
      <c r="M2302" t="b">
        <v>0</v>
      </c>
      <c r="N2302">
        <v>7</v>
      </c>
      <c r="O2302" s="5">
        <f>E2302/D2302</f>
        <v>1.0125</v>
      </c>
      <c r="P2302" s="19">
        <f t="shared" si="142"/>
        <v>115.71428571428571</v>
      </c>
      <c r="Q2302" t="b">
        <v>1</v>
      </c>
      <c r="R2302" s="14" t="s">
        <v>8335</v>
      </c>
      <c r="S2302" s="10" t="s">
        <v>8279</v>
      </c>
      <c r="T2302" t="s">
        <v>8280</v>
      </c>
      <c r="U2302" s="14">
        <f t="shared" si="143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19">
        <v>5000</v>
      </c>
      <c r="E2303">
        <v>6680.22</v>
      </c>
      <c r="F2303" s="19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7">
        <f t="shared" si="141"/>
        <v>41416.146944444445</v>
      </c>
      <c r="M2303" t="b">
        <v>1</v>
      </c>
      <c r="N2303">
        <v>211</v>
      </c>
      <c r="O2303" s="5">
        <f>E2303/D2303</f>
        <v>1.336044</v>
      </c>
      <c r="P2303" s="19">
        <f t="shared" si="142"/>
        <v>31.659810426540286</v>
      </c>
      <c r="Q2303" t="b">
        <v>1</v>
      </c>
      <c r="R2303" s="14" t="s">
        <v>8338</v>
      </c>
      <c r="S2303" s="10" t="s">
        <v>8279</v>
      </c>
      <c r="T2303" t="s">
        <v>8283</v>
      </c>
      <c r="U2303" s="14">
        <f t="shared" si="143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19">
        <v>2300</v>
      </c>
      <c r="E2304">
        <v>3925</v>
      </c>
      <c r="F2304" s="19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7">
        <f t="shared" si="141"/>
        <v>41605.868449074071</v>
      </c>
      <c r="M2304" t="b">
        <v>1</v>
      </c>
      <c r="N2304">
        <v>85</v>
      </c>
      <c r="O2304" s="5">
        <f>E2304/D2304</f>
        <v>1.7065217391304348</v>
      </c>
      <c r="P2304" s="19">
        <f t="shared" si="142"/>
        <v>46.176470588235297</v>
      </c>
      <c r="Q2304" t="b">
        <v>1</v>
      </c>
      <c r="R2304" s="14" t="s">
        <v>8338</v>
      </c>
      <c r="S2304" s="10" t="s">
        <v>8279</v>
      </c>
      <c r="T2304" t="s">
        <v>8283</v>
      </c>
      <c r="U2304" s="14">
        <f t="shared" si="143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19">
        <v>6450</v>
      </c>
      <c r="E2305">
        <v>7053.61</v>
      </c>
      <c r="F2305" s="19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7">
        <f t="shared" si="141"/>
        <v>40850.111064814817</v>
      </c>
      <c r="M2305" t="b">
        <v>1</v>
      </c>
      <c r="N2305">
        <v>103</v>
      </c>
      <c r="O2305" s="5">
        <f>E2305/D2305</f>
        <v>1.0935829457364341</v>
      </c>
      <c r="P2305" s="19">
        <f t="shared" si="142"/>
        <v>68.481650485436887</v>
      </c>
      <c r="Q2305" t="b">
        <v>1</v>
      </c>
      <c r="R2305" s="14" t="s">
        <v>8338</v>
      </c>
      <c r="S2305" s="10" t="s">
        <v>8279</v>
      </c>
      <c r="T2305" t="s">
        <v>8283</v>
      </c>
      <c r="U2305" s="14">
        <f t="shared" si="143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19">
        <v>6000</v>
      </c>
      <c r="E2306">
        <v>6042.02</v>
      </c>
      <c r="F2306" s="19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7">
        <f t="shared" si="141"/>
        <v>40502.815868055557</v>
      </c>
      <c r="M2306" t="b">
        <v>1</v>
      </c>
      <c r="N2306">
        <v>113</v>
      </c>
      <c r="O2306" s="5">
        <f>E2306/D2306</f>
        <v>1.0070033333333335</v>
      </c>
      <c r="P2306" s="19">
        <f t="shared" si="142"/>
        <v>53.469203539823013</v>
      </c>
      <c r="Q2306" t="b">
        <v>1</v>
      </c>
      <c r="R2306" s="14" t="s">
        <v>8338</v>
      </c>
      <c r="S2306" s="10" t="s">
        <v>8279</v>
      </c>
      <c r="T2306" t="s">
        <v>8283</v>
      </c>
      <c r="U2306" s="14">
        <f t="shared" si="143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19">
        <v>18000</v>
      </c>
      <c r="E2307">
        <v>18221</v>
      </c>
      <c r="F2307" s="19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7">
        <f t="shared" ref="L2307:L2370" si="145">(((K2307/60)/60)/24)+DATE(1970,1,1)</f>
        <v>41834.695277777777</v>
      </c>
      <c r="M2307" t="b">
        <v>1</v>
      </c>
      <c r="N2307">
        <v>167</v>
      </c>
      <c r="O2307" s="5">
        <f>E2307/D2307</f>
        <v>1.0122777777777778</v>
      </c>
      <c r="P2307" s="19">
        <f t="shared" ref="P2307:P2370" si="146">IFERROR(E2307/N2307,0)</f>
        <v>109.10778443113773</v>
      </c>
      <c r="Q2307" t="b">
        <v>1</v>
      </c>
      <c r="R2307" s="14" t="s">
        <v>8338</v>
      </c>
      <c r="S2307" s="10" t="s">
        <v>8279</v>
      </c>
      <c r="T2307" t="s">
        <v>8283</v>
      </c>
      <c r="U2307" s="14">
        <f t="shared" ref="U2307:U2370" si="147">YEAR(L2307)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19">
        <v>3500</v>
      </c>
      <c r="E2308">
        <v>3736.55</v>
      </c>
      <c r="F2308" s="19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7">
        <f t="shared" si="145"/>
        <v>40948.16815972222</v>
      </c>
      <c r="M2308" t="b">
        <v>1</v>
      </c>
      <c r="N2308">
        <v>73</v>
      </c>
      <c r="O2308" s="5">
        <f>E2308/D2308</f>
        <v>1.0675857142857144</v>
      </c>
      <c r="P2308" s="19">
        <f t="shared" si="146"/>
        <v>51.185616438356163</v>
      </c>
      <c r="Q2308" t="b">
        <v>1</v>
      </c>
      <c r="R2308" s="14" t="s">
        <v>8338</v>
      </c>
      <c r="S2308" s="10" t="s">
        <v>8279</v>
      </c>
      <c r="T2308" t="s">
        <v>8283</v>
      </c>
      <c r="U2308" s="14">
        <f t="shared" si="147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19">
        <v>1964.47</v>
      </c>
      <c r="E2309">
        <v>2095.2600000000002</v>
      </c>
      <c r="F2309" s="1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7">
        <f t="shared" si="145"/>
        <v>41004.802465277775</v>
      </c>
      <c r="M2309" t="b">
        <v>1</v>
      </c>
      <c r="N2309">
        <v>75</v>
      </c>
      <c r="O2309" s="5">
        <f>E2309/D2309</f>
        <v>1.0665777537961894</v>
      </c>
      <c r="P2309" s="19">
        <f t="shared" si="146"/>
        <v>27.936800000000002</v>
      </c>
      <c r="Q2309" t="b">
        <v>1</v>
      </c>
      <c r="R2309" s="14" t="s">
        <v>8338</v>
      </c>
      <c r="S2309" s="10" t="s">
        <v>8279</v>
      </c>
      <c r="T2309" t="s">
        <v>8283</v>
      </c>
      <c r="U2309" s="14">
        <f t="shared" si="147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19">
        <v>50000</v>
      </c>
      <c r="E2310">
        <v>50653.11</v>
      </c>
      <c r="F2310" s="19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7">
        <f t="shared" si="145"/>
        <v>41851.962916666671</v>
      </c>
      <c r="M2310" t="b">
        <v>1</v>
      </c>
      <c r="N2310">
        <v>614</v>
      </c>
      <c r="O2310" s="5">
        <f>E2310/D2310</f>
        <v>1.0130622</v>
      </c>
      <c r="P2310" s="19">
        <f t="shared" si="146"/>
        <v>82.496921824104234</v>
      </c>
      <c r="Q2310" t="b">
        <v>1</v>
      </c>
      <c r="R2310" s="14" t="s">
        <v>8338</v>
      </c>
      <c r="S2310" s="10" t="s">
        <v>8279</v>
      </c>
      <c r="T2310" t="s">
        <v>8283</v>
      </c>
      <c r="U2310" s="14">
        <f t="shared" si="147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19">
        <v>6000</v>
      </c>
      <c r="E2311">
        <v>6400.47</v>
      </c>
      <c r="F2311" s="19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7">
        <f t="shared" si="145"/>
        <v>41307.987696759257</v>
      </c>
      <c r="M2311" t="b">
        <v>1</v>
      </c>
      <c r="N2311">
        <v>107</v>
      </c>
      <c r="O2311" s="5">
        <f>E2311/D2311</f>
        <v>1.0667450000000001</v>
      </c>
      <c r="P2311" s="19">
        <f t="shared" si="146"/>
        <v>59.817476635514019</v>
      </c>
      <c r="Q2311" t="b">
        <v>1</v>
      </c>
      <c r="R2311" s="14" t="s">
        <v>8338</v>
      </c>
      <c r="S2311" s="10" t="s">
        <v>8279</v>
      </c>
      <c r="T2311" t="s">
        <v>8283</v>
      </c>
      <c r="U2311" s="14">
        <f t="shared" si="147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19">
        <v>18500</v>
      </c>
      <c r="E2312">
        <v>79335.360000000001</v>
      </c>
      <c r="F2312" s="19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7">
        <f t="shared" si="145"/>
        <v>41324.79415509259</v>
      </c>
      <c r="M2312" t="b">
        <v>1</v>
      </c>
      <c r="N2312">
        <v>1224</v>
      </c>
      <c r="O2312" s="5">
        <f>E2312/D2312</f>
        <v>4.288397837837838</v>
      </c>
      <c r="P2312" s="19">
        <f t="shared" si="146"/>
        <v>64.816470588235291</v>
      </c>
      <c r="Q2312" t="b">
        <v>1</v>
      </c>
      <c r="R2312" s="14" t="s">
        <v>8338</v>
      </c>
      <c r="S2312" s="10" t="s">
        <v>8279</v>
      </c>
      <c r="T2312" t="s">
        <v>8283</v>
      </c>
      <c r="U2312" s="14">
        <f t="shared" si="147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19">
        <v>9000</v>
      </c>
      <c r="E2313">
        <v>9370</v>
      </c>
      <c r="F2313" s="19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7">
        <f t="shared" si="145"/>
        <v>41736.004502314812</v>
      </c>
      <c r="M2313" t="b">
        <v>1</v>
      </c>
      <c r="N2313">
        <v>104</v>
      </c>
      <c r="O2313" s="5">
        <f>E2313/D2313</f>
        <v>1.0411111111111111</v>
      </c>
      <c r="P2313" s="19">
        <f t="shared" si="146"/>
        <v>90.09615384615384</v>
      </c>
      <c r="Q2313" t="b">
        <v>1</v>
      </c>
      <c r="R2313" s="14" t="s">
        <v>8338</v>
      </c>
      <c r="S2313" s="10" t="s">
        <v>8279</v>
      </c>
      <c r="T2313" t="s">
        <v>8283</v>
      </c>
      <c r="U2313" s="14">
        <f t="shared" si="147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19">
        <v>3000</v>
      </c>
      <c r="E2314">
        <v>3236</v>
      </c>
      <c r="F2314" s="19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7">
        <f t="shared" si="145"/>
        <v>41716.632847222223</v>
      </c>
      <c r="M2314" t="b">
        <v>1</v>
      </c>
      <c r="N2314">
        <v>79</v>
      </c>
      <c r="O2314" s="5">
        <f>E2314/D2314</f>
        <v>1.0786666666666667</v>
      </c>
      <c r="P2314" s="19">
        <f t="shared" si="146"/>
        <v>40.962025316455694</v>
      </c>
      <c r="Q2314" t="b">
        <v>1</v>
      </c>
      <c r="R2314" s="14" t="s">
        <v>8338</v>
      </c>
      <c r="S2314" s="10" t="s">
        <v>8279</v>
      </c>
      <c r="T2314" t="s">
        <v>8283</v>
      </c>
      <c r="U2314" s="14">
        <f t="shared" si="147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19">
        <v>5000</v>
      </c>
      <c r="E2315">
        <v>8792.02</v>
      </c>
      <c r="F2315" s="19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7">
        <f t="shared" si="145"/>
        <v>41002.958634259259</v>
      </c>
      <c r="M2315" t="b">
        <v>1</v>
      </c>
      <c r="N2315">
        <v>157</v>
      </c>
      <c r="O2315" s="5">
        <f>E2315/D2315</f>
        <v>1.7584040000000001</v>
      </c>
      <c r="P2315" s="19">
        <f t="shared" si="146"/>
        <v>56.000127388535034</v>
      </c>
      <c r="Q2315" t="b">
        <v>1</v>
      </c>
      <c r="R2315" s="14" t="s">
        <v>8338</v>
      </c>
      <c r="S2315" s="10" t="s">
        <v>8279</v>
      </c>
      <c r="T2315" t="s">
        <v>8283</v>
      </c>
      <c r="U2315" s="14">
        <f t="shared" si="147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19">
        <v>1200</v>
      </c>
      <c r="E2316">
        <v>1883.64</v>
      </c>
      <c r="F2316" s="19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7">
        <f t="shared" si="145"/>
        <v>41037.551585648151</v>
      </c>
      <c r="M2316" t="b">
        <v>1</v>
      </c>
      <c r="N2316">
        <v>50</v>
      </c>
      <c r="O2316" s="5">
        <f>E2316/D2316</f>
        <v>1.5697000000000001</v>
      </c>
      <c r="P2316" s="19">
        <f t="shared" si="146"/>
        <v>37.672800000000002</v>
      </c>
      <c r="Q2316" t="b">
        <v>1</v>
      </c>
      <c r="R2316" s="14" t="s">
        <v>8338</v>
      </c>
      <c r="S2316" s="10" t="s">
        <v>8279</v>
      </c>
      <c r="T2316" t="s">
        <v>8283</v>
      </c>
      <c r="U2316" s="14">
        <f t="shared" si="147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19">
        <v>2500</v>
      </c>
      <c r="E2317">
        <v>2565</v>
      </c>
      <c r="F2317" s="19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7">
        <f t="shared" si="145"/>
        <v>41004.72619212963</v>
      </c>
      <c r="M2317" t="b">
        <v>1</v>
      </c>
      <c r="N2317">
        <v>64</v>
      </c>
      <c r="O2317" s="5">
        <f>E2317/D2317</f>
        <v>1.026</v>
      </c>
      <c r="P2317" s="19">
        <f t="shared" si="146"/>
        <v>40.078125</v>
      </c>
      <c r="Q2317" t="b">
        <v>1</v>
      </c>
      <c r="R2317" s="14" t="s">
        <v>8338</v>
      </c>
      <c r="S2317" s="10" t="s">
        <v>8279</v>
      </c>
      <c r="T2317" t="s">
        <v>8283</v>
      </c>
      <c r="U2317" s="14">
        <f t="shared" si="147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19">
        <v>15000</v>
      </c>
      <c r="E2318">
        <v>15606.4</v>
      </c>
      <c r="F2318" s="19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7">
        <f t="shared" si="145"/>
        <v>40079.725115740745</v>
      </c>
      <c r="M2318" t="b">
        <v>1</v>
      </c>
      <c r="N2318">
        <v>200</v>
      </c>
      <c r="O2318" s="5">
        <f>E2318/D2318</f>
        <v>1.0404266666666666</v>
      </c>
      <c r="P2318" s="19">
        <f t="shared" si="146"/>
        <v>78.031999999999996</v>
      </c>
      <c r="Q2318" t="b">
        <v>1</v>
      </c>
      <c r="R2318" s="14" t="s">
        <v>8338</v>
      </c>
      <c r="S2318" s="10" t="s">
        <v>8279</v>
      </c>
      <c r="T2318" t="s">
        <v>8283</v>
      </c>
      <c r="U2318" s="14">
        <f t="shared" si="147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19">
        <v>400</v>
      </c>
      <c r="E2319">
        <v>416</v>
      </c>
      <c r="F2319" s="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7">
        <f t="shared" si="145"/>
        <v>40192.542233796295</v>
      </c>
      <c r="M2319" t="b">
        <v>1</v>
      </c>
      <c r="N2319">
        <v>22</v>
      </c>
      <c r="O2319" s="5">
        <f>E2319/D2319</f>
        <v>1.04</v>
      </c>
      <c r="P2319" s="19">
        <f t="shared" si="146"/>
        <v>18.90909090909091</v>
      </c>
      <c r="Q2319" t="b">
        <v>1</v>
      </c>
      <c r="R2319" s="14" t="s">
        <v>8338</v>
      </c>
      <c r="S2319" s="10" t="s">
        <v>8279</v>
      </c>
      <c r="T2319" t="s">
        <v>8283</v>
      </c>
      <c r="U2319" s="14">
        <f t="shared" si="147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19">
        <v>5000</v>
      </c>
      <c r="E2320">
        <v>6053</v>
      </c>
      <c r="F2320" s="19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7">
        <f t="shared" si="145"/>
        <v>40050.643680555557</v>
      </c>
      <c r="M2320" t="b">
        <v>1</v>
      </c>
      <c r="N2320">
        <v>163</v>
      </c>
      <c r="O2320" s="5">
        <f>E2320/D2320</f>
        <v>1.2105999999999999</v>
      </c>
      <c r="P2320" s="19">
        <f t="shared" si="146"/>
        <v>37.134969325153371</v>
      </c>
      <c r="Q2320" t="b">
        <v>1</v>
      </c>
      <c r="R2320" s="14" t="s">
        <v>8338</v>
      </c>
      <c r="S2320" s="10" t="s">
        <v>8279</v>
      </c>
      <c r="T2320" t="s">
        <v>8283</v>
      </c>
      <c r="U2320" s="14">
        <f t="shared" si="147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19">
        <v>3000</v>
      </c>
      <c r="E2321">
        <v>3231</v>
      </c>
      <c r="F2321" s="19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7">
        <f t="shared" si="145"/>
        <v>41593.082002314812</v>
      </c>
      <c r="M2321" t="b">
        <v>1</v>
      </c>
      <c r="N2321">
        <v>77</v>
      </c>
      <c r="O2321" s="5">
        <f>E2321/D2321</f>
        <v>1.077</v>
      </c>
      <c r="P2321" s="19">
        <f t="shared" si="146"/>
        <v>41.961038961038959</v>
      </c>
      <c r="Q2321" t="b">
        <v>1</v>
      </c>
      <c r="R2321" s="14" t="s">
        <v>8338</v>
      </c>
      <c r="S2321" s="10" t="s">
        <v>8279</v>
      </c>
      <c r="T2321" t="s">
        <v>8283</v>
      </c>
      <c r="U2321" s="14">
        <f t="shared" si="147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19">
        <v>5000</v>
      </c>
      <c r="E2322">
        <v>5433</v>
      </c>
      <c r="F2322" s="19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7">
        <f t="shared" si="145"/>
        <v>41696.817129629628</v>
      </c>
      <c r="M2322" t="b">
        <v>1</v>
      </c>
      <c r="N2322">
        <v>89</v>
      </c>
      <c r="O2322" s="5">
        <f>E2322/D2322</f>
        <v>1.0866</v>
      </c>
      <c r="P2322" s="19">
        <f t="shared" si="146"/>
        <v>61.044943820224717</v>
      </c>
      <c r="Q2322" t="b">
        <v>1</v>
      </c>
      <c r="R2322" s="14" t="s">
        <v>8338</v>
      </c>
      <c r="S2322" s="10" t="s">
        <v>8279</v>
      </c>
      <c r="T2322" t="s">
        <v>8283</v>
      </c>
      <c r="U2322" s="14">
        <f t="shared" si="147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19">
        <v>10557</v>
      </c>
      <c r="E2323">
        <v>4130</v>
      </c>
      <c r="F2323" s="19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7">
        <f t="shared" si="145"/>
        <v>42799.260428240741</v>
      </c>
      <c r="M2323" t="b">
        <v>0</v>
      </c>
      <c r="N2323">
        <v>64</v>
      </c>
      <c r="O2323" s="5">
        <f>E2323/D2323</f>
        <v>0.39120962394619685</v>
      </c>
      <c r="P2323" s="19">
        <f t="shared" si="146"/>
        <v>64.53125</v>
      </c>
      <c r="Q2323" t="b">
        <v>0</v>
      </c>
      <c r="R2323" s="14" t="s">
        <v>8357</v>
      </c>
      <c r="S2323" s="10" t="s">
        <v>8290</v>
      </c>
      <c r="T2323" t="s">
        <v>8306</v>
      </c>
      <c r="U2323" s="14">
        <f t="shared" si="147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19">
        <v>2700</v>
      </c>
      <c r="E2324">
        <v>85</v>
      </c>
      <c r="F2324" s="19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7">
        <f t="shared" si="145"/>
        <v>42804.895474537043</v>
      </c>
      <c r="M2324" t="b">
        <v>0</v>
      </c>
      <c r="N2324">
        <v>4</v>
      </c>
      <c r="O2324" s="5">
        <f>E2324/D2324</f>
        <v>3.1481481481481478E-2</v>
      </c>
      <c r="P2324" s="19">
        <f t="shared" si="146"/>
        <v>21.25</v>
      </c>
      <c r="Q2324" t="b">
        <v>0</v>
      </c>
      <c r="R2324" s="14" t="s">
        <v>8357</v>
      </c>
      <c r="S2324" s="10" t="s">
        <v>8290</v>
      </c>
      <c r="T2324" t="s">
        <v>8306</v>
      </c>
      <c r="U2324" s="14">
        <f t="shared" si="147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19">
        <v>250</v>
      </c>
      <c r="E2325">
        <v>120</v>
      </c>
      <c r="F2325" s="19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7">
        <f t="shared" si="145"/>
        <v>42807.755173611105</v>
      </c>
      <c r="M2325" t="b">
        <v>0</v>
      </c>
      <c r="N2325">
        <v>4</v>
      </c>
      <c r="O2325" s="5">
        <f>E2325/D2325</f>
        <v>0.48</v>
      </c>
      <c r="P2325" s="19">
        <f t="shared" si="146"/>
        <v>30</v>
      </c>
      <c r="Q2325" t="b">
        <v>0</v>
      </c>
      <c r="R2325" s="14" t="s">
        <v>8357</v>
      </c>
      <c r="S2325" s="10" t="s">
        <v>8290</v>
      </c>
      <c r="T2325" t="s">
        <v>8306</v>
      </c>
      <c r="U2325" s="14">
        <f t="shared" si="147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19">
        <v>7500</v>
      </c>
      <c r="E2326">
        <v>1555</v>
      </c>
      <c r="F2326" s="19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7">
        <f t="shared" si="145"/>
        <v>42790.885243055556</v>
      </c>
      <c r="M2326" t="b">
        <v>0</v>
      </c>
      <c r="N2326">
        <v>61</v>
      </c>
      <c r="O2326" s="5">
        <f>E2326/D2326</f>
        <v>0.20733333333333334</v>
      </c>
      <c r="P2326" s="19">
        <f t="shared" si="146"/>
        <v>25.491803278688526</v>
      </c>
      <c r="Q2326" t="b">
        <v>0</v>
      </c>
      <c r="R2326" s="14" t="s">
        <v>8357</v>
      </c>
      <c r="S2326" s="10" t="s">
        <v>8290</v>
      </c>
      <c r="T2326" t="s">
        <v>8306</v>
      </c>
      <c r="U2326" s="14">
        <f t="shared" si="147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19">
        <v>1000</v>
      </c>
      <c r="E2327">
        <v>80</v>
      </c>
      <c r="F2327" s="19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7">
        <f t="shared" si="145"/>
        <v>42794.022349537037</v>
      </c>
      <c r="M2327" t="b">
        <v>0</v>
      </c>
      <c r="N2327">
        <v>7</v>
      </c>
      <c r="O2327" s="5">
        <f>E2327/D2327</f>
        <v>0.08</v>
      </c>
      <c r="P2327" s="19">
        <f t="shared" si="146"/>
        <v>11.428571428571429</v>
      </c>
      <c r="Q2327" t="b">
        <v>0</v>
      </c>
      <c r="R2327" s="14" t="s">
        <v>8357</v>
      </c>
      <c r="S2327" s="10" t="s">
        <v>8290</v>
      </c>
      <c r="T2327" t="s">
        <v>8306</v>
      </c>
      <c r="U2327" s="14">
        <f t="shared" si="147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19">
        <v>15000</v>
      </c>
      <c r="E2328">
        <v>108</v>
      </c>
      <c r="F2328" s="19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7">
        <f t="shared" si="145"/>
        <v>42804.034120370372</v>
      </c>
      <c r="M2328" t="b">
        <v>0</v>
      </c>
      <c r="N2328">
        <v>1</v>
      </c>
      <c r="O2328" s="5">
        <f>E2328/D2328</f>
        <v>7.1999999999999998E-3</v>
      </c>
      <c r="P2328" s="19">
        <f t="shared" si="146"/>
        <v>108</v>
      </c>
      <c r="Q2328" t="b">
        <v>0</v>
      </c>
      <c r="R2328" s="14" t="s">
        <v>8357</v>
      </c>
      <c r="S2328" s="10" t="s">
        <v>8290</v>
      </c>
      <c r="T2328" t="s">
        <v>8306</v>
      </c>
      <c r="U2328" s="14">
        <f t="shared" si="147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19">
        <v>35000</v>
      </c>
      <c r="E2329">
        <v>184133.01</v>
      </c>
      <c r="F2329" s="1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7">
        <f t="shared" si="145"/>
        <v>41842.917129629634</v>
      </c>
      <c r="M2329" t="b">
        <v>1</v>
      </c>
      <c r="N2329">
        <v>3355</v>
      </c>
      <c r="O2329" s="5">
        <f>E2329/D2329</f>
        <v>5.2609431428571432</v>
      </c>
      <c r="P2329" s="19">
        <f t="shared" si="146"/>
        <v>54.883162444113267</v>
      </c>
      <c r="Q2329" t="b">
        <v>1</v>
      </c>
      <c r="R2329" s="14" t="s">
        <v>8357</v>
      </c>
      <c r="S2329" s="10" t="s">
        <v>8290</v>
      </c>
      <c r="T2329" t="s">
        <v>8306</v>
      </c>
      <c r="U2329" s="14">
        <f t="shared" si="147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19">
        <v>10000</v>
      </c>
      <c r="E2330">
        <v>25445</v>
      </c>
      <c r="F2330" s="19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7">
        <f t="shared" si="145"/>
        <v>42139.781678240746</v>
      </c>
      <c r="M2330" t="b">
        <v>1</v>
      </c>
      <c r="N2330">
        <v>537</v>
      </c>
      <c r="O2330" s="5">
        <f>E2330/D2330</f>
        <v>2.5445000000000002</v>
      </c>
      <c r="P2330" s="19">
        <f t="shared" si="146"/>
        <v>47.383612662942269</v>
      </c>
      <c r="Q2330" t="b">
        <v>1</v>
      </c>
      <c r="R2330" s="14" t="s">
        <v>8357</v>
      </c>
      <c r="S2330" s="10" t="s">
        <v>8290</v>
      </c>
      <c r="T2330" t="s">
        <v>8306</v>
      </c>
      <c r="U2330" s="14">
        <f t="shared" si="147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19">
        <v>25000</v>
      </c>
      <c r="E2331">
        <v>26480</v>
      </c>
      <c r="F2331" s="19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7">
        <f t="shared" si="145"/>
        <v>41807.624374999999</v>
      </c>
      <c r="M2331" t="b">
        <v>1</v>
      </c>
      <c r="N2331">
        <v>125</v>
      </c>
      <c r="O2331" s="5">
        <f>E2331/D2331</f>
        <v>1.0591999999999999</v>
      </c>
      <c r="P2331" s="19">
        <f t="shared" si="146"/>
        <v>211.84</v>
      </c>
      <c r="Q2331" t="b">
        <v>1</v>
      </c>
      <c r="R2331" s="14" t="s">
        <v>8357</v>
      </c>
      <c r="S2331" s="10" t="s">
        <v>8290</v>
      </c>
      <c r="T2331" t="s">
        <v>8306</v>
      </c>
      <c r="U2331" s="14">
        <f t="shared" si="147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19">
        <v>35000</v>
      </c>
      <c r="E2332">
        <v>35848</v>
      </c>
      <c r="F2332" s="19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7">
        <f t="shared" si="145"/>
        <v>42332.89980324074</v>
      </c>
      <c r="M2332" t="b">
        <v>1</v>
      </c>
      <c r="N2332">
        <v>163</v>
      </c>
      <c r="O2332" s="5">
        <f>E2332/D2332</f>
        <v>1.0242285714285715</v>
      </c>
      <c r="P2332" s="19">
        <f t="shared" si="146"/>
        <v>219.92638036809817</v>
      </c>
      <c r="Q2332" t="b">
        <v>1</v>
      </c>
      <c r="R2332" s="14" t="s">
        <v>8357</v>
      </c>
      <c r="S2332" s="10" t="s">
        <v>8290</v>
      </c>
      <c r="T2332" t="s">
        <v>8306</v>
      </c>
      <c r="U2332" s="14">
        <f t="shared" si="147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19">
        <v>8000</v>
      </c>
      <c r="E2333">
        <v>11545.1</v>
      </c>
      <c r="F2333" s="19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7">
        <f t="shared" si="145"/>
        <v>41839.005671296298</v>
      </c>
      <c r="M2333" t="b">
        <v>1</v>
      </c>
      <c r="N2333">
        <v>283</v>
      </c>
      <c r="O2333" s="5">
        <f>E2333/D2333</f>
        <v>1.4431375</v>
      </c>
      <c r="P2333" s="19">
        <f t="shared" si="146"/>
        <v>40.795406360424032</v>
      </c>
      <c r="Q2333" t="b">
        <v>1</v>
      </c>
      <c r="R2333" s="14" t="s">
        <v>8357</v>
      </c>
      <c r="S2333" s="10" t="s">
        <v>8290</v>
      </c>
      <c r="T2333" t="s">
        <v>8306</v>
      </c>
      <c r="U2333" s="14">
        <f t="shared" si="147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19">
        <v>25000</v>
      </c>
      <c r="E2334">
        <v>26577</v>
      </c>
      <c r="F2334" s="19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7">
        <f t="shared" si="145"/>
        <v>42011.628136574072</v>
      </c>
      <c r="M2334" t="b">
        <v>1</v>
      </c>
      <c r="N2334">
        <v>352</v>
      </c>
      <c r="O2334" s="5">
        <f>E2334/D2334</f>
        <v>1.06308</v>
      </c>
      <c r="P2334" s="19">
        <f t="shared" si="146"/>
        <v>75.502840909090907</v>
      </c>
      <c r="Q2334" t="b">
        <v>1</v>
      </c>
      <c r="R2334" s="14" t="s">
        <v>8357</v>
      </c>
      <c r="S2334" s="10" t="s">
        <v>8290</v>
      </c>
      <c r="T2334" t="s">
        <v>8306</v>
      </c>
      <c r="U2334" s="14">
        <f t="shared" si="147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19">
        <v>600</v>
      </c>
      <c r="E2335">
        <v>1273</v>
      </c>
      <c r="F2335" s="19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7">
        <f t="shared" si="145"/>
        <v>41767.650347222225</v>
      </c>
      <c r="M2335" t="b">
        <v>1</v>
      </c>
      <c r="N2335">
        <v>94</v>
      </c>
      <c r="O2335" s="5">
        <f>E2335/D2335</f>
        <v>2.1216666666666666</v>
      </c>
      <c r="P2335" s="19">
        <f t="shared" si="146"/>
        <v>13.542553191489361</v>
      </c>
      <c r="Q2335" t="b">
        <v>1</v>
      </c>
      <c r="R2335" s="14" t="s">
        <v>8357</v>
      </c>
      <c r="S2335" s="10" t="s">
        <v>8290</v>
      </c>
      <c r="T2335" t="s">
        <v>8306</v>
      </c>
      <c r="U2335" s="14">
        <f t="shared" si="147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19">
        <v>4000</v>
      </c>
      <c r="E2336">
        <v>4078</v>
      </c>
      <c r="F2336" s="19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7">
        <f t="shared" si="145"/>
        <v>41918.670115740737</v>
      </c>
      <c r="M2336" t="b">
        <v>1</v>
      </c>
      <c r="N2336">
        <v>67</v>
      </c>
      <c r="O2336" s="5">
        <f>E2336/D2336</f>
        <v>1.0195000000000001</v>
      </c>
      <c r="P2336" s="19">
        <f t="shared" si="146"/>
        <v>60.865671641791046</v>
      </c>
      <c r="Q2336" t="b">
        <v>1</v>
      </c>
      <c r="R2336" s="14" t="s">
        <v>8357</v>
      </c>
      <c r="S2336" s="10" t="s">
        <v>8290</v>
      </c>
      <c r="T2336" t="s">
        <v>8306</v>
      </c>
      <c r="U2336" s="14">
        <f t="shared" si="147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19">
        <v>25000</v>
      </c>
      <c r="E2337">
        <v>25568</v>
      </c>
      <c r="F2337" s="19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7">
        <f t="shared" si="145"/>
        <v>41771.572256944448</v>
      </c>
      <c r="M2337" t="b">
        <v>1</v>
      </c>
      <c r="N2337">
        <v>221</v>
      </c>
      <c r="O2337" s="5">
        <f>E2337/D2337</f>
        <v>1.0227200000000001</v>
      </c>
      <c r="P2337" s="19">
        <f t="shared" si="146"/>
        <v>115.69230769230769</v>
      </c>
      <c r="Q2337" t="b">
        <v>1</v>
      </c>
      <c r="R2337" s="14" t="s">
        <v>8357</v>
      </c>
      <c r="S2337" s="10" t="s">
        <v>8290</v>
      </c>
      <c r="T2337" t="s">
        <v>8306</v>
      </c>
      <c r="U2337" s="14">
        <f t="shared" si="147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19">
        <v>20000</v>
      </c>
      <c r="E2338">
        <v>104146.51</v>
      </c>
      <c r="F2338" s="19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7">
        <f t="shared" si="145"/>
        <v>41666.924710648149</v>
      </c>
      <c r="M2338" t="b">
        <v>1</v>
      </c>
      <c r="N2338">
        <v>2165</v>
      </c>
      <c r="O2338" s="5">
        <f>E2338/D2338</f>
        <v>5.2073254999999996</v>
      </c>
      <c r="P2338" s="19">
        <f t="shared" si="146"/>
        <v>48.104623556581984</v>
      </c>
      <c r="Q2338" t="b">
        <v>1</v>
      </c>
      <c r="R2338" s="14" t="s">
        <v>8357</v>
      </c>
      <c r="S2338" s="10" t="s">
        <v>8290</v>
      </c>
      <c r="T2338" t="s">
        <v>8306</v>
      </c>
      <c r="U2338" s="14">
        <f t="shared" si="147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19">
        <v>12000</v>
      </c>
      <c r="E2339">
        <v>13279</v>
      </c>
      <c r="F2339" s="1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7">
        <f t="shared" si="145"/>
        <v>41786.640543981484</v>
      </c>
      <c r="M2339" t="b">
        <v>1</v>
      </c>
      <c r="N2339">
        <v>179</v>
      </c>
      <c r="O2339" s="5">
        <f>E2339/D2339</f>
        <v>1.1065833333333333</v>
      </c>
      <c r="P2339" s="19">
        <f t="shared" si="146"/>
        <v>74.184357541899445</v>
      </c>
      <c r="Q2339" t="b">
        <v>1</v>
      </c>
      <c r="R2339" s="14" t="s">
        <v>8357</v>
      </c>
      <c r="S2339" s="10" t="s">
        <v>8290</v>
      </c>
      <c r="T2339" t="s">
        <v>8306</v>
      </c>
      <c r="U2339" s="14">
        <f t="shared" si="147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19">
        <v>15000</v>
      </c>
      <c r="E2340">
        <v>15171.5</v>
      </c>
      <c r="F2340" s="19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7">
        <f t="shared" si="145"/>
        <v>41789.896805555552</v>
      </c>
      <c r="M2340" t="b">
        <v>1</v>
      </c>
      <c r="N2340">
        <v>123</v>
      </c>
      <c r="O2340" s="5">
        <f>E2340/D2340</f>
        <v>1.0114333333333334</v>
      </c>
      <c r="P2340" s="19">
        <f t="shared" si="146"/>
        <v>123.34552845528455</v>
      </c>
      <c r="Q2340" t="b">
        <v>1</v>
      </c>
      <c r="R2340" s="14" t="s">
        <v>8357</v>
      </c>
      <c r="S2340" s="10" t="s">
        <v>8290</v>
      </c>
      <c r="T2340" t="s">
        <v>8306</v>
      </c>
      <c r="U2340" s="14">
        <f t="shared" si="147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19">
        <v>25000</v>
      </c>
      <c r="E2341">
        <v>73552</v>
      </c>
      <c r="F2341" s="19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7">
        <f t="shared" si="145"/>
        <v>42692.79987268518</v>
      </c>
      <c r="M2341" t="b">
        <v>1</v>
      </c>
      <c r="N2341">
        <v>1104</v>
      </c>
      <c r="O2341" s="5">
        <f>E2341/D2341</f>
        <v>2.9420799999999998</v>
      </c>
      <c r="P2341" s="19">
        <f t="shared" si="146"/>
        <v>66.623188405797094</v>
      </c>
      <c r="Q2341" t="b">
        <v>1</v>
      </c>
      <c r="R2341" s="14" t="s">
        <v>8357</v>
      </c>
      <c r="S2341" s="10" t="s">
        <v>8290</v>
      </c>
      <c r="T2341" t="s">
        <v>8306</v>
      </c>
      <c r="U2341" s="14">
        <f t="shared" si="147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19">
        <v>40000</v>
      </c>
      <c r="E2342">
        <v>42311</v>
      </c>
      <c r="F2342" s="19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7">
        <f t="shared" si="145"/>
        <v>42643.642800925925</v>
      </c>
      <c r="M2342" t="b">
        <v>1</v>
      </c>
      <c r="N2342">
        <v>403</v>
      </c>
      <c r="O2342" s="5">
        <f>E2342/D2342</f>
        <v>1.0577749999999999</v>
      </c>
      <c r="P2342" s="19">
        <f t="shared" si="146"/>
        <v>104.99007444168734</v>
      </c>
      <c r="Q2342" t="b">
        <v>1</v>
      </c>
      <c r="R2342" s="14" t="s">
        <v>8357</v>
      </c>
      <c r="S2342" s="10" t="s">
        <v>8290</v>
      </c>
      <c r="T2342" t="s">
        <v>8306</v>
      </c>
      <c r="U2342" s="14">
        <f t="shared" si="147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19">
        <v>5000</v>
      </c>
      <c r="E2343">
        <v>0</v>
      </c>
      <c r="F2343" s="19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7">
        <f t="shared" si="145"/>
        <v>42167.813703703709</v>
      </c>
      <c r="M2343" t="b">
        <v>0</v>
      </c>
      <c r="N2343">
        <v>0</v>
      </c>
      <c r="O2343" s="5">
        <f>E2343/D2343</f>
        <v>0</v>
      </c>
      <c r="P2343" s="19">
        <f t="shared" si="146"/>
        <v>0</v>
      </c>
      <c r="Q2343" t="b">
        <v>0</v>
      </c>
      <c r="R2343" s="14" t="s">
        <v>8331</v>
      </c>
      <c r="S2343" s="10" t="s">
        <v>8273</v>
      </c>
      <c r="T2343" t="s">
        <v>8274</v>
      </c>
      <c r="U2343" s="14">
        <f t="shared" si="147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19">
        <v>5500</v>
      </c>
      <c r="E2344">
        <v>0</v>
      </c>
      <c r="F2344" s="19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7">
        <f t="shared" si="145"/>
        <v>41897.702199074076</v>
      </c>
      <c r="M2344" t="b">
        <v>0</v>
      </c>
      <c r="N2344">
        <v>0</v>
      </c>
      <c r="O2344" s="5">
        <f>E2344/D2344</f>
        <v>0</v>
      </c>
      <c r="P2344" s="19">
        <f t="shared" si="146"/>
        <v>0</v>
      </c>
      <c r="Q2344" t="b">
        <v>0</v>
      </c>
      <c r="R2344" s="14" t="s">
        <v>8331</v>
      </c>
      <c r="S2344" s="10" t="s">
        <v>8273</v>
      </c>
      <c r="T2344" t="s">
        <v>8274</v>
      </c>
      <c r="U2344" s="14">
        <f t="shared" si="147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19">
        <v>10000</v>
      </c>
      <c r="E2345">
        <v>300</v>
      </c>
      <c r="F2345" s="19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7">
        <f t="shared" si="145"/>
        <v>42327.825289351851</v>
      </c>
      <c r="M2345" t="b">
        <v>0</v>
      </c>
      <c r="N2345">
        <v>1</v>
      </c>
      <c r="O2345" s="5">
        <f>E2345/D2345</f>
        <v>0.03</v>
      </c>
      <c r="P2345" s="19">
        <f t="shared" si="146"/>
        <v>300</v>
      </c>
      <c r="Q2345" t="b">
        <v>0</v>
      </c>
      <c r="R2345" s="14" t="s">
        <v>8331</v>
      </c>
      <c r="S2345" s="10" t="s">
        <v>8273</v>
      </c>
      <c r="T2345" t="s">
        <v>8274</v>
      </c>
      <c r="U2345" s="14">
        <f t="shared" si="147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19">
        <v>1000</v>
      </c>
      <c r="E2346">
        <v>1</v>
      </c>
      <c r="F2346" s="19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7">
        <f t="shared" si="145"/>
        <v>42515.727650462963</v>
      </c>
      <c r="M2346" t="b">
        <v>0</v>
      </c>
      <c r="N2346">
        <v>1</v>
      </c>
      <c r="O2346" s="5">
        <f>E2346/D2346</f>
        <v>1E-3</v>
      </c>
      <c r="P2346" s="19">
        <f t="shared" si="146"/>
        <v>1</v>
      </c>
      <c r="Q2346" t="b">
        <v>0</v>
      </c>
      <c r="R2346" s="14" t="s">
        <v>8331</v>
      </c>
      <c r="S2346" s="10" t="s">
        <v>8273</v>
      </c>
      <c r="T2346" t="s">
        <v>8274</v>
      </c>
      <c r="U2346" s="14">
        <f t="shared" si="147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19">
        <v>3000</v>
      </c>
      <c r="E2347">
        <v>0</v>
      </c>
      <c r="F2347" s="19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7">
        <f t="shared" si="145"/>
        <v>42060.001805555556</v>
      </c>
      <c r="M2347" t="b">
        <v>0</v>
      </c>
      <c r="N2347">
        <v>0</v>
      </c>
      <c r="O2347" s="5">
        <f>E2347/D2347</f>
        <v>0</v>
      </c>
      <c r="P2347" s="19">
        <f t="shared" si="146"/>
        <v>0</v>
      </c>
      <c r="Q2347" t="b">
        <v>0</v>
      </c>
      <c r="R2347" s="14" t="s">
        <v>8331</v>
      </c>
      <c r="S2347" s="10" t="s">
        <v>8273</v>
      </c>
      <c r="T2347" t="s">
        <v>8274</v>
      </c>
      <c r="U2347" s="14">
        <f t="shared" si="147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19">
        <v>60000</v>
      </c>
      <c r="E2348">
        <v>39</v>
      </c>
      <c r="F2348" s="19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7">
        <f t="shared" si="145"/>
        <v>42615.79896990741</v>
      </c>
      <c r="M2348" t="b">
        <v>0</v>
      </c>
      <c r="N2348">
        <v>3</v>
      </c>
      <c r="O2348" s="5">
        <f>E2348/D2348</f>
        <v>6.4999999999999997E-4</v>
      </c>
      <c r="P2348" s="19">
        <f t="shared" si="146"/>
        <v>13</v>
      </c>
      <c r="Q2348" t="b">
        <v>0</v>
      </c>
      <c r="R2348" s="14" t="s">
        <v>8331</v>
      </c>
      <c r="S2348" s="10" t="s">
        <v>8273</v>
      </c>
      <c r="T2348" t="s">
        <v>8274</v>
      </c>
      <c r="U2348" s="14">
        <f t="shared" si="147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19">
        <v>1000</v>
      </c>
      <c r="E2349">
        <v>15</v>
      </c>
      <c r="F2349" s="1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7">
        <f t="shared" si="145"/>
        <v>42577.607361111113</v>
      </c>
      <c r="M2349" t="b">
        <v>0</v>
      </c>
      <c r="N2349">
        <v>1</v>
      </c>
      <c r="O2349" s="5">
        <f>E2349/D2349</f>
        <v>1.4999999999999999E-2</v>
      </c>
      <c r="P2349" s="19">
        <f t="shared" si="146"/>
        <v>15</v>
      </c>
      <c r="Q2349" t="b">
        <v>0</v>
      </c>
      <c r="R2349" s="14" t="s">
        <v>8331</v>
      </c>
      <c r="S2349" s="10" t="s">
        <v>8273</v>
      </c>
      <c r="T2349" t="s">
        <v>8274</v>
      </c>
      <c r="U2349" s="14">
        <f t="shared" si="147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19">
        <v>70000</v>
      </c>
      <c r="E2350">
        <v>270</v>
      </c>
      <c r="F2350" s="19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7">
        <f t="shared" si="145"/>
        <v>42360.932152777779</v>
      </c>
      <c r="M2350" t="b">
        <v>0</v>
      </c>
      <c r="N2350">
        <v>5</v>
      </c>
      <c r="O2350" s="5">
        <f>E2350/D2350</f>
        <v>3.8571428571428572E-3</v>
      </c>
      <c r="P2350" s="19">
        <f t="shared" si="146"/>
        <v>54</v>
      </c>
      <c r="Q2350" t="b">
        <v>0</v>
      </c>
      <c r="R2350" s="14" t="s">
        <v>8331</v>
      </c>
      <c r="S2350" s="10" t="s">
        <v>8273</v>
      </c>
      <c r="T2350" t="s">
        <v>8274</v>
      </c>
      <c r="U2350" s="14">
        <f t="shared" si="147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19">
        <v>474900</v>
      </c>
      <c r="E2351">
        <v>0</v>
      </c>
      <c r="F2351" s="19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7">
        <f t="shared" si="145"/>
        <v>42198.775787037041</v>
      </c>
      <c r="M2351" t="b">
        <v>0</v>
      </c>
      <c r="N2351">
        <v>0</v>
      </c>
      <c r="O2351" s="5">
        <f>E2351/D2351</f>
        <v>0</v>
      </c>
      <c r="P2351" s="19">
        <f t="shared" si="146"/>
        <v>0</v>
      </c>
      <c r="Q2351" t="b">
        <v>0</v>
      </c>
      <c r="R2351" s="14" t="s">
        <v>8331</v>
      </c>
      <c r="S2351" s="10" t="s">
        <v>8273</v>
      </c>
      <c r="T2351" t="s">
        <v>8274</v>
      </c>
      <c r="U2351" s="14">
        <f t="shared" si="147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19">
        <v>50000</v>
      </c>
      <c r="E2352">
        <v>0</v>
      </c>
      <c r="F2352" s="19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7">
        <f t="shared" si="145"/>
        <v>42708.842245370368</v>
      </c>
      <c r="M2352" t="b">
        <v>0</v>
      </c>
      <c r="N2352">
        <v>0</v>
      </c>
      <c r="O2352" s="5">
        <f>E2352/D2352</f>
        <v>0</v>
      </c>
      <c r="P2352" s="19">
        <f t="shared" si="146"/>
        <v>0</v>
      </c>
      <c r="Q2352" t="b">
        <v>0</v>
      </c>
      <c r="R2352" s="14" t="s">
        <v>8331</v>
      </c>
      <c r="S2352" s="10" t="s">
        <v>8273</v>
      </c>
      <c r="T2352" t="s">
        <v>8274</v>
      </c>
      <c r="U2352" s="14">
        <f t="shared" si="147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19">
        <v>18900</v>
      </c>
      <c r="E2353">
        <v>108</v>
      </c>
      <c r="F2353" s="19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7">
        <f t="shared" si="145"/>
        <v>42094.101145833338</v>
      </c>
      <c r="M2353" t="b">
        <v>0</v>
      </c>
      <c r="N2353">
        <v>7</v>
      </c>
      <c r="O2353" s="5">
        <f>E2353/D2353</f>
        <v>5.7142857142857143E-3</v>
      </c>
      <c r="P2353" s="19">
        <f t="shared" si="146"/>
        <v>15.428571428571429</v>
      </c>
      <c r="Q2353" t="b">
        <v>0</v>
      </c>
      <c r="R2353" s="14" t="s">
        <v>8331</v>
      </c>
      <c r="S2353" s="10" t="s">
        <v>8273</v>
      </c>
      <c r="T2353" t="s">
        <v>8274</v>
      </c>
      <c r="U2353" s="14">
        <f t="shared" si="147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19">
        <v>2000</v>
      </c>
      <c r="E2354">
        <v>0</v>
      </c>
      <c r="F2354" s="19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7">
        <f t="shared" si="145"/>
        <v>42101.633703703701</v>
      </c>
      <c r="M2354" t="b">
        <v>0</v>
      </c>
      <c r="N2354">
        <v>0</v>
      </c>
      <c r="O2354" s="5">
        <f>E2354/D2354</f>
        <v>0</v>
      </c>
      <c r="P2354" s="19">
        <f t="shared" si="146"/>
        <v>0</v>
      </c>
      <c r="Q2354" t="b">
        <v>0</v>
      </c>
      <c r="R2354" s="14" t="s">
        <v>8331</v>
      </c>
      <c r="S2354" s="10" t="s">
        <v>8273</v>
      </c>
      <c r="T2354" t="s">
        <v>8274</v>
      </c>
      <c r="U2354" s="14">
        <f t="shared" si="147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19">
        <v>1000</v>
      </c>
      <c r="E2355">
        <v>0</v>
      </c>
      <c r="F2355" s="19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7">
        <f t="shared" si="145"/>
        <v>42103.676180555558</v>
      </c>
      <c r="M2355" t="b">
        <v>0</v>
      </c>
      <c r="N2355">
        <v>0</v>
      </c>
      <c r="O2355" s="5">
        <f>E2355/D2355</f>
        <v>0</v>
      </c>
      <c r="P2355" s="19">
        <f t="shared" si="146"/>
        <v>0</v>
      </c>
      <c r="Q2355" t="b">
        <v>0</v>
      </c>
      <c r="R2355" s="14" t="s">
        <v>8331</v>
      </c>
      <c r="S2355" s="10" t="s">
        <v>8273</v>
      </c>
      <c r="T2355" t="s">
        <v>8274</v>
      </c>
      <c r="U2355" s="14">
        <f t="shared" si="147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19">
        <v>35000</v>
      </c>
      <c r="E2356">
        <v>25</v>
      </c>
      <c r="F2356" s="19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7">
        <f t="shared" si="145"/>
        <v>41954.722916666666</v>
      </c>
      <c r="M2356" t="b">
        <v>0</v>
      </c>
      <c r="N2356">
        <v>1</v>
      </c>
      <c r="O2356" s="5">
        <f>E2356/D2356</f>
        <v>7.1428571428571429E-4</v>
      </c>
      <c r="P2356" s="19">
        <f t="shared" si="146"/>
        <v>25</v>
      </c>
      <c r="Q2356" t="b">
        <v>0</v>
      </c>
      <c r="R2356" s="14" t="s">
        <v>8331</v>
      </c>
      <c r="S2356" s="10" t="s">
        <v>8273</v>
      </c>
      <c r="T2356" t="s">
        <v>8274</v>
      </c>
      <c r="U2356" s="14">
        <f t="shared" si="147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19">
        <v>8000</v>
      </c>
      <c r="E2357">
        <v>55</v>
      </c>
      <c r="F2357" s="19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7">
        <f t="shared" si="145"/>
        <v>42096.918240740735</v>
      </c>
      <c r="M2357" t="b">
        <v>0</v>
      </c>
      <c r="N2357">
        <v>2</v>
      </c>
      <c r="O2357" s="5">
        <f>E2357/D2357</f>
        <v>6.875E-3</v>
      </c>
      <c r="P2357" s="19">
        <f t="shared" si="146"/>
        <v>27.5</v>
      </c>
      <c r="Q2357" t="b">
        <v>0</v>
      </c>
      <c r="R2357" s="14" t="s">
        <v>8331</v>
      </c>
      <c r="S2357" s="10" t="s">
        <v>8273</v>
      </c>
      <c r="T2357" t="s">
        <v>8274</v>
      </c>
      <c r="U2357" s="14">
        <f t="shared" si="147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19">
        <v>10000</v>
      </c>
      <c r="E2358">
        <v>0</v>
      </c>
      <c r="F2358" s="19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7">
        <f t="shared" si="145"/>
        <v>42130.78361111111</v>
      </c>
      <c r="M2358" t="b">
        <v>0</v>
      </c>
      <c r="N2358">
        <v>0</v>
      </c>
      <c r="O2358" s="5">
        <f>E2358/D2358</f>
        <v>0</v>
      </c>
      <c r="P2358" s="19">
        <f t="shared" si="146"/>
        <v>0</v>
      </c>
      <c r="Q2358" t="b">
        <v>0</v>
      </c>
      <c r="R2358" s="14" t="s">
        <v>8331</v>
      </c>
      <c r="S2358" s="10" t="s">
        <v>8273</v>
      </c>
      <c r="T2358" t="s">
        <v>8274</v>
      </c>
      <c r="U2358" s="14">
        <f t="shared" si="147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19">
        <v>27000</v>
      </c>
      <c r="E2359">
        <v>0</v>
      </c>
      <c r="F2359" s="1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7">
        <f t="shared" si="145"/>
        <v>42264.620115740734</v>
      </c>
      <c r="M2359" t="b">
        <v>0</v>
      </c>
      <c r="N2359">
        <v>0</v>
      </c>
      <c r="O2359" s="5">
        <f>E2359/D2359</f>
        <v>0</v>
      </c>
      <c r="P2359" s="19">
        <f t="shared" si="146"/>
        <v>0</v>
      </c>
      <c r="Q2359" t="b">
        <v>0</v>
      </c>
      <c r="R2359" s="14" t="s">
        <v>8331</v>
      </c>
      <c r="S2359" s="10" t="s">
        <v>8273</v>
      </c>
      <c r="T2359" t="s">
        <v>8274</v>
      </c>
      <c r="U2359" s="14">
        <f t="shared" si="147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19">
        <v>1500</v>
      </c>
      <c r="E2360">
        <v>0</v>
      </c>
      <c r="F2360" s="19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7">
        <f t="shared" si="145"/>
        <v>41978.930972222224</v>
      </c>
      <c r="M2360" t="b">
        <v>0</v>
      </c>
      <c r="N2360">
        <v>0</v>
      </c>
      <c r="O2360" s="5">
        <f>E2360/D2360</f>
        <v>0</v>
      </c>
      <c r="P2360" s="19">
        <f t="shared" si="146"/>
        <v>0</v>
      </c>
      <c r="Q2360" t="b">
        <v>0</v>
      </c>
      <c r="R2360" s="14" t="s">
        <v>8331</v>
      </c>
      <c r="S2360" s="10" t="s">
        <v>8273</v>
      </c>
      <c r="T2360" t="s">
        <v>8274</v>
      </c>
      <c r="U2360" s="14">
        <f t="shared" si="147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19">
        <v>7500</v>
      </c>
      <c r="E2361">
        <v>1101</v>
      </c>
      <c r="F2361" s="19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7">
        <f t="shared" si="145"/>
        <v>42159.649583333332</v>
      </c>
      <c r="M2361" t="b">
        <v>0</v>
      </c>
      <c r="N2361">
        <v>3</v>
      </c>
      <c r="O2361" s="5">
        <f>E2361/D2361</f>
        <v>0.14680000000000001</v>
      </c>
      <c r="P2361" s="19">
        <f t="shared" si="146"/>
        <v>367</v>
      </c>
      <c r="Q2361" t="b">
        <v>0</v>
      </c>
      <c r="R2361" s="14" t="s">
        <v>8331</v>
      </c>
      <c r="S2361" s="10" t="s">
        <v>8273</v>
      </c>
      <c r="T2361" t="s">
        <v>8274</v>
      </c>
      <c r="U2361" s="14">
        <f t="shared" si="147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19">
        <v>5000</v>
      </c>
      <c r="E2362">
        <v>2</v>
      </c>
      <c r="F2362" s="19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7">
        <f t="shared" si="145"/>
        <v>42377.70694444445</v>
      </c>
      <c r="M2362" t="b">
        <v>0</v>
      </c>
      <c r="N2362">
        <v>1</v>
      </c>
      <c r="O2362" s="5">
        <f>E2362/D2362</f>
        <v>4.0000000000000002E-4</v>
      </c>
      <c r="P2362" s="19">
        <f t="shared" si="146"/>
        <v>2</v>
      </c>
      <c r="Q2362" t="b">
        <v>0</v>
      </c>
      <c r="R2362" s="14" t="s">
        <v>8331</v>
      </c>
      <c r="S2362" s="10" t="s">
        <v>8273</v>
      </c>
      <c r="T2362" t="s">
        <v>8274</v>
      </c>
      <c r="U2362" s="14">
        <f t="shared" si="147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19">
        <v>200</v>
      </c>
      <c r="E2363">
        <v>0</v>
      </c>
      <c r="F2363" s="19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7">
        <f t="shared" si="145"/>
        <v>42466.858888888892</v>
      </c>
      <c r="M2363" t="b">
        <v>0</v>
      </c>
      <c r="N2363">
        <v>0</v>
      </c>
      <c r="O2363" s="5">
        <f>E2363/D2363</f>
        <v>0</v>
      </c>
      <c r="P2363" s="19">
        <f t="shared" si="146"/>
        <v>0</v>
      </c>
      <c r="Q2363" t="b">
        <v>0</v>
      </c>
      <c r="R2363" s="14" t="s">
        <v>8331</v>
      </c>
      <c r="S2363" s="10" t="s">
        <v>8273</v>
      </c>
      <c r="T2363" t="s">
        <v>8274</v>
      </c>
      <c r="U2363" s="14">
        <f t="shared" si="147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19">
        <v>420</v>
      </c>
      <c r="E2364">
        <v>120</v>
      </c>
      <c r="F2364" s="19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7">
        <f t="shared" si="145"/>
        <v>41954.688310185185</v>
      </c>
      <c r="M2364" t="b">
        <v>0</v>
      </c>
      <c r="N2364">
        <v>2</v>
      </c>
      <c r="O2364" s="5">
        <f>E2364/D2364</f>
        <v>0.2857142857142857</v>
      </c>
      <c r="P2364" s="19">
        <f t="shared" si="146"/>
        <v>60</v>
      </c>
      <c r="Q2364" t="b">
        <v>0</v>
      </c>
      <c r="R2364" s="14" t="s">
        <v>8331</v>
      </c>
      <c r="S2364" s="10" t="s">
        <v>8273</v>
      </c>
      <c r="T2364" t="s">
        <v>8274</v>
      </c>
      <c r="U2364" s="14">
        <f t="shared" si="147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19">
        <v>175000</v>
      </c>
      <c r="E2365">
        <v>0</v>
      </c>
      <c r="F2365" s="19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7">
        <f t="shared" si="145"/>
        <v>42322.011574074073</v>
      </c>
      <c r="M2365" t="b">
        <v>0</v>
      </c>
      <c r="N2365">
        <v>0</v>
      </c>
      <c r="O2365" s="5">
        <f>E2365/D2365</f>
        <v>0</v>
      </c>
      <c r="P2365" s="19">
        <f t="shared" si="146"/>
        <v>0</v>
      </c>
      <c r="Q2365" t="b">
        <v>0</v>
      </c>
      <c r="R2365" s="14" t="s">
        <v>8331</v>
      </c>
      <c r="S2365" s="10" t="s">
        <v>8273</v>
      </c>
      <c r="T2365" t="s">
        <v>8274</v>
      </c>
      <c r="U2365" s="14">
        <f t="shared" si="147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19">
        <v>128</v>
      </c>
      <c r="E2366">
        <v>0</v>
      </c>
      <c r="F2366" s="19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7">
        <f t="shared" si="145"/>
        <v>42248.934675925921</v>
      </c>
      <c r="M2366" t="b">
        <v>0</v>
      </c>
      <c r="N2366">
        <v>0</v>
      </c>
      <c r="O2366" s="5">
        <f>E2366/D2366</f>
        <v>0</v>
      </c>
      <c r="P2366" s="19">
        <f t="shared" si="146"/>
        <v>0</v>
      </c>
      <c r="Q2366" t="b">
        <v>0</v>
      </c>
      <c r="R2366" s="14" t="s">
        <v>8331</v>
      </c>
      <c r="S2366" s="10" t="s">
        <v>8273</v>
      </c>
      <c r="T2366" t="s">
        <v>8274</v>
      </c>
      <c r="U2366" s="14">
        <f t="shared" si="147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19">
        <v>1000</v>
      </c>
      <c r="E2367">
        <v>0</v>
      </c>
      <c r="F2367" s="19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7">
        <f t="shared" si="145"/>
        <v>42346.736400462964</v>
      </c>
      <c r="M2367" t="b">
        <v>0</v>
      </c>
      <c r="N2367">
        <v>0</v>
      </c>
      <c r="O2367" s="5">
        <f>E2367/D2367</f>
        <v>0</v>
      </c>
      <c r="P2367" s="19">
        <f t="shared" si="146"/>
        <v>0</v>
      </c>
      <c r="Q2367" t="b">
        <v>0</v>
      </c>
      <c r="R2367" s="14" t="s">
        <v>8331</v>
      </c>
      <c r="S2367" s="10" t="s">
        <v>8273</v>
      </c>
      <c r="T2367" t="s">
        <v>8274</v>
      </c>
      <c r="U2367" s="14">
        <f t="shared" si="147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19">
        <v>25000</v>
      </c>
      <c r="E2368">
        <v>2630</v>
      </c>
      <c r="F2368" s="19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7">
        <f t="shared" si="145"/>
        <v>42268.531631944439</v>
      </c>
      <c r="M2368" t="b">
        <v>0</v>
      </c>
      <c r="N2368">
        <v>27</v>
      </c>
      <c r="O2368" s="5">
        <f>E2368/D2368</f>
        <v>0.1052</v>
      </c>
      <c r="P2368" s="19">
        <f t="shared" si="146"/>
        <v>97.407407407407405</v>
      </c>
      <c r="Q2368" t="b">
        <v>0</v>
      </c>
      <c r="R2368" s="14" t="s">
        <v>8331</v>
      </c>
      <c r="S2368" s="10" t="s">
        <v>8273</v>
      </c>
      <c r="T2368" t="s">
        <v>8274</v>
      </c>
      <c r="U2368" s="14">
        <f t="shared" si="147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19">
        <v>50000</v>
      </c>
      <c r="E2369">
        <v>670</v>
      </c>
      <c r="F2369" s="1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7">
        <f t="shared" si="145"/>
        <v>42425.970092592594</v>
      </c>
      <c r="M2369" t="b">
        <v>0</v>
      </c>
      <c r="N2369">
        <v>14</v>
      </c>
      <c r="O2369" s="5">
        <f>E2369/D2369</f>
        <v>1.34E-2</v>
      </c>
      <c r="P2369" s="19">
        <f t="shared" si="146"/>
        <v>47.857142857142854</v>
      </c>
      <c r="Q2369" t="b">
        <v>0</v>
      </c>
      <c r="R2369" s="14" t="s">
        <v>8331</v>
      </c>
      <c r="S2369" s="10" t="s">
        <v>8273</v>
      </c>
      <c r="T2369" t="s">
        <v>8274</v>
      </c>
      <c r="U2369" s="14">
        <f t="shared" si="147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19">
        <v>40000</v>
      </c>
      <c r="E2370">
        <v>100</v>
      </c>
      <c r="F2370" s="19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7">
        <f t="shared" si="145"/>
        <v>42063.721817129626</v>
      </c>
      <c r="M2370" t="b">
        <v>0</v>
      </c>
      <c r="N2370">
        <v>2</v>
      </c>
      <c r="O2370" s="5">
        <f>E2370/D2370</f>
        <v>2.5000000000000001E-3</v>
      </c>
      <c r="P2370" s="19">
        <f t="shared" si="146"/>
        <v>50</v>
      </c>
      <c r="Q2370" t="b">
        <v>0</v>
      </c>
      <c r="R2370" s="14" t="s">
        <v>8331</v>
      </c>
      <c r="S2370" s="10" t="s">
        <v>8273</v>
      </c>
      <c r="T2370" t="s">
        <v>8274</v>
      </c>
      <c r="U2370" s="14">
        <f t="shared" si="147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19">
        <v>25000</v>
      </c>
      <c r="E2371">
        <v>0</v>
      </c>
      <c r="F2371" s="19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7">
        <f t="shared" ref="L2371:L2434" si="149">(((K2371/60)/60)/24)+DATE(1970,1,1)</f>
        <v>42380.812627314815</v>
      </c>
      <c r="M2371" t="b">
        <v>0</v>
      </c>
      <c r="N2371">
        <v>0</v>
      </c>
      <c r="O2371" s="5">
        <f>E2371/D2371</f>
        <v>0</v>
      </c>
      <c r="P2371" s="19">
        <f t="shared" ref="P2371:P2434" si="150">IFERROR(E2371/N2371,0)</f>
        <v>0</v>
      </c>
      <c r="Q2371" t="b">
        <v>0</v>
      </c>
      <c r="R2371" s="14" t="s">
        <v>8331</v>
      </c>
      <c r="S2371" s="10" t="s">
        <v>8273</v>
      </c>
      <c r="T2371" t="s">
        <v>8274</v>
      </c>
      <c r="U2371" s="14">
        <f t="shared" ref="U2371:U2434" si="151">YEAR(L2371)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19">
        <v>25000</v>
      </c>
      <c r="E2372">
        <v>82</v>
      </c>
      <c r="F2372" s="19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7">
        <f t="shared" si="149"/>
        <v>41961.18913194444</v>
      </c>
      <c r="M2372" t="b">
        <v>0</v>
      </c>
      <c r="N2372">
        <v>4</v>
      </c>
      <c r="O2372" s="5">
        <f>E2372/D2372</f>
        <v>3.2799999999999999E-3</v>
      </c>
      <c r="P2372" s="19">
        <f t="shared" si="150"/>
        <v>20.5</v>
      </c>
      <c r="Q2372" t="b">
        <v>0</v>
      </c>
      <c r="R2372" s="14" t="s">
        <v>8331</v>
      </c>
      <c r="S2372" s="10" t="s">
        <v>8273</v>
      </c>
      <c r="T2372" t="s">
        <v>8274</v>
      </c>
      <c r="U2372" s="14">
        <f t="shared" si="151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19">
        <v>2000</v>
      </c>
      <c r="E2373">
        <v>0</v>
      </c>
      <c r="F2373" s="19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7">
        <f t="shared" si="149"/>
        <v>42150.777731481481</v>
      </c>
      <c r="M2373" t="b">
        <v>0</v>
      </c>
      <c r="N2373">
        <v>0</v>
      </c>
      <c r="O2373" s="5">
        <f>E2373/D2373</f>
        <v>0</v>
      </c>
      <c r="P2373" s="19">
        <f t="shared" si="150"/>
        <v>0</v>
      </c>
      <c r="Q2373" t="b">
        <v>0</v>
      </c>
      <c r="R2373" s="14" t="s">
        <v>8331</v>
      </c>
      <c r="S2373" s="10" t="s">
        <v>8273</v>
      </c>
      <c r="T2373" t="s">
        <v>8274</v>
      </c>
      <c r="U2373" s="14">
        <f t="shared" si="151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19">
        <v>5500</v>
      </c>
      <c r="E2374">
        <v>180</v>
      </c>
      <c r="F2374" s="19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7">
        <f t="shared" si="149"/>
        <v>42088.069108796291</v>
      </c>
      <c r="M2374" t="b">
        <v>0</v>
      </c>
      <c r="N2374">
        <v>6</v>
      </c>
      <c r="O2374" s="5">
        <f>E2374/D2374</f>
        <v>3.272727272727273E-2</v>
      </c>
      <c r="P2374" s="19">
        <f t="shared" si="150"/>
        <v>30</v>
      </c>
      <c r="Q2374" t="b">
        <v>0</v>
      </c>
      <c r="R2374" s="14" t="s">
        <v>8331</v>
      </c>
      <c r="S2374" s="10" t="s">
        <v>8273</v>
      </c>
      <c r="T2374" t="s">
        <v>8274</v>
      </c>
      <c r="U2374" s="14">
        <f t="shared" si="151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19">
        <v>850000</v>
      </c>
      <c r="E2375">
        <v>50</v>
      </c>
      <c r="F2375" s="19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7">
        <f t="shared" si="149"/>
        <v>42215.662314814821</v>
      </c>
      <c r="M2375" t="b">
        <v>0</v>
      </c>
      <c r="N2375">
        <v>1</v>
      </c>
      <c r="O2375" s="5">
        <f>E2375/D2375</f>
        <v>5.8823529411764708E-5</v>
      </c>
      <c r="P2375" s="19">
        <f t="shared" si="150"/>
        <v>50</v>
      </c>
      <c r="Q2375" t="b">
        <v>0</v>
      </c>
      <c r="R2375" s="14" t="s">
        <v>8331</v>
      </c>
      <c r="S2375" s="10" t="s">
        <v>8273</v>
      </c>
      <c r="T2375" t="s">
        <v>8274</v>
      </c>
      <c r="U2375" s="14">
        <f t="shared" si="151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19">
        <v>22000</v>
      </c>
      <c r="E2376">
        <v>10</v>
      </c>
      <c r="F2376" s="19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7">
        <f t="shared" si="149"/>
        <v>42017.843287037031</v>
      </c>
      <c r="M2376" t="b">
        <v>0</v>
      </c>
      <c r="N2376">
        <v>1</v>
      </c>
      <c r="O2376" s="5">
        <f>E2376/D2376</f>
        <v>4.5454545454545455E-4</v>
      </c>
      <c r="P2376" s="19">
        <f t="shared" si="150"/>
        <v>10</v>
      </c>
      <c r="Q2376" t="b">
        <v>0</v>
      </c>
      <c r="R2376" s="14" t="s">
        <v>8331</v>
      </c>
      <c r="S2376" s="10" t="s">
        <v>8273</v>
      </c>
      <c r="T2376" t="s">
        <v>8274</v>
      </c>
      <c r="U2376" s="14">
        <f t="shared" si="151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19">
        <v>10000</v>
      </c>
      <c r="E2377">
        <v>0</v>
      </c>
      <c r="F2377" s="19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7">
        <f t="shared" si="149"/>
        <v>42592.836076388892</v>
      </c>
      <c r="M2377" t="b">
        <v>0</v>
      </c>
      <c r="N2377">
        <v>0</v>
      </c>
      <c r="O2377" s="5">
        <f>E2377/D2377</f>
        <v>0</v>
      </c>
      <c r="P2377" s="19">
        <f t="shared" si="150"/>
        <v>0</v>
      </c>
      <c r="Q2377" t="b">
        <v>0</v>
      </c>
      <c r="R2377" s="14" t="s">
        <v>8331</v>
      </c>
      <c r="S2377" s="10" t="s">
        <v>8273</v>
      </c>
      <c r="T2377" t="s">
        <v>8274</v>
      </c>
      <c r="U2377" s="14">
        <f t="shared" si="151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19">
        <v>3000</v>
      </c>
      <c r="E2378">
        <v>326.33</v>
      </c>
      <c r="F2378" s="19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7">
        <f t="shared" si="149"/>
        <v>42318.925532407404</v>
      </c>
      <c r="M2378" t="b">
        <v>0</v>
      </c>
      <c r="N2378">
        <v>4</v>
      </c>
      <c r="O2378" s="5">
        <f>E2378/D2378</f>
        <v>0.10877666666666666</v>
      </c>
      <c r="P2378" s="19">
        <f t="shared" si="150"/>
        <v>81.582499999999996</v>
      </c>
      <c r="Q2378" t="b">
        <v>0</v>
      </c>
      <c r="R2378" s="14" t="s">
        <v>8331</v>
      </c>
      <c r="S2378" s="10" t="s">
        <v>8273</v>
      </c>
      <c r="T2378" t="s">
        <v>8274</v>
      </c>
      <c r="U2378" s="14">
        <f t="shared" si="151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19">
        <v>2500</v>
      </c>
      <c r="E2379">
        <v>0</v>
      </c>
      <c r="F2379" s="1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7">
        <f t="shared" si="149"/>
        <v>42669.870173611111</v>
      </c>
      <c r="M2379" t="b">
        <v>0</v>
      </c>
      <c r="N2379">
        <v>0</v>
      </c>
      <c r="O2379" s="5">
        <f>E2379/D2379</f>
        <v>0</v>
      </c>
      <c r="P2379" s="19">
        <f t="shared" si="150"/>
        <v>0</v>
      </c>
      <c r="Q2379" t="b">
        <v>0</v>
      </c>
      <c r="R2379" s="14" t="s">
        <v>8331</v>
      </c>
      <c r="S2379" s="10" t="s">
        <v>8273</v>
      </c>
      <c r="T2379" t="s">
        <v>8274</v>
      </c>
      <c r="U2379" s="14">
        <f t="shared" si="151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19">
        <v>110000</v>
      </c>
      <c r="E2380">
        <v>0</v>
      </c>
      <c r="F2380" s="19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7">
        <f t="shared" si="149"/>
        <v>42213.013078703705</v>
      </c>
      <c r="M2380" t="b">
        <v>0</v>
      </c>
      <c r="N2380">
        <v>0</v>
      </c>
      <c r="O2380" s="5">
        <f>E2380/D2380</f>
        <v>0</v>
      </c>
      <c r="P2380" s="19">
        <f t="shared" si="150"/>
        <v>0</v>
      </c>
      <c r="Q2380" t="b">
        <v>0</v>
      </c>
      <c r="R2380" s="14" t="s">
        <v>8331</v>
      </c>
      <c r="S2380" s="10" t="s">
        <v>8273</v>
      </c>
      <c r="T2380" t="s">
        <v>8274</v>
      </c>
      <c r="U2380" s="14">
        <f t="shared" si="151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19">
        <v>30000</v>
      </c>
      <c r="E2381">
        <v>0</v>
      </c>
      <c r="F2381" s="19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7">
        <f t="shared" si="149"/>
        <v>42237.016388888893</v>
      </c>
      <c r="M2381" t="b">
        <v>0</v>
      </c>
      <c r="N2381">
        <v>0</v>
      </c>
      <c r="O2381" s="5">
        <f>E2381/D2381</f>
        <v>0</v>
      </c>
      <c r="P2381" s="19">
        <f t="shared" si="150"/>
        <v>0</v>
      </c>
      <c r="Q2381" t="b">
        <v>0</v>
      </c>
      <c r="R2381" s="14" t="s">
        <v>8331</v>
      </c>
      <c r="S2381" s="10" t="s">
        <v>8273</v>
      </c>
      <c r="T2381" t="s">
        <v>8274</v>
      </c>
      <c r="U2381" s="14">
        <f t="shared" si="151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19">
        <v>15000</v>
      </c>
      <c r="E2382">
        <v>55</v>
      </c>
      <c r="F2382" s="19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7">
        <f t="shared" si="149"/>
        <v>42248.793310185181</v>
      </c>
      <c r="M2382" t="b">
        <v>0</v>
      </c>
      <c r="N2382">
        <v>3</v>
      </c>
      <c r="O2382" s="5">
        <f>E2382/D2382</f>
        <v>3.6666666666666666E-3</v>
      </c>
      <c r="P2382" s="19">
        <f t="shared" si="150"/>
        <v>18.333333333333332</v>
      </c>
      <c r="Q2382" t="b">
        <v>0</v>
      </c>
      <c r="R2382" s="14" t="s">
        <v>8331</v>
      </c>
      <c r="S2382" s="10" t="s">
        <v>8273</v>
      </c>
      <c r="T2382" t="s">
        <v>8274</v>
      </c>
      <c r="U2382" s="14">
        <f t="shared" si="151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19">
        <v>86350</v>
      </c>
      <c r="E2383">
        <v>1571</v>
      </c>
      <c r="F2383" s="19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7">
        <f t="shared" si="149"/>
        <v>42074.935740740737</v>
      </c>
      <c r="M2383" t="b">
        <v>0</v>
      </c>
      <c r="N2383">
        <v>7</v>
      </c>
      <c r="O2383" s="5">
        <f>E2383/D2383</f>
        <v>1.8193398957730169E-2</v>
      </c>
      <c r="P2383" s="19">
        <f t="shared" si="150"/>
        <v>224.42857142857142</v>
      </c>
      <c r="Q2383" t="b">
        <v>0</v>
      </c>
      <c r="R2383" s="14" t="s">
        <v>8331</v>
      </c>
      <c r="S2383" s="10" t="s">
        <v>8273</v>
      </c>
      <c r="T2383" t="s">
        <v>8274</v>
      </c>
      <c r="U2383" s="14">
        <f t="shared" si="151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19">
        <v>3000</v>
      </c>
      <c r="E2384">
        <v>75</v>
      </c>
      <c r="F2384" s="19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7">
        <f t="shared" si="149"/>
        <v>42195.187534722223</v>
      </c>
      <c r="M2384" t="b">
        <v>0</v>
      </c>
      <c r="N2384">
        <v>2</v>
      </c>
      <c r="O2384" s="5">
        <f>E2384/D2384</f>
        <v>2.5000000000000001E-2</v>
      </c>
      <c r="P2384" s="19">
        <f t="shared" si="150"/>
        <v>37.5</v>
      </c>
      <c r="Q2384" t="b">
        <v>0</v>
      </c>
      <c r="R2384" s="14" t="s">
        <v>8331</v>
      </c>
      <c r="S2384" s="10" t="s">
        <v>8273</v>
      </c>
      <c r="T2384" t="s">
        <v>8274</v>
      </c>
      <c r="U2384" s="14">
        <f t="shared" si="151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19">
        <v>10000</v>
      </c>
      <c r="E2385">
        <v>435</v>
      </c>
      <c r="F2385" s="19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7">
        <f t="shared" si="149"/>
        <v>42027.056793981479</v>
      </c>
      <c r="M2385" t="b">
        <v>0</v>
      </c>
      <c r="N2385">
        <v>3</v>
      </c>
      <c r="O2385" s="5">
        <f>E2385/D2385</f>
        <v>4.3499999999999997E-2</v>
      </c>
      <c r="P2385" s="19">
        <f t="shared" si="150"/>
        <v>145</v>
      </c>
      <c r="Q2385" t="b">
        <v>0</v>
      </c>
      <c r="R2385" s="14" t="s">
        <v>8331</v>
      </c>
      <c r="S2385" s="10" t="s">
        <v>8273</v>
      </c>
      <c r="T2385" t="s">
        <v>8274</v>
      </c>
      <c r="U2385" s="14">
        <f t="shared" si="151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19">
        <v>1000</v>
      </c>
      <c r="E2386">
        <v>8</v>
      </c>
      <c r="F2386" s="19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7">
        <f t="shared" si="149"/>
        <v>41927.067627314813</v>
      </c>
      <c r="M2386" t="b">
        <v>0</v>
      </c>
      <c r="N2386">
        <v>8</v>
      </c>
      <c r="O2386" s="5">
        <f>E2386/D2386</f>
        <v>8.0000000000000002E-3</v>
      </c>
      <c r="P2386" s="19">
        <f t="shared" si="150"/>
        <v>1</v>
      </c>
      <c r="Q2386" t="b">
        <v>0</v>
      </c>
      <c r="R2386" s="14" t="s">
        <v>8331</v>
      </c>
      <c r="S2386" s="10" t="s">
        <v>8273</v>
      </c>
      <c r="T2386" t="s">
        <v>8274</v>
      </c>
      <c r="U2386" s="14">
        <f t="shared" si="151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19">
        <v>65000</v>
      </c>
      <c r="E2387">
        <v>788</v>
      </c>
      <c r="F2387" s="19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7">
        <f t="shared" si="149"/>
        <v>42191.70175925926</v>
      </c>
      <c r="M2387" t="b">
        <v>0</v>
      </c>
      <c r="N2387">
        <v>7</v>
      </c>
      <c r="O2387" s="5">
        <f>E2387/D2387</f>
        <v>1.2123076923076924E-2</v>
      </c>
      <c r="P2387" s="19">
        <f t="shared" si="150"/>
        <v>112.57142857142857</v>
      </c>
      <c r="Q2387" t="b">
        <v>0</v>
      </c>
      <c r="R2387" s="14" t="s">
        <v>8331</v>
      </c>
      <c r="S2387" s="10" t="s">
        <v>8273</v>
      </c>
      <c r="T2387" t="s">
        <v>8274</v>
      </c>
      <c r="U2387" s="14">
        <f t="shared" si="151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19">
        <v>30000</v>
      </c>
      <c r="E2388">
        <v>0</v>
      </c>
      <c r="F2388" s="19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7">
        <f t="shared" si="149"/>
        <v>41954.838240740741</v>
      </c>
      <c r="M2388" t="b">
        <v>0</v>
      </c>
      <c r="N2388">
        <v>0</v>
      </c>
      <c r="O2388" s="5">
        <f>E2388/D2388</f>
        <v>0</v>
      </c>
      <c r="P2388" s="19">
        <f t="shared" si="150"/>
        <v>0</v>
      </c>
      <c r="Q2388" t="b">
        <v>0</v>
      </c>
      <c r="R2388" s="14" t="s">
        <v>8331</v>
      </c>
      <c r="S2388" s="10" t="s">
        <v>8273</v>
      </c>
      <c r="T2388" t="s">
        <v>8274</v>
      </c>
      <c r="U2388" s="14">
        <f t="shared" si="151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19">
        <v>150000</v>
      </c>
      <c r="E2389">
        <v>1026</v>
      </c>
      <c r="F2389" s="1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7">
        <f t="shared" si="149"/>
        <v>42528.626620370371</v>
      </c>
      <c r="M2389" t="b">
        <v>0</v>
      </c>
      <c r="N2389">
        <v>3</v>
      </c>
      <c r="O2389" s="5">
        <f>E2389/D2389</f>
        <v>6.8399999999999997E-3</v>
      </c>
      <c r="P2389" s="19">
        <f t="shared" si="150"/>
        <v>342</v>
      </c>
      <c r="Q2389" t="b">
        <v>0</v>
      </c>
      <c r="R2389" s="14" t="s">
        <v>8331</v>
      </c>
      <c r="S2389" s="10" t="s">
        <v>8273</v>
      </c>
      <c r="T2389" t="s">
        <v>8274</v>
      </c>
      <c r="U2389" s="14">
        <f t="shared" si="151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19">
        <v>37000</v>
      </c>
      <c r="E2390">
        <v>463</v>
      </c>
      <c r="F2390" s="19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7">
        <f t="shared" si="149"/>
        <v>41989.853692129633</v>
      </c>
      <c r="M2390" t="b">
        <v>0</v>
      </c>
      <c r="N2390">
        <v>8</v>
      </c>
      <c r="O2390" s="5">
        <f>E2390/D2390</f>
        <v>1.2513513513513513E-2</v>
      </c>
      <c r="P2390" s="19">
        <f t="shared" si="150"/>
        <v>57.875</v>
      </c>
      <c r="Q2390" t="b">
        <v>0</v>
      </c>
      <c r="R2390" s="14" t="s">
        <v>8331</v>
      </c>
      <c r="S2390" s="10" t="s">
        <v>8273</v>
      </c>
      <c r="T2390" t="s">
        <v>8274</v>
      </c>
      <c r="U2390" s="14">
        <f t="shared" si="151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19">
        <v>16000</v>
      </c>
      <c r="E2391">
        <v>30</v>
      </c>
      <c r="F2391" s="19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7">
        <f t="shared" si="149"/>
        <v>42179.653379629628</v>
      </c>
      <c r="M2391" t="b">
        <v>0</v>
      </c>
      <c r="N2391">
        <v>1</v>
      </c>
      <c r="O2391" s="5">
        <f>E2391/D2391</f>
        <v>1.8749999999999999E-3</v>
      </c>
      <c r="P2391" s="19">
        <f t="shared" si="150"/>
        <v>30</v>
      </c>
      <c r="Q2391" t="b">
        <v>0</v>
      </c>
      <c r="R2391" s="14" t="s">
        <v>8331</v>
      </c>
      <c r="S2391" s="10" t="s">
        <v>8273</v>
      </c>
      <c r="T2391" t="s">
        <v>8274</v>
      </c>
      <c r="U2391" s="14">
        <f t="shared" si="151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19">
        <v>510000</v>
      </c>
      <c r="E2392">
        <v>0</v>
      </c>
      <c r="F2392" s="19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7">
        <f t="shared" si="149"/>
        <v>41968.262314814812</v>
      </c>
      <c r="M2392" t="b">
        <v>0</v>
      </c>
      <c r="N2392">
        <v>0</v>
      </c>
      <c r="O2392" s="5">
        <f>E2392/D2392</f>
        <v>0</v>
      </c>
      <c r="P2392" s="19">
        <f t="shared" si="150"/>
        <v>0</v>
      </c>
      <c r="Q2392" t="b">
        <v>0</v>
      </c>
      <c r="R2392" s="14" t="s">
        <v>8331</v>
      </c>
      <c r="S2392" s="10" t="s">
        <v>8273</v>
      </c>
      <c r="T2392" t="s">
        <v>8274</v>
      </c>
      <c r="U2392" s="14">
        <f t="shared" si="151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19">
        <v>20000</v>
      </c>
      <c r="E2393">
        <v>25</v>
      </c>
      <c r="F2393" s="19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7">
        <f t="shared" si="149"/>
        <v>42064.794490740736</v>
      </c>
      <c r="M2393" t="b">
        <v>0</v>
      </c>
      <c r="N2393">
        <v>1</v>
      </c>
      <c r="O2393" s="5">
        <f>E2393/D2393</f>
        <v>1.25E-3</v>
      </c>
      <c r="P2393" s="19">
        <f t="shared" si="150"/>
        <v>25</v>
      </c>
      <c r="Q2393" t="b">
        <v>0</v>
      </c>
      <c r="R2393" s="14" t="s">
        <v>8331</v>
      </c>
      <c r="S2393" s="10" t="s">
        <v>8273</v>
      </c>
      <c r="T2393" t="s">
        <v>8274</v>
      </c>
      <c r="U2393" s="14">
        <f t="shared" si="151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19">
        <v>4200</v>
      </c>
      <c r="E2394">
        <v>0</v>
      </c>
      <c r="F2394" s="19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7">
        <f t="shared" si="149"/>
        <v>42276.120636574073</v>
      </c>
      <c r="M2394" t="b">
        <v>0</v>
      </c>
      <c r="N2394">
        <v>0</v>
      </c>
      <c r="O2394" s="5">
        <f>E2394/D2394</f>
        <v>0</v>
      </c>
      <c r="P2394" s="19">
        <f t="shared" si="150"/>
        <v>0</v>
      </c>
      <c r="Q2394" t="b">
        <v>0</v>
      </c>
      <c r="R2394" s="14" t="s">
        <v>8331</v>
      </c>
      <c r="S2394" s="10" t="s">
        <v>8273</v>
      </c>
      <c r="T2394" t="s">
        <v>8274</v>
      </c>
      <c r="U2394" s="14">
        <f t="shared" si="151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19">
        <v>100000</v>
      </c>
      <c r="E2395">
        <v>50</v>
      </c>
      <c r="F2395" s="19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7">
        <f t="shared" si="149"/>
        <v>42194.648344907408</v>
      </c>
      <c r="M2395" t="b">
        <v>0</v>
      </c>
      <c r="N2395">
        <v>1</v>
      </c>
      <c r="O2395" s="5">
        <f>E2395/D2395</f>
        <v>5.0000000000000001E-4</v>
      </c>
      <c r="P2395" s="19">
        <f t="shared" si="150"/>
        <v>50</v>
      </c>
      <c r="Q2395" t="b">
        <v>0</v>
      </c>
      <c r="R2395" s="14" t="s">
        <v>8331</v>
      </c>
      <c r="S2395" s="10" t="s">
        <v>8273</v>
      </c>
      <c r="T2395" t="s">
        <v>8274</v>
      </c>
      <c r="U2395" s="14">
        <f t="shared" si="151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19">
        <v>5000</v>
      </c>
      <c r="E2396">
        <v>3</v>
      </c>
      <c r="F2396" s="19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7">
        <f t="shared" si="149"/>
        <v>42031.362187499995</v>
      </c>
      <c r="M2396" t="b">
        <v>0</v>
      </c>
      <c r="N2396">
        <v>2</v>
      </c>
      <c r="O2396" s="5">
        <f>E2396/D2396</f>
        <v>5.9999999999999995E-4</v>
      </c>
      <c r="P2396" s="19">
        <f t="shared" si="150"/>
        <v>1.5</v>
      </c>
      <c r="Q2396" t="b">
        <v>0</v>
      </c>
      <c r="R2396" s="14" t="s">
        <v>8331</v>
      </c>
      <c r="S2396" s="10" t="s">
        <v>8273</v>
      </c>
      <c r="T2396" t="s">
        <v>8274</v>
      </c>
      <c r="U2396" s="14">
        <f t="shared" si="151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19">
        <v>33000</v>
      </c>
      <c r="E2397">
        <v>0</v>
      </c>
      <c r="F2397" s="19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7">
        <f t="shared" si="149"/>
        <v>42717.121377314819</v>
      </c>
      <c r="M2397" t="b">
        <v>0</v>
      </c>
      <c r="N2397">
        <v>0</v>
      </c>
      <c r="O2397" s="5">
        <f>E2397/D2397</f>
        <v>0</v>
      </c>
      <c r="P2397" s="19">
        <f t="shared" si="150"/>
        <v>0</v>
      </c>
      <c r="Q2397" t="b">
        <v>0</v>
      </c>
      <c r="R2397" s="14" t="s">
        <v>8331</v>
      </c>
      <c r="S2397" s="10" t="s">
        <v>8273</v>
      </c>
      <c r="T2397" t="s">
        <v>8274</v>
      </c>
      <c r="U2397" s="14">
        <f t="shared" si="151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19">
        <v>5000</v>
      </c>
      <c r="E2398">
        <v>10</v>
      </c>
      <c r="F2398" s="19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7">
        <f t="shared" si="149"/>
        <v>42262.849050925928</v>
      </c>
      <c r="M2398" t="b">
        <v>0</v>
      </c>
      <c r="N2398">
        <v>1</v>
      </c>
      <c r="O2398" s="5">
        <f>E2398/D2398</f>
        <v>2E-3</v>
      </c>
      <c r="P2398" s="19">
        <f t="shared" si="150"/>
        <v>10</v>
      </c>
      <c r="Q2398" t="b">
        <v>0</v>
      </c>
      <c r="R2398" s="14" t="s">
        <v>8331</v>
      </c>
      <c r="S2398" s="10" t="s">
        <v>8273</v>
      </c>
      <c r="T2398" t="s">
        <v>8274</v>
      </c>
      <c r="U2398" s="14">
        <f t="shared" si="151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19">
        <v>124000</v>
      </c>
      <c r="E2399">
        <v>0</v>
      </c>
      <c r="F2399" s="1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7">
        <f t="shared" si="149"/>
        <v>41976.88490740741</v>
      </c>
      <c r="M2399" t="b">
        <v>0</v>
      </c>
      <c r="N2399">
        <v>0</v>
      </c>
      <c r="O2399" s="5">
        <f>E2399/D2399</f>
        <v>0</v>
      </c>
      <c r="P2399" s="19">
        <f t="shared" si="150"/>
        <v>0</v>
      </c>
      <c r="Q2399" t="b">
        <v>0</v>
      </c>
      <c r="R2399" s="14" t="s">
        <v>8331</v>
      </c>
      <c r="S2399" s="10" t="s">
        <v>8273</v>
      </c>
      <c r="T2399" t="s">
        <v>8274</v>
      </c>
      <c r="U2399" s="14">
        <f t="shared" si="151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19">
        <v>4000</v>
      </c>
      <c r="E2400">
        <v>0</v>
      </c>
      <c r="F2400" s="19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7">
        <f t="shared" si="149"/>
        <v>42157.916481481487</v>
      </c>
      <c r="M2400" t="b">
        <v>0</v>
      </c>
      <c r="N2400">
        <v>0</v>
      </c>
      <c r="O2400" s="5">
        <f>E2400/D2400</f>
        <v>0</v>
      </c>
      <c r="P2400" s="19">
        <f t="shared" si="150"/>
        <v>0</v>
      </c>
      <c r="Q2400" t="b">
        <v>0</v>
      </c>
      <c r="R2400" s="14" t="s">
        <v>8331</v>
      </c>
      <c r="S2400" s="10" t="s">
        <v>8273</v>
      </c>
      <c r="T2400" t="s">
        <v>8274</v>
      </c>
      <c r="U2400" s="14">
        <f t="shared" si="151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19">
        <v>13000</v>
      </c>
      <c r="E2401">
        <v>0</v>
      </c>
      <c r="F2401" s="19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7">
        <f t="shared" si="149"/>
        <v>41956.853078703702</v>
      </c>
      <c r="M2401" t="b">
        <v>0</v>
      </c>
      <c r="N2401">
        <v>0</v>
      </c>
      <c r="O2401" s="5">
        <f>E2401/D2401</f>
        <v>0</v>
      </c>
      <c r="P2401" s="19">
        <f t="shared" si="150"/>
        <v>0</v>
      </c>
      <c r="Q2401" t="b">
        <v>0</v>
      </c>
      <c r="R2401" s="14" t="s">
        <v>8331</v>
      </c>
      <c r="S2401" s="10" t="s">
        <v>8273</v>
      </c>
      <c r="T2401" t="s">
        <v>8274</v>
      </c>
      <c r="U2401" s="14">
        <f t="shared" si="151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19">
        <v>50000</v>
      </c>
      <c r="E2402">
        <v>0</v>
      </c>
      <c r="F2402" s="19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7">
        <f t="shared" si="149"/>
        <v>42444.268101851849</v>
      </c>
      <c r="M2402" t="b">
        <v>0</v>
      </c>
      <c r="N2402">
        <v>0</v>
      </c>
      <c r="O2402" s="5">
        <f>E2402/D2402</f>
        <v>0</v>
      </c>
      <c r="P2402" s="19">
        <f t="shared" si="150"/>
        <v>0</v>
      </c>
      <c r="Q2402" t="b">
        <v>0</v>
      </c>
      <c r="R2402" s="14" t="s">
        <v>8331</v>
      </c>
      <c r="S2402" s="10" t="s">
        <v>8273</v>
      </c>
      <c r="T2402" t="s">
        <v>8274</v>
      </c>
      <c r="U2402" s="14">
        <f t="shared" si="151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19">
        <v>28000</v>
      </c>
      <c r="E2403">
        <v>201</v>
      </c>
      <c r="F2403" s="19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7">
        <f t="shared" si="149"/>
        <v>42374.822870370372</v>
      </c>
      <c r="M2403" t="b">
        <v>0</v>
      </c>
      <c r="N2403">
        <v>9</v>
      </c>
      <c r="O2403" s="5">
        <f>E2403/D2403</f>
        <v>7.1785714285714283E-3</v>
      </c>
      <c r="P2403" s="19">
        <f t="shared" si="150"/>
        <v>22.333333333333332</v>
      </c>
      <c r="Q2403" t="b">
        <v>0</v>
      </c>
      <c r="R2403" s="14" t="s">
        <v>8343</v>
      </c>
      <c r="S2403" s="10" t="s">
        <v>8290</v>
      </c>
      <c r="T2403" t="s">
        <v>8291</v>
      </c>
      <c r="U2403" s="14">
        <f t="shared" si="151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19">
        <v>12000</v>
      </c>
      <c r="E2404">
        <v>52</v>
      </c>
      <c r="F2404" s="19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7">
        <f t="shared" si="149"/>
        <v>42107.679756944446</v>
      </c>
      <c r="M2404" t="b">
        <v>0</v>
      </c>
      <c r="N2404">
        <v>1</v>
      </c>
      <c r="O2404" s="5">
        <f>E2404/D2404</f>
        <v>4.3333333333333331E-3</v>
      </c>
      <c r="P2404" s="19">
        <f t="shared" si="150"/>
        <v>52</v>
      </c>
      <c r="Q2404" t="b">
        <v>0</v>
      </c>
      <c r="R2404" s="14" t="s">
        <v>8343</v>
      </c>
      <c r="S2404" s="10" t="s">
        <v>8290</v>
      </c>
      <c r="T2404" t="s">
        <v>8291</v>
      </c>
      <c r="U2404" s="14">
        <f t="shared" si="151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19">
        <v>1200</v>
      </c>
      <c r="E2405">
        <v>202</v>
      </c>
      <c r="F2405" s="19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7">
        <f t="shared" si="149"/>
        <v>42399.882615740738</v>
      </c>
      <c r="M2405" t="b">
        <v>0</v>
      </c>
      <c r="N2405">
        <v>12</v>
      </c>
      <c r="O2405" s="5">
        <f>E2405/D2405</f>
        <v>0.16833333333333333</v>
      </c>
      <c r="P2405" s="19">
        <f t="shared" si="150"/>
        <v>16.833333333333332</v>
      </c>
      <c r="Q2405" t="b">
        <v>0</v>
      </c>
      <c r="R2405" s="14" t="s">
        <v>8343</v>
      </c>
      <c r="S2405" s="10" t="s">
        <v>8290</v>
      </c>
      <c r="T2405" t="s">
        <v>8291</v>
      </c>
      <c r="U2405" s="14">
        <f t="shared" si="151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19">
        <v>15000</v>
      </c>
      <c r="E2406">
        <v>0</v>
      </c>
      <c r="F2406" s="19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7">
        <f t="shared" si="149"/>
        <v>42342.03943287037</v>
      </c>
      <c r="M2406" t="b">
        <v>0</v>
      </c>
      <c r="N2406">
        <v>0</v>
      </c>
      <c r="O2406" s="5">
        <f>E2406/D2406</f>
        <v>0</v>
      </c>
      <c r="P2406" s="19">
        <f t="shared" si="150"/>
        <v>0</v>
      </c>
      <c r="Q2406" t="b">
        <v>0</v>
      </c>
      <c r="R2406" s="14" t="s">
        <v>8343</v>
      </c>
      <c r="S2406" s="10" t="s">
        <v>8290</v>
      </c>
      <c r="T2406" t="s">
        <v>8291</v>
      </c>
      <c r="U2406" s="14">
        <f t="shared" si="151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19">
        <v>5000</v>
      </c>
      <c r="E2407">
        <v>1126</v>
      </c>
      <c r="F2407" s="19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7">
        <f t="shared" si="149"/>
        <v>42595.585358796292</v>
      </c>
      <c r="M2407" t="b">
        <v>0</v>
      </c>
      <c r="N2407">
        <v>20</v>
      </c>
      <c r="O2407" s="5">
        <f>E2407/D2407</f>
        <v>0.22520000000000001</v>
      </c>
      <c r="P2407" s="19">
        <f t="shared" si="150"/>
        <v>56.3</v>
      </c>
      <c r="Q2407" t="b">
        <v>0</v>
      </c>
      <c r="R2407" s="14" t="s">
        <v>8343</v>
      </c>
      <c r="S2407" s="10" t="s">
        <v>8290</v>
      </c>
      <c r="T2407" t="s">
        <v>8291</v>
      </c>
      <c r="U2407" s="14">
        <f t="shared" si="151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19">
        <v>3250</v>
      </c>
      <c r="E2408">
        <v>1345</v>
      </c>
      <c r="F2408" s="19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7">
        <f t="shared" si="149"/>
        <v>41983.110995370371</v>
      </c>
      <c r="M2408" t="b">
        <v>0</v>
      </c>
      <c r="N2408">
        <v>16</v>
      </c>
      <c r="O2408" s="5">
        <f>E2408/D2408</f>
        <v>0.41384615384615386</v>
      </c>
      <c r="P2408" s="19">
        <f t="shared" si="150"/>
        <v>84.0625</v>
      </c>
      <c r="Q2408" t="b">
        <v>0</v>
      </c>
      <c r="R2408" s="14" t="s">
        <v>8343</v>
      </c>
      <c r="S2408" s="10" t="s">
        <v>8290</v>
      </c>
      <c r="T2408" t="s">
        <v>8291</v>
      </c>
      <c r="U2408" s="14">
        <f t="shared" si="151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19">
        <v>22000</v>
      </c>
      <c r="E2409">
        <v>5557</v>
      </c>
      <c r="F2409" s="1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7">
        <f t="shared" si="149"/>
        <v>42082.575555555552</v>
      </c>
      <c r="M2409" t="b">
        <v>0</v>
      </c>
      <c r="N2409">
        <v>33</v>
      </c>
      <c r="O2409" s="5">
        <f>E2409/D2409</f>
        <v>0.25259090909090909</v>
      </c>
      <c r="P2409" s="19">
        <f t="shared" si="150"/>
        <v>168.39393939393941</v>
      </c>
      <c r="Q2409" t="b">
        <v>0</v>
      </c>
      <c r="R2409" s="14" t="s">
        <v>8343</v>
      </c>
      <c r="S2409" s="10" t="s">
        <v>8290</v>
      </c>
      <c r="T2409" t="s">
        <v>8291</v>
      </c>
      <c r="U2409" s="14">
        <f t="shared" si="151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19">
        <v>15000</v>
      </c>
      <c r="E2410">
        <v>30</v>
      </c>
      <c r="F2410" s="19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7">
        <f t="shared" si="149"/>
        <v>41919.140706018516</v>
      </c>
      <c r="M2410" t="b">
        <v>0</v>
      </c>
      <c r="N2410">
        <v>2</v>
      </c>
      <c r="O2410" s="5">
        <f>E2410/D2410</f>
        <v>2E-3</v>
      </c>
      <c r="P2410" s="19">
        <f t="shared" si="150"/>
        <v>15</v>
      </c>
      <c r="Q2410" t="b">
        <v>0</v>
      </c>
      <c r="R2410" s="14" t="s">
        <v>8343</v>
      </c>
      <c r="S2410" s="10" t="s">
        <v>8290</v>
      </c>
      <c r="T2410" t="s">
        <v>8291</v>
      </c>
      <c r="U2410" s="14">
        <f t="shared" si="151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19">
        <v>25000</v>
      </c>
      <c r="E2411">
        <v>460</v>
      </c>
      <c r="F2411" s="19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7">
        <f t="shared" si="149"/>
        <v>42204.875868055555</v>
      </c>
      <c r="M2411" t="b">
        <v>0</v>
      </c>
      <c r="N2411">
        <v>6</v>
      </c>
      <c r="O2411" s="5">
        <f>E2411/D2411</f>
        <v>1.84E-2</v>
      </c>
      <c r="P2411" s="19">
        <f t="shared" si="150"/>
        <v>76.666666666666671</v>
      </c>
      <c r="Q2411" t="b">
        <v>0</v>
      </c>
      <c r="R2411" s="14" t="s">
        <v>8343</v>
      </c>
      <c r="S2411" s="10" t="s">
        <v>8290</v>
      </c>
      <c r="T2411" t="s">
        <v>8291</v>
      </c>
      <c r="U2411" s="14">
        <f t="shared" si="151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19">
        <v>15000</v>
      </c>
      <c r="E2412">
        <v>0</v>
      </c>
      <c r="F2412" s="19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7">
        <f t="shared" si="149"/>
        <v>42224.408275462964</v>
      </c>
      <c r="M2412" t="b">
        <v>0</v>
      </c>
      <c r="N2412">
        <v>0</v>
      </c>
      <c r="O2412" s="5">
        <f>E2412/D2412</f>
        <v>0</v>
      </c>
      <c r="P2412" s="19">
        <f t="shared" si="150"/>
        <v>0</v>
      </c>
      <c r="Q2412" t="b">
        <v>0</v>
      </c>
      <c r="R2412" s="14" t="s">
        <v>8343</v>
      </c>
      <c r="S2412" s="10" t="s">
        <v>8290</v>
      </c>
      <c r="T2412" t="s">
        <v>8291</v>
      </c>
      <c r="U2412" s="14">
        <f t="shared" si="151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19">
        <v>25000</v>
      </c>
      <c r="E2413">
        <v>151</v>
      </c>
      <c r="F2413" s="19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7">
        <f t="shared" si="149"/>
        <v>42211.732430555552</v>
      </c>
      <c r="M2413" t="b">
        <v>0</v>
      </c>
      <c r="N2413">
        <v>3</v>
      </c>
      <c r="O2413" s="5">
        <f>E2413/D2413</f>
        <v>6.0400000000000002E-3</v>
      </c>
      <c r="P2413" s="19">
        <f t="shared" si="150"/>
        <v>50.333333333333336</v>
      </c>
      <c r="Q2413" t="b">
        <v>0</v>
      </c>
      <c r="R2413" s="14" t="s">
        <v>8343</v>
      </c>
      <c r="S2413" s="10" t="s">
        <v>8290</v>
      </c>
      <c r="T2413" t="s">
        <v>8291</v>
      </c>
      <c r="U2413" s="14">
        <f t="shared" si="151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19">
        <v>8000</v>
      </c>
      <c r="E2414">
        <v>0</v>
      </c>
      <c r="F2414" s="19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7">
        <f t="shared" si="149"/>
        <v>42655.736956018518</v>
      </c>
      <c r="M2414" t="b">
        <v>0</v>
      </c>
      <c r="N2414">
        <v>0</v>
      </c>
      <c r="O2414" s="5">
        <f>E2414/D2414</f>
        <v>0</v>
      </c>
      <c r="P2414" s="19">
        <f t="shared" si="150"/>
        <v>0</v>
      </c>
      <c r="Q2414" t="b">
        <v>0</v>
      </c>
      <c r="R2414" s="14" t="s">
        <v>8343</v>
      </c>
      <c r="S2414" s="10" t="s">
        <v>8290</v>
      </c>
      <c r="T2414" t="s">
        <v>8291</v>
      </c>
      <c r="U2414" s="14">
        <f t="shared" si="151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19">
        <v>3000</v>
      </c>
      <c r="E2415">
        <v>25</v>
      </c>
      <c r="F2415" s="19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7">
        <f t="shared" si="149"/>
        <v>41760.10974537037</v>
      </c>
      <c r="M2415" t="b">
        <v>0</v>
      </c>
      <c r="N2415">
        <v>3</v>
      </c>
      <c r="O2415" s="5">
        <f>E2415/D2415</f>
        <v>8.3333333333333332E-3</v>
      </c>
      <c r="P2415" s="19">
        <f t="shared" si="150"/>
        <v>8.3333333333333339</v>
      </c>
      <c r="Q2415" t="b">
        <v>0</v>
      </c>
      <c r="R2415" s="14" t="s">
        <v>8343</v>
      </c>
      <c r="S2415" s="10" t="s">
        <v>8290</v>
      </c>
      <c r="T2415" t="s">
        <v>8291</v>
      </c>
      <c r="U2415" s="14">
        <f t="shared" si="151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19">
        <v>15000</v>
      </c>
      <c r="E2416">
        <v>460</v>
      </c>
      <c r="F2416" s="19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7">
        <f t="shared" si="149"/>
        <v>42198.695138888885</v>
      </c>
      <c r="M2416" t="b">
        <v>0</v>
      </c>
      <c r="N2416">
        <v>13</v>
      </c>
      <c r="O2416" s="5">
        <f>E2416/D2416</f>
        <v>3.0666666666666665E-2</v>
      </c>
      <c r="P2416" s="19">
        <f t="shared" si="150"/>
        <v>35.384615384615387</v>
      </c>
      <c r="Q2416" t="b">
        <v>0</v>
      </c>
      <c r="R2416" s="14" t="s">
        <v>8343</v>
      </c>
      <c r="S2416" s="10" t="s">
        <v>8290</v>
      </c>
      <c r="T2416" t="s">
        <v>8291</v>
      </c>
      <c r="U2416" s="14">
        <f t="shared" si="151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19">
        <v>60000</v>
      </c>
      <c r="E2417">
        <v>335</v>
      </c>
      <c r="F2417" s="19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7">
        <f t="shared" si="149"/>
        <v>42536.862800925926</v>
      </c>
      <c r="M2417" t="b">
        <v>0</v>
      </c>
      <c r="N2417">
        <v>6</v>
      </c>
      <c r="O2417" s="5">
        <f>E2417/D2417</f>
        <v>5.5833333333333334E-3</v>
      </c>
      <c r="P2417" s="19">
        <f t="shared" si="150"/>
        <v>55.833333333333336</v>
      </c>
      <c r="Q2417" t="b">
        <v>0</v>
      </c>
      <c r="R2417" s="14" t="s">
        <v>8343</v>
      </c>
      <c r="S2417" s="10" t="s">
        <v>8290</v>
      </c>
      <c r="T2417" t="s">
        <v>8291</v>
      </c>
      <c r="U2417" s="14">
        <f t="shared" si="151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19">
        <v>20000</v>
      </c>
      <c r="E2418">
        <v>5</v>
      </c>
      <c r="F2418" s="19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7">
        <f t="shared" si="149"/>
        <v>42019.737766203703</v>
      </c>
      <c r="M2418" t="b">
        <v>0</v>
      </c>
      <c r="N2418">
        <v>1</v>
      </c>
      <c r="O2418" s="5">
        <f>E2418/D2418</f>
        <v>2.5000000000000001E-4</v>
      </c>
      <c r="P2418" s="19">
        <f t="shared" si="150"/>
        <v>5</v>
      </c>
      <c r="Q2418" t="b">
        <v>0</v>
      </c>
      <c r="R2418" s="14" t="s">
        <v>8343</v>
      </c>
      <c r="S2418" s="10" t="s">
        <v>8290</v>
      </c>
      <c r="T2418" t="s">
        <v>8291</v>
      </c>
      <c r="U2418" s="14">
        <f t="shared" si="151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19">
        <v>1000</v>
      </c>
      <c r="E2419">
        <v>0</v>
      </c>
      <c r="F2419" s="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7">
        <f t="shared" si="149"/>
        <v>41831.884108796294</v>
      </c>
      <c r="M2419" t="b">
        <v>0</v>
      </c>
      <c r="N2419">
        <v>0</v>
      </c>
      <c r="O2419" s="5">
        <f>E2419/D2419</f>
        <v>0</v>
      </c>
      <c r="P2419" s="19">
        <f t="shared" si="150"/>
        <v>0</v>
      </c>
      <c r="Q2419" t="b">
        <v>0</v>
      </c>
      <c r="R2419" s="14" t="s">
        <v>8343</v>
      </c>
      <c r="S2419" s="10" t="s">
        <v>8290</v>
      </c>
      <c r="T2419" t="s">
        <v>8291</v>
      </c>
      <c r="U2419" s="14">
        <f t="shared" si="151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19">
        <v>25000</v>
      </c>
      <c r="E2420">
        <v>5</v>
      </c>
      <c r="F2420" s="19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7">
        <f t="shared" si="149"/>
        <v>42027.856990740736</v>
      </c>
      <c r="M2420" t="b">
        <v>0</v>
      </c>
      <c r="N2420">
        <v>5</v>
      </c>
      <c r="O2420" s="5">
        <f>E2420/D2420</f>
        <v>2.0000000000000001E-4</v>
      </c>
      <c r="P2420" s="19">
        <f t="shared" si="150"/>
        <v>1</v>
      </c>
      <c r="Q2420" t="b">
        <v>0</v>
      </c>
      <c r="R2420" s="14" t="s">
        <v>8343</v>
      </c>
      <c r="S2420" s="10" t="s">
        <v>8290</v>
      </c>
      <c r="T2420" t="s">
        <v>8291</v>
      </c>
      <c r="U2420" s="14">
        <f t="shared" si="151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19">
        <v>3000</v>
      </c>
      <c r="E2421">
        <v>0</v>
      </c>
      <c r="F2421" s="19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7">
        <f t="shared" si="149"/>
        <v>41993.738298611104</v>
      </c>
      <c r="M2421" t="b">
        <v>0</v>
      </c>
      <c r="N2421">
        <v>0</v>
      </c>
      <c r="O2421" s="5">
        <f>E2421/D2421</f>
        <v>0</v>
      </c>
      <c r="P2421" s="19">
        <f t="shared" si="150"/>
        <v>0</v>
      </c>
      <c r="Q2421" t="b">
        <v>0</v>
      </c>
      <c r="R2421" s="14" t="s">
        <v>8343</v>
      </c>
      <c r="S2421" s="10" t="s">
        <v>8290</v>
      </c>
      <c r="T2421" t="s">
        <v>8291</v>
      </c>
      <c r="U2421" s="14">
        <f t="shared" si="151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19">
        <v>16870</v>
      </c>
      <c r="E2422">
        <v>2501</v>
      </c>
      <c r="F2422" s="19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7">
        <f t="shared" si="149"/>
        <v>41893.028877314813</v>
      </c>
      <c r="M2422" t="b">
        <v>0</v>
      </c>
      <c r="N2422">
        <v>36</v>
      </c>
      <c r="O2422" s="5">
        <f>E2422/D2422</f>
        <v>0.14825133372851215</v>
      </c>
      <c r="P2422" s="19">
        <f t="shared" si="150"/>
        <v>69.472222222222229</v>
      </c>
      <c r="Q2422" t="b">
        <v>0</v>
      </c>
      <c r="R2422" s="14" t="s">
        <v>8343</v>
      </c>
      <c r="S2422" s="10" t="s">
        <v>8290</v>
      </c>
      <c r="T2422" t="s">
        <v>8291</v>
      </c>
      <c r="U2422" s="14">
        <f t="shared" si="151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19">
        <v>6000</v>
      </c>
      <c r="E2423">
        <v>1</v>
      </c>
      <c r="F2423" s="19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7">
        <f t="shared" si="149"/>
        <v>42026.687453703707</v>
      </c>
      <c r="M2423" t="b">
        <v>0</v>
      </c>
      <c r="N2423">
        <v>1</v>
      </c>
      <c r="O2423" s="5">
        <f>E2423/D2423</f>
        <v>1.6666666666666666E-4</v>
      </c>
      <c r="P2423" s="19">
        <f t="shared" si="150"/>
        <v>1</v>
      </c>
      <c r="Q2423" t="b">
        <v>0</v>
      </c>
      <c r="R2423" s="14" t="s">
        <v>8343</v>
      </c>
      <c r="S2423" s="10" t="s">
        <v>8290</v>
      </c>
      <c r="T2423" t="s">
        <v>8291</v>
      </c>
      <c r="U2423" s="14">
        <f t="shared" si="151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19">
        <v>500</v>
      </c>
      <c r="E2424">
        <v>1</v>
      </c>
      <c r="F2424" s="19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7">
        <f t="shared" si="149"/>
        <v>42044.724953703699</v>
      </c>
      <c r="M2424" t="b">
        <v>0</v>
      </c>
      <c r="N2424">
        <v>1</v>
      </c>
      <c r="O2424" s="5">
        <f>E2424/D2424</f>
        <v>2E-3</v>
      </c>
      <c r="P2424" s="19">
        <f t="shared" si="150"/>
        <v>1</v>
      </c>
      <c r="Q2424" t="b">
        <v>0</v>
      </c>
      <c r="R2424" s="14" t="s">
        <v>8343</v>
      </c>
      <c r="S2424" s="10" t="s">
        <v>8290</v>
      </c>
      <c r="T2424" t="s">
        <v>8291</v>
      </c>
      <c r="U2424" s="14">
        <f t="shared" si="151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19">
        <v>60000</v>
      </c>
      <c r="E2425">
        <v>8</v>
      </c>
      <c r="F2425" s="19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7">
        <f t="shared" si="149"/>
        <v>41974.704745370371</v>
      </c>
      <c r="M2425" t="b">
        <v>0</v>
      </c>
      <c r="N2425">
        <v>1</v>
      </c>
      <c r="O2425" s="5">
        <f>E2425/D2425</f>
        <v>1.3333333333333334E-4</v>
      </c>
      <c r="P2425" s="19">
        <f t="shared" si="150"/>
        <v>8</v>
      </c>
      <c r="Q2425" t="b">
        <v>0</v>
      </c>
      <c r="R2425" s="14" t="s">
        <v>8343</v>
      </c>
      <c r="S2425" s="10" t="s">
        <v>8290</v>
      </c>
      <c r="T2425" t="s">
        <v>8291</v>
      </c>
      <c r="U2425" s="14">
        <f t="shared" si="151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19">
        <v>25000</v>
      </c>
      <c r="E2426">
        <v>310</v>
      </c>
      <c r="F2426" s="19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7">
        <f t="shared" si="149"/>
        <v>41909.892453703702</v>
      </c>
      <c r="M2426" t="b">
        <v>0</v>
      </c>
      <c r="N2426">
        <v>9</v>
      </c>
      <c r="O2426" s="5">
        <f>E2426/D2426</f>
        <v>1.24E-2</v>
      </c>
      <c r="P2426" s="19">
        <f t="shared" si="150"/>
        <v>34.444444444444443</v>
      </c>
      <c r="Q2426" t="b">
        <v>0</v>
      </c>
      <c r="R2426" s="14" t="s">
        <v>8343</v>
      </c>
      <c r="S2426" s="10" t="s">
        <v>8290</v>
      </c>
      <c r="T2426" t="s">
        <v>8291</v>
      </c>
      <c r="U2426" s="14">
        <f t="shared" si="151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19">
        <v>3500</v>
      </c>
      <c r="E2427">
        <v>1</v>
      </c>
      <c r="F2427" s="19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7">
        <f t="shared" si="149"/>
        <v>42502.913761574076</v>
      </c>
      <c r="M2427" t="b">
        <v>0</v>
      </c>
      <c r="N2427">
        <v>1</v>
      </c>
      <c r="O2427" s="5">
        <f>E2427/D2427</f>
        <v>2.8571428571428574E-4</v>
      </c>
      <c r="P2427" s="19">
        <f t="shared" si="150"/>
        <v>1</v>
      </c>
      <c r="Q2427" t="b">
        <v>0</v>
      </c>
      <c r="R2427" s="14" t="s">
        <v>8343</v>
      </c>
      <c r="S2427" s="10" t="s">
        <v>8290</v>
      </c>
      <c r="T2427" t="s">
        <v>8291</v>
      </c>
      <c r="U2427" s="14">
        <f t="shared" si="151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19">
        <v>20000</v>
      </c>
      <c r="E2428">
        <v>0</v>
      </c>
      <c r="F2428" s="19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7">
        <f t="shared" si="149"/>
        <v>42164.170046296291</v>
      </c>
      <c r="M2428" t="b">
        <v>0</v>
      </c>
      <c r="N2428">
        <v>0</v>
      </c>
      <c r="O2428" s="5">
        <f>E2428/D2428</f>
        <v>0</v>
      </c>
      <c r="P2428" s="19">
        <f t="shared" si="150"/>
        <v>0</v>
      </c>
      <c r="Q2428" t="b">
        <v>0</v>
      </c>
      <c r="R2428" s="14" t="s">
        <v>8343</v>
      </c>
      <c r="S2428" s="10" t="s">
        <v>8290</v>
      </c>
      <c r="T2428" t="s">
        <v>8291</v>
      </c>
      <c r="U2428" s="14">
        <f t="shared" si="151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19">
        <v>50000</v>
      </c>
      <c r="E2429">
        <v>1</v>
      </c>
      <c r="F2429" s="1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7">
        <f t="shared" si="149"/>
        <v>42412.318668981476</v>
      </c>
      <c r="M2429" t="b">
        <v>0</v>
      </c>
      <c r="N2429">
        <v>1</v>
      </c>
      <c r="O2429" s="5">
        <f>E2429/D2429</f>
        <v>2.0000000000000002E-5</v>
      </c>
      <c r="P2429" s="19">
        <f t="shared" si="150"/>
        <v>1</v>
      </c>
      <c r="Q2429" t="b">
        <v>0</v>
      </c>
      <c r="R2429" s="14" t="s">
        <v>8343</v>
      </c>
      <c r="S2429" s="10" t="s">
        <v>8290</v>
      </c>
      <c r="T2429" t="s">
        <v>8291</v>
      </c>
      <c r="U2429" s="14">
        <f t="shared" si="151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19">
        <v>35000</v>
      </c>
      <c r="E2430">
        <v>1</v>
      </c>
      <c r="F2430" s="19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7">
        <f t="shared" si="149"/>
        <v>42045.784155092595</v>
      </c>
      <c r="M2430" t="b">
        <v>0</v>
      </c>
      <c r="N2430">
        <v>1</v>
      </c>
      <c r="O2430" s="5">
        <f>E2430/D2430</f>
        <v>2.8571428571428571E-5</v>
      </c>
      <c r="P2430" s="19">
        <f t="shared" si="150"/>
        <v>1</v>
      </c>
      <c r="Q2430" t="b">
        <v>0</v>
      </c>
      <c r="R2430" s="14" t="s">
        <v>8343</v>
      </c>
      <c r="S2430" s="10" t="s">
        <v>8290</v>
      </c>
      <c r="T2430" t="s">
        <v>8291</v>
      </c>
      <c r="U2430" s="14">
        <f t="shared" si="151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19">
        <v>140000</v>
      </c>
      <c r="E2431">
        <v>2005</v>
      </c>
      <c r="F2431" s="19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7">
        <f t="shared" si="149"/>
        <v>42734.879236111112</v>
      </c>
      <c r="M2431" t="b">
        <v>0</v>
      </c>
      <c r="N2431">
        <v>4</v>
      </c>
      <c r="O2431" s="5">
        <f>E2431/D2431</f>
        <v>1.4321428571428572E-2</v>
      </c>
      <c r="P2431" s="19">
        <f t="shared" si="150"/>
        <v>501.25</v>
      </c>
      <c r="Q2431" t="b">
        <v>0</v>
      </c>
      <c r="R2431" s="14" t="s">
        <v>8343</v>
      </c>
      <c r="S2431" s="10" t="s">
        <v>8290</v>
      </c>
      <c r="T2431" t="s">
        <v>8291</v>
      </c>
      <c r="U2431" s="14">
        <f t="shared" si="151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19">
        <v>3000</v>
      </c>
      <c r="E2432">
        <v>21</v>
      </c>
      <c r="F2432" s="19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7">
        <f t="shared" si="149"/>
        <v>42382.130833333329</v>
      </c>
      <c r="M2432" t="b">
        <v>0</v>
      </c>
      <c r="N2432">
        <v>2</v>
      </c>
      <c r="O2432" s="5">
        <f>E2432/D2432</f>
        <v>7.0000000000000001E-3</v>
      </c>
      <c r="P2432" s="19">
        <f t="shared" si="150"/>
        <v>10.5</v>
      </c>
      <c r="Q2432" t="b">
        <v>0</v>
      </c>
      <c r="R2432" s="14" t="s">
        <v>8343</v>
      </c>
      <c r="S2432" s="10" t="s">
        <v>8290</v>
      </c>
      <c r="T2432" t="s">
        <v>8291</v>
      </c>
      <c r="U2432" s="14">
        <f t="shared" si="151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19">
        <v>100000</v>
      </c>
      <c r="E2433">
        <v>2</v>
      </c>
      <c r="F2433" s="19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7">
        <f t="shared" si="149"/>
        <v>42489.099687499998</v>
      </c>
      <c r="M2433" t="b">
        <v>0</v>
      </c>
      <c r="N2433">
        <v>2</v>
      </c>
      <c r="O2433" s="5">
        <f>E2433/D2433</f>
        <v>2.0000000000000002E-5</v>
      </c>
      <c r="P2433" s="19">
        <f t="shared" si="150"/>
        <v>1</v>
      </c>
      <c r="Q2433" t="b">
        <v>0</v>
      </c>
      <c r="R2433" s="14" t="s">
        <v>8343</v>
      </c>
      <c r="S2433" s="10" t="s">
        <v>8290</v>
      </c>
      <c r="T2433" t="s">
        <v>8291</v>
      </c>
      <c r="U2433" s="14">
        <f t="shared" si="151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19">
        <v>14000</v>
      </c>
      <c r="E2434">
        <v>2</v>
      </c>
      <c r="F2434" s="19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7">
        <f t="shared" si="149"/>
        <v>42041.218715277777</v>
      </c>
      <c r="M2434" t="b">
        <v>0</v>
      </c>
      <c r="N2434">
        <v>2</v>
      </c>
      <c r="O2434" s="5">
        <f>E2434/D2434</f>
        <v>1.4285714285714287E-4</v>
      </c>
      <c r="P2434" s="19">
        <f t="shared" si="150"/>
        <v>1</v>
      </c>
      <c r="Q2434" t="b">
        <v>0</v>
      </c>
      <c r="R2434" s="14" t="s">
        <v>8343</v>
      </c>
      <c r="S2434" s="10" t="s">
        <v>8290</v>
      </c>
      <c r="T2434" t="s">
        <v>8291</v>
      </c>
      <c r="U2434" s="14">
        <f t="shared" si="151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19">
        <v>10000</v>
      </c>
      <c r="E2435">
        <v>0</v>
      </c>
      <c r="F2435" s="19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7">
        <f t="shared" ref="L2435:L2498" si="153">(((K2435/60)/60)/24)+DATE(1970,1,1)</f>
        <v>42397.89980324074</v>
      </c>
      <c r="M2435" t="b">
        <v>0</v>
      </c>
      <c r="N2435">
        <v>0</v>
      </c>
      <c r="O2435" s="5">
        <f>E2435/D2435</f>
        <v>0</v>
      </c>
      <c r="P2435" s="19">
        <f t="shared" ref="P2435:P2498" si="154">IFERROR(E2435/N2435,0)</f>
        <v>0</v>
      </c>
      <c r="Q2435" t="b">
        <v>0</v>
      </c>
      <c r="R2435" s="14" t="s">
        <v>8343</v>
      </c>
      <c r="S2435" s="10" t="s">
        <v>8290</v>
      </c>
      <c r="T2435" t="s">
        <v>8291</v>
      </c>
      <c r="U2435" s="14">
        <f t="shared" ref="U2435:U2498" si="155">YEAR(L2435)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19">
        <v>20000</v>
      </c>
      <c r="E2436">
        <v>26</v>
      </c>
      <c r="F2436" s="19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7">
        <f t="shared" si="153"/>
        <v>42180.18604166666</v>
      </c>
      <c r="M2436" t="b">
        <v>0</v>
      </c>
      <c r="N2436">
        <v>2</v>
      </c>
      <c r="O2436" s="5">
        <f>E2436/D2436</f>
        <v>1.2999999999999999E-3</v>
      </c>
      <c r="P2436" s="19">
        <f t="shared" si="154"/>
        <v>13</v>
      </c>
      <c r="Q2436" t="b">
        <v>0</v>
      </c>
      <c r="R2436" s="14" t="s">
        <v>8343</v>
      </c>
      <c r="S2436" s="10" t="s">
        <v>8290</v>
      </c>
      <c r="T2436" t="s">
        <v>8291</v>
      </c>
      <c r="U2436" s="14">
        <f t="shared" si="155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19">
        <v>250000</v>
      </c>
      <c r="E2437">
        <v>1224</v>
      </c>
      <c r="F2437" s="19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7">
        <f t="shared" si="153"/>
        <v>42252.277615740735</v>
      </c>
      <c r="M2437" t="b">
        <v>0</v>
      </c>
      <c r="N2437">
        <v>4</v>
      </c>
      <c r="O2437" s="5">
        <f>E2437/D2437</f>
        <v>4.8960000000000002E-3</v>
      </c>
      <c r="P2437" s="19">
        <f t="shared" si="154"/>
        <v>306</v>
      </c>
      <c r="Q2437" t="b">
        <v>0</v>
      </c>
      <c r="R2437" s="14" t="s">
        <v>8343</v>
      </c>
      <c r="S2437" s="10" t="s">
        <v>8290</v>
      </c>
      <c r="T2437" t="s">
        <v>8291</v>
      </c>
      <c r="U2437" s="14">
        <f t="shared" si="155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19">
        <v>117000</v>
      </c>
      <c r="E2438">
        <v>45</v>
      </c>
      <c r="F2438" s="19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7">
        <f t="shared" si="153"/>
        <v>42338.615393518514</v>
      </c>
      <c r="M2438" t="b">
        <v>0</v>
      </c>
      <c r="N2438">
        <v>2</v>
      </c>
      <c r="O2438" s="5">
        <f>E2438/D2438</f>
        <v>3.8461538461538462E-4</v>
      </c>
      <c r="P2438" s="19">
        <f t="shared" si="154"/>
        <v>22.5</v>
      </c>
      <c r="Q2438" t="b">
        <v>0</v>
      </c>
      <c r="R2438" s="14" t="s">
        <v>8343</v>
      </c>
      <c r="S2438" s="10" t="s">
        <v>8290</v>
      </c>
      <c r="T2438" t="s">
        <v>8291</v>
      </c>
      <c r="U2438" s="14">
        <f t="shared" si="155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19">
        <v>8000</v>
      </c>
      <c r="E2439">
        <v>0</v>
      </c>
      <c r="F2439" s="1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7">
        <f t="shared" si="153"/>
        <v>42031.965138888889</v>
      </c>
      <c r="M2439" t="b">
        <v>0</v>
      </c>
      <c r="N2439">
        <v>0</v>
      </c>
      <c r="O2439" s="5">
        <f>E2439/D2439</f>
        <v>0</v>
      </c>
      <c r="P2439" s="19">
        <f t="shared" si="154"/>
        <v>0</v>
      </c>
      <c r="Q2439" t="b">
        <v>0</v>
      </c>
      <c r="R2439" s="14" t="s">
        <v>8343</v>
      </c>
      <c r="S2439" s="10" t="s">
        <v>8290</v>
      </c>
      <c r="T2439" t="s">
        <v>8291</v>
      </c>
      <c r="U2439" s="14">
        <f t="shared" si="155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19">
        <v>15000</v>
      </c>
      <c r="E2440">
        <v>50</v>
      </c>
      <c r="F2440" s="19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7">
        <f t="shared" si="153"/>
        <v>42285.91506944444</v>
      </c>
      <c r="M2440" t="b">
        <v>0</v>
      </c>
      <c r="N2440">
        <v>1</v>
      </c>
      <c r="O2440" s="5">
        <f>E2440/D2440</f>
        <v>3.3333333333333335E-3</v>
      </c>
      <c r="P2440" s="19">
        <f t="shared" si="154"/>
        <v>50</v>
      </c>
      <c r="Q2440" t="b">
        <v>0</v>
      </c>
      <c r="R2440" s="14" t="s">
        <v>8343</v>
      </c>
      <c r="S2440" s="10" t="s">
        <v>8290</v>
      </c>
      <c r="T2440" t="s">
        <v>8291</v>
      </c>
      <c r="U2440" s="14">
        <f t="shared" si="155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19">
        <v>10000</v>
      </c>
      <c r="E2441">
        <v>0</v>
      </c>
      <c r="F2441" s="19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7">
        <f t="shared" si="153"/>
        <v>42265.818622685183</v>
      </c>
      <c r="M2441" t="b">
        <v>0</v>
      </c>
      <c r="N2441">
        <v>0</v>
      </c>
      <c r="O2441" s="5">
        <f>E2441/D2441</f>
        <v>0</v>
      </c>
      <c r="P2441" s="19">
        <f t="shared" si="154"/>
        <v>0</v>
      </c>
      <c r="Q2441" t="b">
        <v>0</v>
      </c>
      <c r="R2441" s="14" t="s">
        <v>8343</v>
      </c>
      <c r="S2441" s="10" t="s">
        <v>8290</v>
      </c>
      <c r="T2441" t="s">
        <v>8291</v>
      </c>
      <c r="U2441" s="14">
        <f t="shared" si="155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19">
        <v>5000</v>
      </c>
      <c r="E2442">
        <v>10</v>
      </c>
      <c r="F2442" s="19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7">
        <f t="shared" si="153"/>
        <v>42383.899456018517</v>
      </c>
      <c r="M2442" t="b">
        <v>0</v>
      </c>
      <c r="N2442">
        <v>2</v>
      </c>
      <c r="O2442" s="5">
        <f>E2442/D2442</f>
        <v>2E-3</v>
      </c>
      <c r="P2442" s="19">
        <f t="shared" si="154"/>
        <v>5</v>
      </c>
      <c r="Q2442" t="b">
        <v>0</v>
      </c>
      <c r="R2442" s="14" t="s">
        <v>8343</v>
      </c>
      <c r="S2442" s="10" t="s">
        <v>8290</v>
      </c>
      <c r="T2442" t="s">
        <v>8291</v>
      </c>
      <c r="U2442" s="14">
        <f t="shared" si="155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19">
        <v>7500</v>
      </c>
      <c r="E2443">
        <v>8091</v>
      </c>
      <c r="F2443" s="19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7">
        <f t="shared" si="153"/>
        <v>42187.125625000001</v>
      </c>
      <c r="M2443" t="b">
        <v>0</v>
      </c>
      <c r="N2443">
        <v>109</v>
      </c>
      <c r="O2443" s="5">
        <f>E2443/D2443</f>
        <v>1.0788</v>
      </c>
      <c r="P2443" s="19">
        <f t="shared" si="154"/>
        <v>74.22935779816514</v>
      </c>
      <c r="Q2443" t="b">
        <v>1</v>
      </c>
      <c r="R2443" s="14" t="s">
        <v>8357</v>
      </c>
      <c r="S2443" s="10" t="s">
        <v>8290</v>
      </c>
      <c r="T2443" t="s">
        <v>8306</v>
      </c>
      <c r="U2443" s="14">
        <f t="shared" si="155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19">
        <v>24000</v>
      </c>
      <c r="E2444">
        <v>30226</v>
      </c>
      <c r="F2444" s="19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7">
        <f t="shared" si="153"/>
        <v>42052.666990740734</v>
      </c>
      <c r="M2444" t="b">
        <v>0</v>
      </c>
      <c r="N2444">
        <v>372</v>
      </c>
      <c r="O2444" s="5">
        <f>E2444/D2444</f>
        <v>1.2594166666666666</v>
      </c>
      <c r="P2444" s="19">
        <f t="shared" si="154"/>
        <v>81.252688172043008</v>
      </c>
      <c r="Q2444" t="b">
        <v>1</v>
      </c>
      <c r="R2444" s="14" t="s">
        <v>8357</v>
      </c>
      <c r="S2444" s="10" t="s">
        <v>8290</v>
      </c>
      <c r="T2444" t="s">
        <v>8306</v>
      </c>
      <c r="U2444" s="14">
        <f t="shared" si="155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19">
        <v>20000</v>
      </c>
      <c r="E2445">
        <v>40502.99</v>
      </c>
      <c r="F2445" s="19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7">
        <f t="shared" si="153"/>
        <v>41836.625254629631</v>
      </c>
      <c r="M2445" t="b">
        <v>0</v>
      </c>
      <c r="N2445">
        <v>311</v>
      </c>
      <c r="O2445" s="5">
        <f>E2445/D2445</f>
        <v>2.0251494999999999</v>
      </c>
      <c r="P2445" s="19">
        <f t="shared" si="154"/>
        <v>130.23469453376205</v>
      </c>
      <c r="Q2445" t="b">
        <v>1</v>
      </c>
      <c r="R2445" s="14" t="s">
        <v>8357</v>
      </c>
      <c r="S2445" s="10" t="s">
        <v>8290</v>
      </c>
      <c r="T2445" t="s">
        <v>8306</v>
      </c>
      <c r="U2445" s="14">
        <f t="shared" si="155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19">
        <v>3000</v>
      </c>
      <c r="E2446">
        <v>3258</v>
      </c>
      <c r="F2446" s="19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7">
        <f t="shared" si="153"/>
        <v>42485.754525462966</v>
      </c>
      <c r="M2446" t="b">
        <v>0</v>
      </c>
      <c r="N2446">
        <v>61</v>
      </c>
      <c r="O2446" s="5">
        <f>E2446/D2446</f>
        <v>1.0860000000000001</v>
      </c>
      <c r="P2446" s="19">
        <f t="shared" si="154"/>
        <v>53.409836065573771</v>
      </c>
      <c r="Q2446" t="b">
        <v>1</v>
      </c>
      <c r="R2446" s="14" t="s">
        <v>8357</v>
      </c>
      <c r="S2446" s="10" t="s">
        <v>8290</v>
      </c>
      <c r="T2446" t="s">
        <v>8306</v>
      </c>
      <c r="U2446" s="14">
        <f t="shared" si="155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19">
        <v>5000</v>
      </c>
      <c r="E2447">
        <v>8640</v>
      </c>
      <c r="F2447" s="19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7">
        <f t="shared" si="153"/>
        <v>42243.190057870372</v>
      </c>
      <c r="M2447" t="b">
        <v>0</v>
      </c>
      <c r="N2447">
        <v>115</v>
      </c>
      <c r="O2447" s="5">
        <f>E2447/D2447</f>
        <v>1.728</v>
      </c>
      <c r="P2447" s="19">
        <f t="shared" si="154"/>
        <v>75.130434782608702</v>
      </c>
      <c r="Q2447" t="b">
        <v>1</v>
      </c>
      <c r="R2447" s="14" t="s">
        <v>8357</v>
      </c>
      <c r="S2447" s="10" t="s">
        <v>8290</v>
      </c>
      <c r="T2447" t="s">
        <v>8306</v>
      </c>
      <c r="U2447" s="14">
        <f t="shared" si="155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19">
        <v>5000</v>
      </c>
      <c r="E2448">
        <v>8399</v>
      </c>
      <c r="F2448" s="19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7">
        <f t="shared" si="153"/>
        <v>42670.602673611109</v>
      </c>
      <c r="M2448" t="b">
        <v>0</v>
      </c>
      <c r="N2448">
        <v>111</v>
      </c>
      <c r="O2448" s="5">
        <f>E2448/D2448</f>
        <v>1.6798</v>
      </c>
      <c r="P2448" s="19">
        <f t="shared" si="154"/>
        <v>75.666666666666671</v>
      </c>
      <c r="Q2448" t="b">
        <v>1</v>
      </c>
      <c r="R2448" s="14" t="s">
        <v>8357</v>
      </c>
      <c r="S2448" s="10" t="s">
        <v>8290</v>
      </c>
      <c r="T2448" t="s">
        <v>8306</v>
      </c>
      <c r="U2448" s="14">
        <f t="shared" si="155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19">
        <v>2500</v>
      </c>
      <c r="E2449">
        <v>10680</v>
      </c>
      <c r="F2449" s="1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7">
        <f t="shared" si="153"/>
        <v>42654.469826388886</v>
      </c>
      <c r="M2449" t="b">
        <v>0</v>
      </c>
      <c r="N2449">
        <v>337</v>
      </c>
      <c r="O2449" s="5">
        <f>E2449/D2449</f>
        <v>4.2720000000000002</v>
      </c>
      <c r="P2449" s="19">
        <f t="shared" si="154"/>
        <v>31.691394658753708</v>
      </c>
      <c r="Q2449" t="b">
        <v>1</v>
      </c>
      <c r="R2449" s="14" t="s">
        <v>8357</v>
      </c>
      <c r="S2449" s="10" t="s">
        <v>8290</v>
      </c>
      <c r="T2449" t="s">
        <v>8306</v>
      </c>
      <c r="U2449" s="14">
        <f t="shared" si="155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19">
        <v>400</v>
      </c>
      <c r="E2450">
        <v>430</v>
      </c>
      <c r="F2450" s="19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7">
        <f t="shared" si="153"/>
        <v>42607.316122685181</v>
      </c>
      <c r="M2450" t="b">
        <v>0</v>
      </c>
      <c r="N2450">
        <v>9</v>
      </c>
      <c r="O2450" s="5">
        <f>E2450/D2450</f>
        <v>1.075</v>
      </c>
      <c r="P2450" s="19">
        <f t="shared" si="154"/>
        <v>47.777777777777779</v>
      </c>
      <c r="Q2450" t="b">
        <v>1</v>
      </c>
      <c r="R2450" s="14" t="s">
        <v>8357</v>
      </c>
      <c r="S2450" s="10" t="s">
        <v>8290</v>
      </c>
      <c r="T2450" t="s">
        <v>8306</v>
      </c>
      <c r="U2450" s="14">
        <f t="shared" si="155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19">
        <v>10000</v>
      </c>
      <c r="E2451">
        <v>10800</v>
      </c>
      <c r="F2451" s="19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7">
        <f t="shared" si="153"/>
        <v>41943.142534722225</v>
      </c>
      <c r="M2451" t="b">
        <v>0</v>
      </c>
      <c r="N2451">
        <v>120</v>
      </c>
      <c r="O2451" s="5">
        <f>E2451/D2451</f>
        <v>1.08</v>
      </c>
      <c r="P2451" s="19">
        <f t="shared" si="154"/>
        <v>90</v>
      </c>
      <c r="Q2451" t="b">
        <v>1</v>
      </c>
      <c r="R2451" s="14" t="s">
        <v>8357</v>
      </c>
      <c r="S2451" s="10" t="s">
        <v>8290</v>
      </c>
      <c r="T2451" t="s">
        <v>8306</v>
      </c>
      <c r="U2451" s="14">
        <f t="shared" si="155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19">
        <v>15000</v>
      </c>
      <c r="E2452">
        <v>15230.03</v>
      </c>
      <c r="F2452" s="19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7">
        <f t="shared" si="153"/>
        <v>41902.07240740741</v>
      </c>
      <c r="M2452" t="b">
        <v>0</v>
      </c>
      <c r="N2452">
        <v>102</v>
      </c>
      <c r="O2452" s="5">
        <f>E2452/D2452</f>
        <v>1.0153353333333335</v>
      </c>
      <c r="P2452" s="19">
        <f t="shared" si="154"/>
        <v>149.31401960784314</v>
      </c>
      <c r="Q2452" t="b">
        <v>1</v>
      </c>
      <c r="R2452" s="14" t="s">
        <v>8357</v>
      </c>
      <c r="S2452" s="10" t="s">
        <v>8290</v>
      </c>
      <c r="T2452" t="s">
        <v>8306</v>
      </c>
      <c r="U2452" s="14">
        <f t="shared" si="155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19">
        <v>10000</v>
      </c>
      <c r="E2453">
        <v>11545</v>
      </c>
      <c r="F2453" s="19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7">
        <f t="shared" si="153"/>
        <v>42779.908449074079</v>
      </c>
      <c r="M2453" t="b">
        <v>0</v>
      </c>
      <c r="N2453">
        <v>186</v>
      </c>
      <c r="O2453" s="5">
        <f>E2453/D2453</f>
        <v>1.1545000000000001</v>
      </c>
      <c r="P2453" s="19">
        <f t="shared" si="154"/>
        <v>62.06989247311828</v>
      </c>
      <c r="Q2453" t="b">
        <v>1</v>
      </c>
      <c r="R2453" s="14" t="s">
        <v>8357</v>
      </c>
      <c r="S2453" s="10" t="s">
        <v>8290</v>
      </c>
      <c r="T2453" t="s">
        <v>8306</v>
      </c>
      <c r="U2453" s="14">
        <f t="shared" si="155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19">
        <v>600</v>
      </c>
      <c r="E2454">
        <v>801</v>
      </c>
      <c r="F2454" s="19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7">
        <f t="shared" si="153"/>
        <v>42338.84375</v>
      </c>
      <c r="M2454" t="b">
        <v>0</v>
      </c>
      <c r="N2454">
        <v>15</v>
      </c>
      <c r="O2454" s="5">
        <f>E2454/D2454</f>
        <v>1.335</v>
      </c>
      <c r="P2454" s="19">
        <f t="shared" si="154"/>
        <v>53.4</v>
      </c>
      <c r="Q2454" t="b">
        <v>1</v>
      </c>
      <c r="R2454" s="14" t="s">
        <v>8357</v>
      </c>
      <c r="S2454" s="10" t="s">
        <v>8290</v>
      </c>
      <c r="T2454" t="s">
        <v>8306</v>
      </c>
      <c r="U2454" s="14">
        <f t="shared" si="155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19">
        <v>3000</v>
      </c>
      <c r="E2455">
        <v>4641</v>
      </c>
      <c r="F2455" s="19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7">
        <f t="shared" si="153"/>
        <v>42738.692233796297</v>
      </c>
      <c r="M2455" t="b">
        <v>0</v>
      </c>
      <c r="N2455">
        <v>67</v>
      </c>
      <c r="O2455" s="5">
        <f>E2455/D2455</f>
        <v>1.5469999999999999</v>
      </c>
      <c r="P2455" s="19">
        <f t="shared" si="154"/>
        <v>69.268656716417908</v>
      </c>
      <c r="Q2455" t="b">
        <v>1</v>
      </c>
      <c r="R2455" s="14" t="s">
        <v>8357</v>
      </c>
      <c r="S2455" s="10" t="s">
        <v>8290</v>
      </c>
      <c r="T2455" t="s">
        <v>8306</v>
      </c>
      <c r="U2455" s="14">
        <f t="shared" si="155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19">
        <v>35000</v>
      </c>
      <c r="E2456">
        <v>35296</v>
      </c>
      <c r="F2456" s="19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7">
        <f t="shared" si="153"/>
        <v>42770.201481481476</v>
      </c>
      <c r="M2456" t="b">
        <v>0</v>
      </c>
      <c r="N2456">
        <v>130</v>
      </c>
      <c r="O2456" s="5">
        <f>E2456/D2456</f>
        <v>1.0084571428571429</v>
      </c>
      <c r="P2456" s="19">
        <f t="shared" si="154"/>
        <v>271.50769230769231</v>
      </c>
      <c r="Q2456" t="b">
        <v>1</v>
      </c>
      <c r="R2456" s="14" t="s">
        <v>8357</v>
      </c>
      <c r="S2456" s="10" t="s">
        <v>8290</v>
      </c>
      <c r="T2456" t="s">
        <v>8306</v>
      </c>
      <c r="U2456" s="14">
        <f t="shared" si="155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19">
        <v>300</v>
      </c>
      <c r="E2457">
        <v>546</v>
      </c>
      <c r="F2457" s="19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7">
        <f t="shared" si="153"/>
        <v>42452.781828703708</v>
      </c>
      <c r="M2457" t="b">
        <v>0</v>
      </c>
      <c r="N2457">
        <v>16</v>
      </c>
      <c r="O2457" s="5">
        <f>E2457/D2457</f>
        <v>1.82</v>
      </c>
      <c r="P2457" s="19">
        <f t="shared" si="154"/>
        <v>34.125</v>
      </c>
      <c r="Q2457" t="b">
        <v>1</v>
      </c>
      <c r="R2457" s="14" t="s">
        <v>8357</v>
      </c>
      <c r="S2457" s="10" t="s">
        <v>8290</v>
      </c>
      <c r="T2457" t="s">
        <v>8306</v>
      </c>
      <c r="U2457" s="14">
        <f t="shared" si="155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19">
        <v>1500</v>
      </c>
      <c r="E2458">
        <v>2713</v>
      </c>
      <c r="F2458" s="19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7">
        <f t="shared" si="153"/>
        <v>42761.961099537039</v>
      </c>
      <c r="M2458" t="b">
        <v>0</v>
      </c>
      <c r="N2458">
        <v>67</v>
      </c>
      <c r="O2458" s="5">
        <f>E2458/D2458</f>
        <v>1.8086666666666666</v>
      </c>
      <c r="P2458" s="19">
        <f t="shared" si="154"/>
        <v>40.492537313432834</v>
      </c>
      <c r="Q2458" t="b">
        <v>1</v>
      </c>
      <c r="R2458" s="14" t="s">
        <v>8357</v>
      </c>
      <c r="S2458" s="10" t="s">
        <v>8290</v>
      </c>
      <c r="T2458" t="s">
        <v>8306</v>
      </c>
      <c r="U2458" s="14">
        <f t="shared" si="155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19">
        <v>23000</v>
      </c>
      <c r="E2459">
        <v>23530</v>
      </c>
      <c r="F2459" s="1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7">
        <f t="shared" si="153"/>
        <v>42423.602500000001</v>
      </c>
      <c r="M2459" t="b">
        <v>0</v>
      </c>
      <c r="N2459">
        <v>124</v>
      </c>
      <c r="O2459" s="5">
        <f>E2459/D2459</f>
        <v>1.0230434782608695</v>
      </c>
      <c r="P2459" s="19">
        <f t="shared" si="154"/>
        <v>189.75806451612902</v>
      </c>
      <c r="Q2459" t="b">
        <v>1</v>
      </c>
      <c r="R2459" s="14" t="s">
        <v>8357</v>
      </c>
      <c r="S2459" s="10" t="s">
        <v>8290</v>
      </c>
      <c r="T2459" t="s">
        <v>8306</v>
      </c>
      <c r="U2459" s="14">
        <f t="shared" si="155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19">
        <v>5000</v>
      </c>
      <c r="E2460">
        <v>5509</v>
      </c>
      <c r="F2460" s="19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7">
        <f t="shared" si="153"/>
        <v>42495.871736111112</v>
      </c>
      <c r="M2460" t="b">
        <v>0</v>
      </c>
      <c r="N2460">
        <v>80</v>
      </c>
      <c r="O2460" s="5">
        <f>E2460/D2460</f>
        <v>1.1017999999999999</v>
      </c>
      <c r="P2460" s="19">
        <f t="shared" si="154"/>
        <v>68.862499999999997</v>
      </c>
      <c r="Q2460" t="b">
        <v>1</v>
      </c>
      <c r="R2460" s="14" t="s">
        <v>8357</v>
      </c>
      <c r="S2460" s="10" t="s">
        <v>8290</v>
      </c>
      <c r="T2460" t="s">
        <v>8306</v>
      </c>
      <c r="U2460" s="14">
        <f t="shared" si="155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19">
        <v>30000</v>
      </c>
      <c r="E2461">
        <v>30675</v>
      </c>
      <c r="F2461" s="19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7">
        <f t="shared" si="153"/>
        <v>42407.637557870374</v>
      </c>
      <c r="M2461" t="b">
        <v>0</v>
      </c>
      <c r="N2461">
        <v>282</v>
      </c>
      <c r="O2461" s="5">
        <f>E2461/D2461</f>
        <v>1.0225</v>
      </c>
      <c r="P2461" s="19">
        <f t="shared" si="154"/>
        <v>108.77659574468085</v>
      </c>
      <c r="Q2461" t="b">
        <v>1</v>
      </c>
      <c r="R2461" s="14" t="s">
        <v>8357</v>
      </c>
      <c r="S2461" s="10" t="s">
        <v>8290</v>
      </c>
      <c r="T2461" t="s">
        <v>8306</v>
      </c>
      <c r="U2461" s="14">
        <f t="shared" si="155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19">
        <v>8500</v>
      </c>
      <c r="E2462">
        <v>8567</v>
      </c>
      <c r="F2462" s="19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7">
        <f t="shared" si="153"/>
        <v>42704.187118055561</v>
      </c>
      <c r="M2462" t="b">
        <v>0</v>
      </c>
      <c r="N2462">
        <v>68</v>
      </c>
      <c r="O2462" s="5">
        <f>E2462/D2462</f>
        <v>1.0078823529411765</v>
      </c>
      <c r="P2462" s="19">
        <f t="shared" si="154"/>
        <v>125.98529411764706</v>
      </c>
      <c r="Q2462" t="b">
        <v>1</v>
      </c>
      <c r="R2462" s="14" t="s">
        <v>8357</v>
      </c>
      <c r="S2462" s="10" t="s">
        <v>8290</v>
      </c>
      <c r="T2462" t="s">
        <v>8306</v>
      </c>
      <c r="U2462" s="14">
        <f t="shared" si="155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19">
        <v>7500</v>
      </c>
      <c r="E2463">
        <v>7785</v>
      </c>
      <c r="F2463" s="19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7">
        <f t="shared" si="153"/>
        <v>40784.012696759259</v>
      </c>
      <c r="M2463" t="b">
        <v>0</v>
      </c>
      <c r="N2463">
        <v>86</v>
      </c>
      <c r="O2463" s="5">
        <f>E2463/D2463</f>
        <v>1.038</v>
      </c>
      <c r="P2463" s="19">
        <f t="shared" si="154"/>
        <v>90.523255813953483</v>
      </c>
      <c r="Q2463" t="b">
        <v>1</v>
      </c>
      <c r="R2463" s="14" t="s">
        <v>8338</v>
      </c>
      <c r="S2463" s="10" t="s">
        <v>8279</v>
      </c>
      <c r="T2463" t="s">
        <v>8283</v>
      </c>
      <c r="U2463" s="14">
        <f t="shared" si="15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19">
        <v>3000</v>
      </c>
      <c r="E2464">
        <v>3321.25</v>
      </c>
      <c r="F2464" s="19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7">
        <f t="shared" si="153"/>
        <v>41089.186296296299</v>
      </c>
      <c r="M2464" t="b">
        <v>0</v>
      </c>
      <c r="N2464">
        <v>115</v>
      </c>
      <c r="O2464" s="5">
        <f>E2464/D2464</f>
        <v>1.1070833333333334</v>
      </c>
      <c r="P2464" s="19">
        <f t="shared" si="154"/>
        <v>28.880434782608695</v>
      </c>
      <c r="Q2464" t="b">
        <v>1</v>
      </c>
      <c r="R2464" s="14" t="s">
        <v>8338</v>
      </c>
      <c r="S2464" s="10" t="s">
        <v>8279</v>
      </c>
      <c r="T2464" t="s">
        <v>8283</v>
      </c>
      <c r="U2464" s="14">
        <f t="shared" si="15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19">
        <v>2000</v>
      </c>
      <c r="E2465">
        <v>2325</v>
      </c>
      <c r="F2465" s="19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7">
        <f t="shared" si="153"/>
        <v>41341.111400462964</v>
      </c>
      <c r="M2465" t="b">
        <v>0</v>
      </c>
      <c r="N2465">
        <v>75</v>
      </c>
      <c r="O2465" s="5">
        <f>E2465/D2465</f>
        <v>1.1625000000000001</v>
      </c>
      <c r="P2465" s="19">
        <f t="shared" si="154"/>
        <v>31</v>
      </c>
      <c r="Q2465" t="b">
        <v>1</v>
      </c>
      <c r="R2465" s="14" t="s">
        <v>8338</v>
      </c>
      <c r="S2465" s="10" t="s">
        <v>8279</v>
      </c>
      <c r="T2465" t="s">
        <v>8283</v>
      </c>
      <c r="U2465" s="14">
        <f t="shared" si="15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19">
        <v>2000</v>
      </c>
      <c r="E2466">
        <v>2222</v>
      </c>
      <c r="F2466" s="19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7">
        <f t="shared" si="153"/>
        <v>42248.90042824074</v>
      </c>
      <c r="M2466" t="b">
        <v>0</v>
      </c>
      <c r="N2466">
        <v>43</v>
      </c>
      <c r="O2466" s="5">
        <f>E2466/D2466</f>
        <v>1.111</v>
      </c>
      <c r="P2466" s="19">
        <f t="shared" si="154"/>
        <v>51.674418604651166</v>
      </c>
      <c r="Q2466" t="b">
        <v>1</v>
      </c>
      <c r="R2466" s="14" t="s">
        <v>8338</v>
      </c>
      <c r="S2466" s="10" t="s">
        <v>8279</v>
      </c>
      <c r="T2466" t="s">
        <v>8283</v>
      </c>
      <c r="U2466" s="14">
        <f t="shared" si="15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19">
        <v>700</v>
      </c>
      <c r="E2467">
        <v>1261</v>
      </c>
      <c r="F2467" s="19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7">
        <f t="shared" si="153"/>
        <v>41145.719305555554</v>
      </c>
      <c r="M2467" t="b">
        <v>0</v>
      </c>
      <c r="N2467">
        <v>48</v>
      </c>
      <c r="O2467" s="5">
        <f>E2467/D2467</f>
        <v>1.8014285714285714</v>
      </c>
      <c r="P2467" s="19">
        <f t="shared" si="154"/>
        <v>26.270833333333332</v>
      </c>
      <c r="Q2467" t="b">
        <v>1</v>
      </c>
      <c r="R2467" s="14" t="s">
        <v>8338</v>
      </c>
      <c r="S2467" s="10" t="s">
        <v>8279</v>
      </c>
      <c r="T2467" t="s">
        <v>8283</v>
      </c>
      <c r="U2467" s="14">
        <f t="shared" si="15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19">
        <v>2500</v>
      </c>
      <c r="E2468">
        <v>2500</v>
      </c>
      <c r="F2468" s="19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7">
        <f t="shared" si="153"/>
        <v>41373.102465277778</v>
      </c>
      <c r="M2468" t="b">
        <v>0</v>
      </c>
      <c r="N2468">
        <v>52</v>
      </c>
      <c r="O2468" s="5">
        <f>E2468/D2468</f>
        <v>1</v>
      </c>
      <c r="P2468" s="19">
        <f t="shared" si="154"/>
        <v>48.07692307692308</v>
      </c>
      <c r="Q2468" t="b">
        <v>1</v>
      </c>
      <c r="R2468" s="14" t="s">
        <v>8338</v>
      </c>
      <c r="S2468" s="10" t="s">
        <v>8279</v>
      </c>
      <c r="T2468" t="s">
        <v>8283</v>
      </c>
      <c r="U2468" s="14">
        <f t="shared" si="15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19">
        <v>1000</v>
      </c>
      <c r="E2469">
        <v>1185</v>
      </c>
      <c r="F2469" s="1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7">
        <f t="shared" si="153"/>
        <v>41025.874201388891</v>
      </c>
      <c r="M2469" t="b">
        <v>0</v>
      </c>
      <c r="N2469">
        <v>43</v>
      </c>
      <c r="O2469" s="5">
        <f>E2469/D2469</f>
        <v>1.1850000000000001</v>
      </c>
      <c r="P2469" s="19">
        <f t="shared" si="154"/>
        <v>27.558139534883722</v>
      </c>
      <c r="Q2469" t="b">
        <v>1</v>
      </c>
      <c r="R2469" s="14" t="s">
        <v>8338</v>
      </c>
      <c r="S2469" s="10" t="s">
        <v>8279</v>
      </c>
      <c r="T2469" t="s">
        <v>8283</v>
      </c>
      <c r="U2469" s="14">
        <f t="shared" si="15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19">
        <v>2000</v>
      </c>
      <c r="E2470">
        <v>2144.34</v>
      </c>
      <c r="F2470" s="19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7">
        <f t="shared" si="153"/>
        <v>41174.154178240737</v>
      </c>
      <c r="M2470" t="b">
        <v>0</v>
      </c>
      <c r="N2470">
        <v>58</v>
      </c>
      <c r="O2470" s="5">
        <f>E2470/D2470</f>
        <v>1.0721700000000001</v>
      </c>
      <c r="P2470" s="19">
        <f t="shared" si="154"/>
        <v>36.97137931034483</v>
      </c>
      <c r="Q2470" t="b">
        <v>1</v>
      </c>
      <c r="R2470" s="14" t="s">
        <v>8338</v>
      </c>
      <c r="S2470" s="10" t="s">
        <v>8279</v>
      </c>
      <c r="T2470" t="s">
        <v>8283</v>
      </c>
      <c r="U2470" s="14">
        <f t="shared" si="15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19">
        <v>1200</v>
      </c>
      <c r="E2471">
        <v>1364</v>
      </c>
      <c r="F2471" s="19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7">
        <f t="shared" si="153"/>
        <v>40557.429733796293</v>
      </c>
      <c r="M2471" t="b">
        <v>0</v>
      </c>
      <c r="N2471">
        <v>47</v>
      </c>
      <c r="O2471" s="5">
        <f>E2471/D2471</f>
        <v>1.1366666666666667</v>
      </c>
      <c r="P2471" s="19">
        <f t="shared" si="154"/>
        <v>29.021276595744681</v>
      </c>
      <c r="Q2471" t="b">
        <v>1</v>
      </c>
      <c r="R2471" s="14" t="s">
        <v>8338</v>
      </c>
      <c r="S2471" s="10" t="s">
        <v>8279</v>
      </c>
      <c r="T2471" t="s">
        <v>8283</v>
      </c>
      <c r="U2471" s="14">
        <f t="shared" si="15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19">
        <v>1000</v>
      </c>
      <c r="E2472">
        <v>1031.6400000000001</v>
      </c>
      <c r="F2472" s="19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7">
        <f t="shared" si="153"/>
        <v>41023.07471064815</v>
      </c>
      <c r="M2472" t="b">
        <v>0</v>
      </c>
      <c r="N2472">
        <v>36</v>
      </c>
      <c r="O2472" s="5">
        <f>E2472/D2472</f>
        <v>1.0316400000000001</v>
      </c>
      <c r="P2472" s="19">
        <f t="shared" si="154"/>
        <v>28.65666666666667</v>
      </c>
      <c r="Q2472" t="b">
        <v>1</v>
      </c>
      <c r="R2472" s="14" t="s">
        <v>8338</v>
      </c>
      <c r="S2472" s="10" t="s">
        <v>8279</v>
      </c>
      <c r="T2472" t="s">
        <v>8283</v>
      </c>
      <c r="U2472" s="14">
        <f t="shared" si="15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19">
        <v>500</v>
      </c>
      <c r="E2473">
        <v>640</v>
      </c>
      <c r="F2473" s="19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7">
        <f t="shared" si="153"/>
        <v>40893.992962962962</v>
      </c>
      <c r="M2473" t="b">
        <v>0</v>
      </c>
      <c r="N2473">
        <v>17</v>
      </c>
      <c r="O2473" s="5">
        <f>E2473/D2473</f>
        <v>1.28</v>
      </c>
      <c r="P2473" s="19">
        <f t="shared" si="154"/>
        <v>37.647058823529413</v>
      </c>
      <c r="Q2473" t="b">
        <v>1</v>
      </c>
      <c r="R2473" s="14" t="s">
        <v>8338</v>
      </c>
      <c r="S2473" s="10" t="s">
        <v>8279</v>
      </c>
      <c r="T2473" t="s">
        <v>8283</v>
      </c>
      <c r="U2473" s="14">
        <f t="shared" si="15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19">
        <v>7500</v>
      </c>
      <c r="E2474">
        <v>10182.02</v>
      </c>
      <c r="F2474" s="19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7">
        <f t="shared" si="153"/>
        <v>40354.11550925926</v>
      </c>
      <c r="M2474" t="b">
        <v>0</v>
      </c>
      <c r="N2474">
        <v>104</v>
      </c>
      <c r="O2474" s="5">
        <f>E2474/D2474</f>
        <v>1.3576026666666667</v>
      </c>
      <c r="P2474" s="19">
        <f t="shared" si="154"/>
        <v>97.904038461538462</v>
      </c>
      <c r="Q2474" t="b">
        <v>1</v>
      </c>
      <c r="R2474" s="14" t="s">
        <v>8338</v>
      </c>
      <c r="S2474" s="10" t="s">
        <v>8279</v>
      </c>
      <c r="T2474" t="s">
        <v>8283</v>
      </c>
      <c r="U2474" s="14">
        <f t="shared" si="15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19">
        <v>2000</v>
      </c>
      <c r="E2475">
        <v>2000</v>
      </c>
      <c r="F2475" s="19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7">
        <f t="shared" si="153"/>
        <v>41193.748483796298</v>
      </c>
      <c r="M2475" t="b">
        <v>0</v>
      </c>
      <c r="N2475">
        <v>47</v>
      </c>
      <c r="O2475" s="5">
        <f>E2475/D2475</f>
        <v>1</v>
      </c>
      <c r="P2475" s="19">
        <f t="shared" si="154"/>
        <v>42.553191489361701</v>
      </c>
      <c r="Q2475" t="b">
        <v>1</v>
      </c>
      <c r="R2475" s="14" t="s">
        <v>8338</v>
      </c>
      <c r="S2475" s="10" t="s">
        <v>8279</v>
      </c>
      <c r="T2475" t="s">
        <v>8283</v>
      </c>
      <c r="U2475" s="14">
        <f t="shared" si="15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19">
        <v>5000</v>
      </c>
      <c r="E2476">
        <v>5000.18</v>
      </c>
      <c r="F2476" s="19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7">
        <f t="shared" si="153"/>
        <v>40417.011296296296</v>
      </c>
      <c r="M2476" t="b">
        <v>0</v>
      </c>
      <c r="N2476">
        <v>38</v>
      </c>
      <c r="O2476" s="5">
        <f>E2476/D2476</f>
        <v>1.0000360000000001</v>
      </c>
      <c r="P2476" s="19">
        <f t="shared" si="154"/>
        <v>131.58368421052631</v>
      </c>
      <c r="Q2476" t="b">
        <v>1</v>
      </c>
      <c r="R2476" s="14" t="s">
        <v>8338</v>
      </c>
      <c r="S2476" s="10" t="s">
        <v>8279</v>
      </c>
      <c r="T2476" t="s">
        <v>8283</v>
      </c>
      <c r="U2476" s="14">
        <f t="shared" si="15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19">
        <v>2500</v>
      </c>
      <c r="E2477">
        <v>2618</v>
      </c>
      <c r="F2477" s="19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7">
        <f t="shared" si="153"/>
        <v>40310.287673611114</v>
      </c>
      <c r="M2477" t="b">
        <v>0</v>
      </c>
      <c r="N2477">
        <v>81</v>
      </c>
      <c r="O2477" s="5">
        <f>E2477/D2477</f>
        <v>1.0471999999999999</v>
      </c>
      <c r="P2477" s="19">
        <f t="shared" si="154"/>
        <v>32.320987654320987</v>
      </c>
      <c r="Q2477" t="b">
        <v>1</v>
      </c>
      <c r="R2477" s="14" t="s">
        <v>8338</v>
      </c>
      <c r="S2477" s="10" t="s">
        <v>8279</v>
      </c>
      <c r="T2477" t="s">
        <v>8283</v>
      </c>
      <c r="U2477" s="14">
        <f t="shared" si="15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19">
        <v>3200</v>
      </c>
      <c r="E2478">
        <v>3360.72</v>
      </c>
      <c r="F2478" s="19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7">
        <f t="shared" si="153"/>
        <v>41913.328356481477</v>
      </c>
      <c r="M2478" t="b">
        <v>0</v>
      </c>
      <c r="N2478">
        <v>55</v>
      </c>
      <c r="O2478" s="5">
        <f>E2478/D2478</f>
        <v>1.050225</v>
      </c>
      <c r="P2478" s="19">
        <f t="shared" si="154"/>
        <v>61.103999999999999</v>
      </c>
      <c r="Q2478" t="b">
        <v>1</v>
      </c>
      <c r="R2478" s="14" t="s">
        <v>8338</v>
      </c>
      <c r="S2478" s="10" t="s">
        <v>8279</v>
      </c>
      <c r="T2478" t="s">
        <v>8283</v>
      </c>
      <c r="U2478" s="14">
        <f t="shared" si="15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19">
        <v>750</v>
      </c>
      <c r="E2479">
        <v>1285</v>
      </c>
      <c r="F2479" s="1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7">
        <f t="shared" si="153"/>
        <v>41088.691493055558</v>
      </c>
      <c r="M2479" t="b">
        <v>0</v>
      </c>
      <c r="N2479">
        <v>41</v>
      </c>
      <c r="O2479" s="5">
        <f>E2479/D2479</f>
        <v>1.7133333333333334</v>
      </c>
      <c r="P2479" s="19">
        <f t="shared" si="154"/>
        <v>31.341463414634145</v>
      </c>
      <c r="Q2479" t="b">
        <v>1</v>
      </c>
      <c r="R2479" s="14" t="s">
        <v>8338</v>
      </c>
      <c r="S2479" s="10" t="s">
        <v>8279</v>
      </c>
      <c r="T2479" t="s">
        <v>8283</v>
      </c>
      <c r="U2479" s="14">
        <f t="shared" si="15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19">
        <v>8000</v>
      </c>
      <c r="E2480">
        <v>10200</v>
      </c>
      <c r="F2480" s="19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7">
        <f t="shared" si="153"/>
        <v>41257.950381944444</v>
      </c>
      <c r="M2480" t="b">
        <v>0</v>
      </c>
      <c r="N2480">
        <v>79</v>
      </c>
      <c r="O2480" s="5">
        <f>E2480/D2480</f>
        <v>1.2749999999999999</v>
      </c>
      <c r="P2480" s="19">
        <f t="shared" si="154"/>
        <v>129.1139240506329</v>
      </c>
      <c r="Q2480" t="b">
        <v>1</v>
      </c>
      <c r="R2480" s="14" t="s">
        <v>8338</v>
      </c>
      <c r="S2480" s="10" t="s">
        <v>8279</v>
      </c>
      <c r="T2480" t="s">
        <v>8283</v>
      </c>
      <c r="U2480" s="14">
        <f t="shared" si="15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19">
        <v>300</v>
      </c>
      <c r="E2481">
        <v>400.33</v>
      </c>
      <c r="F2481" s="19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7">
        <f t="shared" si="153"/>
        <v>41107.726782407408</v>
      </c>
      <c r="M2481" t="b">
        <v>0</v>
      </c>
      <c r="N2481">
        <v>16</v>
      </c>
      <c r="O2481" s="5">
        <f>E2481/D2481</f>
        <v>1.3344333333333334</v>
      </c>
      <c r="P2481" s="19">
        <f t="shared" si="154"/>
        <v>25.020624999999999</v>
      </c>
      <c r="Q2481" t="b">
        <v>1</v>
      </c>
      <c r="R2481" s="14" t="s">
        <v>8338</v>
      </c>
      <c r="S2481" s="10" t="s">
        <v>8279</v>
      </c>
      <c r="T2481" t="s">
        <v>8283</v>
      </c>
      <c r="U2481" s="14">
        <f t="shared" si="15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19">
        <v>2000</v>
      </c>
      <c r="E2482">
        <v>2000</v>
      </c>
      <c r="F2482" s="19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7">
        <f t="shared" si="153"/>
        <v>42227.936157407406</v>
      </c>
      <c r="M2482" t="b">
        <v>0</v>
      </c>
      <c r="N2482">
        <v>8</v>
      </c>
      <c r="O2482" s="5">
        <f>E2482/D2482</f>
        <v>1</v>
      </c>
      <c r="P2482" s="19">
        <f t="shared" si="154"/>
        <v>250</v>
      </c>
      <c r="Q2482" t="b">
        <v>1</v>
      </c>
      <c r="R2482" s="14" t="s">
        <v>8338</v>
      </c>
      <c r="S2482" s="10" t="s">
        <v>8279</v>
      </c>
      <c r="T2482" t="s">
        <v>8283</v>
      </c>
      <c r="U2482" s="14">
        <f t="shared" si="15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19">
        <v>4000</v>
      </c>
      <c r="E2483">
        <v>4516.4399999999996</v>
      </c>
      <c r="F2483" s="19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7">
        <f t="shared" si="153"/>
        <v>40999.645925925928</v>
      </c>
      <c r="M2483" t="b">
        <v>0</v>
      </c>
      <c r="N2483">
        <v>95</v>
      </c>
      <c r="O2483" s="5">
        <f>E2483/D2483</f>
        <v>1.1291099999999998</v>
      </c>
      <c r="P2483" s="19">
        <f t="shared" si="154"/>
        <v>47.541473684210523</v>
      </c>
      <c r="Q2483" t="b">
        <v>1</v>
      </c>
      <c r="R2483" s="14" t="s">
        <v>8338</v>
      </c>
      <c r="S2483" s="10" t="s">
        <v>8279</v>
      </c>
      <c r="T2483" t="s">
        <v>8283</v>
      </c>
      <c r="U2483" s="14">
        <f t="shared" si="15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19">
        <v>1000</v>
      </c>
      <c r="E2484">
        <v>1001</v>
      </c>
      <c r="F2484" s="19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7">
        <f t="shared" si="153"/>
        <v>40711.782210648147</v>
      </c>
      <c r="M2484" t="b">
        <v>0</v>
      </c>
      <c r="N2484">
        <v>25</v>
      </c>
      <c r="O2484" s="5">
        <f>E2484/D2484</f>
        <v>1.0009999999999999</v>
      </c>
      <c r="P2484" s="19">
        <f t="shared" si="154"/>
        <v>40.04</v>
      </c>
      <c r="Q2484" t="b">
        <v>1</v>
      </c>
      <c r="R2484" s="14" t="s">
        <v>8338</v>
      </c>
      <c r="S2484" s="10" t="s">
        <v>8279</v>
      </c>
      <c r="T2484" t="s">
        <v>8283</v>
      </c>
      <c r="U2484" s="14">
        <f t="shared" si="15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19">
        <v>1100</v>
      </c>
      <c r="E2485">
        <v>1251</v>
      </c>
      <c r="F2485" s="19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7">
        <f t="shared" si="153"/>
        <v>40970.750034722223</v>
      </c>
      <c r="M2485" t="b">
        <v>0</v>
      </c>
      <c r="N2485">
        <v>19</v>
      </c>
      <c r="O2485" s="5">
        <f>E2485/D2485</f>
        <v>1.1372727272727272</v>
      </c>
      <c r="P2485" s="19">
        <f t="shared" si="154"/>
        <v>65.84210526315789</v>
      </c>
      <c r="Q2485" t="b">
        <v>1</v>
      </c>
      <c r="R2485" s="14" t="s">
        <v>8338</v>
      </c>
      <c r="S2485" s="10" t="s">
        <v>8279</v>
      </c>
      <c r="T2485" t="s">
        <v>8283</v>
      </c>
      <c r="U2485" s="14">
        <f t="shared" si="15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19">
        <v>3500</v>
      </c>
      <c r="E2486">
        <v>4176.1099999999997</v>
      </c>
      <c r="F2486" s="19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7">
        <f t="shared" si="153"/>
        <v>40771.916701388887</v>
      </c>
      <c r="M2486" t="b">
        <v>0</v>
      </c>
      <c r="N2486">
        <v>90</v>
      </c>
      <c r="O2486" s="5">
        <f>E2486/D2486</f>
        <v>1.1931742857142855</v>
      </c>
      <c r="P2486" s="19">
        <f t="shared" si="154"/>
        <v>46.401222222222216</v>
      </c>
      <c r="Q2486" t="b">
        <v>1</v>
      </c>
      <c r="R2486" s="14" t="s">
        <v>8338</v>
      </c>
      <c r="S2486" s="10" t="s">
        <v>8279</v>
      </c>
      <c r="T2486" t="s">
        <v>8283</v>
      </c>
      <c r="U2486" s="14">
        <f t="shared" si="15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19">
        <v>2000</v>
      </c>
      <c r="E2487">
        <v>2065</v>
      </c>
      <c r="F2487" s="19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7">
        <f t="shared" si="153"/>
        <v>40793.998599537037</v>
      </c>
      <c r="M2487" t="b">
        <v>0</v>
      </c>
      <c r="N2487">
        <v>41</v>
      </c>
      <c r="O2487" s="5">
        <f>E2487/D2487</f>
        <v>1.0325</v>
      </c>
      <c r="P2487" s="19">
        <f t="shared" si="154"/>
        <v>50.365853658536587</v>
      </c>
      <c r="Q2487" t="b">
        <v>1</v>
      </c>
      <c r="R2487" s="14" t="s">
        <v>8338</v>
      </c>
      <c r="S2487" s="10" t="s">
        <v>8279</v>
      </c>
      <c r="T2487" t="s">
        <v>8283</v>
      </c>
      <c r="U2487" s="14">
        <f t="shared" si="15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19">
        <v>300</v>
      </c>
      <c r="E2488">
        <v>797</v>
      </c>
      <c r="F2488" s="19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7">
        <f t="shared" si="153"/>
        <v>40991.708055555559</v>
      </c>
      <c r="M2488" t="b">
        <v>0</v>
      </c>
      <c r="N2488">
        <v>30</v>
      </c>
      <c r="O2488" s="5">
        <f>E2488/D2488</f>
        <v>2.6566666666666667</v>
      </c>
      <c r="P2488" s="19">
        <f t="shared" si="154"/>
        <v>26.566666666666666</v>
      </c>
      <c r="Q2488" t="b">
        <v>1</v>
      </c>
      <c r="R2488" s="14" t="s">
        <v>8338</v>
      </c>
      <c r="S2488" s="10" t="s">
        <v>8279</v>
      </c>
      <c r="T2488" t="s">
        <v>8283</v>
      </c>
      <c r="U2488" s="14">
        <f t="shared" si="15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19">
        <v>1500</v>
      </c>
      <c r="E2489">
        <v>1500.76</v>
      </c>
      <c r="F2489" s="1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7">
        <f t="shared" si="153"/>
        <v>41026.083298611113</v>
      </c>
      <c r="M2489" t="b">
        <v>0</v>
      </c>
      <c r="N2489">
        <v>38</v>
      </c>
      <c r="O2489" s="5">
        <f>E2489/D2489</f>
        <v>1.0005066666666667</v>
      </c>
      <c r="P2489" s="19">
        <f t="shared" si="154"/>
        <v>39.493684210526318</v>
      </c>
      <c r="Q2489" t="b">
        <v>1</v>
      </c>
      <c r="R2489" s="14" t="s">
        <v>8338</v>
      </c>
      <c r="S2489" s="10" t="s">
        <v>8279</v>
      </c>
      <c r="T2489" t="s">
        <v>8283</v>
      </c>
      <c r="U2489" s="14">
        <f t="shared" si="15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19">
        <v>3000</v>
      </c>
      <c r="E2490">
        <v>3201</v>
      </c>
      <c r="F2490" s="19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7">
        <f t="shared" si="153"/>
        <v>40833.633194444446</v>
      </c>
      <c r="M2490" t="b">
        <v>0</v>
      </c>
      <c r="N2490">
        <v>65</v>
      </c>
      <c r="O2490" s="5">
        <f>E2490/D2490</f>
        <v>1.0669999999999999</v>
      </c>
      <c r="P2490" s="19">
        <f t="shared" si="154"/>
        <v>49.246153846153845</v>
      </c>
      <c r="Q2490" t="b">
        <v>1</v>
      </c>
      <c r="R2490" s="14" t="s">
        <v>8338</v>
      </c>
      <c r="S2490" s="10" t="s">
        <v>8279</v>
      </c>
      <c r="T2490" t="s">
        <v>8283</v>
      </c>
      <c r="U2490" s="14">
        <f t="shared" si="15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19">
        <v>3500</v>
      </c>
      <c r="E2491">
        <v>4678.5</v>
      </c>
      <c r="F2491" s="19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7">
        <f t="shared" si="153"/>
        <v>41373.690266203703</v>
      </c>
      <c r="M2491" t="b">
        <v>0</v>
      </c>
      <c r="N2491">
        <v>75</v>
      </c>
      <c r="O2491" s="5">
        <f>E2491/D2491</f>
        <v>1.3367142857142857</v>
      </c>
      <c r="P2491" s="19">
        <f t="shared" si="154"/>
        <v>62.38</v>
      </c>
      <c r="Q2491" t="b">
        <v>1</v>
      </c>
      <c r="R2491" s="14" t="s">
        <v>8338</v>
      </c>
      <c r="S2491" s="10" t="s">
        <v>8279</v>
      </c>
      <c r="T2491" t="s">
        <v>8283</v>
      </c>
      <c r="U2491" s="14">
        <f t="shared" si="15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19">
        <v>500</v>
      </c>
      <c r="E2492">
        <v>607</v>
      </c>
      <c r="F2492" s="19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7">
        <f t="shared" si="153"/>
        <v>41023.227731481478</v>
      </c>
      <c r="M2492" t="b">
        <v>0</v>
      </c>
      <c r="N2492">
        <v>16</v>
      </c>
      <c r="O2492" s="5">
        <f>E2492/D2492</f>
        <v>1.214</v>
      </c>
      <c r="P2492" s="19">
        <f t="shared" si="154"/>
        <v>37.9375</v>
      </c>
      <c r="Q2492" t="b">
        <v>1</v>
      </c>
      <c r="R2492" s="14" t="s">
        <v>8338</v>
      </c>
      <c r="S2492" s="10" t="s">
        <v>8279</v>
      </c>
      <c r="T2492" t="s">
        <v>8283</v>
      </c>
      <c r="U2492" s="14">
        <f t="shared" si="15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19">
        <v>500</v>
      </c>
      <c r="E2493">
        <v>516</v>
      </c>
      <c r="F2493" s="19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7">
        <f t="shared" si="153"/>
        <v>40542.839282407411</v>
      </c>
      <c r="M2493" t="b">
        <v>0</v>
      </c>
      <c r="N2493">
        <v>10</v>
      </c>
      <c r="O2493" s="5">
        <f>E2493/D2493</f>
        <v>1.032</v>
      </c>
      <c r="P2493" s="19">
        <f t="shared" si="154"/>
        <v>51.6</v>
      </c>
      <c r="Q2493" t="b">
        <v>1</v>
      </c>
      <c r="R2493" s="14" t="s">
        <v>8338</v>
      </c>
      <c r="S2493" s="10" t="s">
        <v>8279</v>
      </c>
      <c r="T2493" t="s">
        <v>8283</v>
      </c>
      <c r="U2493" s="14">
        <f t="shared" si="15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19">
        <v>600</v>
      </c>
      <c r="E2494">
        <v>750</v>
      </c>
      <c r="F2494" s="19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7">
        <f t="shared" si="153"/>
        <v>41024.985972222225</v>
      </c>
      <c r="M2494" t="b">
        <v>0</v>
      </c>
      <c r="N2494">
        <v>27</v>
      </c>
      <c r="O2494" s="5">
        <f>E2494/D2494</f>
        <v>1.25</v>
      </c>
      <c r="P2494" s="19">
        <f t="shared" si="154"/>
        <v>27.777777777777779</v>
      </c>
      <c r="Q2494" t="b">
        <v>1</v>
      </c>
      <c r="R2494" s="14" t="s">
        <v>8338</v>
      </c>
      <c r="S2494" s="10" t="s">
        <v>8279</v>
      </c>
      <c r="T2494" t="s">
        <v>8283</v>
      </c>
      <c r="U2494" s="14">
        <f t="shared" si="15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19">
        <v>20000</v>
      </c>
      <c r="E2495">
        <v>25740</v>
      </c>
      <c r="F2495" s="19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7">
        <f t="shared" si="153"/>
        <v>41348.168287037035</v>
      </c>
      <c r="M2495" t="b">
        <v>0</v>
      </c>
      <c r="N2495">
        <v>259</v>
      </c>
      <c r="O2495" s="5">
        <f>E2495/D2495</f>
        <v>1.2869999999999999</v>
      </c>
      <c r="P2495" s="19">
        <f t="shared" si="154"/>
        <v>99.382239382239376</v>
      </c>
      <c r="Q2495" t="b">
        <v>1</v>
      </c>
      <c r="R2495" s="14" t="s">
        <v>8338</v>
      </c>
      <c r="S2495" s="10" t="s">
        <v>8279</v>
      </c>
      <c r="T2495" t="s">
        <v>8283</v>
      </c>
      <c r="U2495" s="14">
        <f t="shared" si="15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19">
        <v>1500</v>
      </c>
      <c r="E2496">
        <v>1515.08</v>
      </c>
      <c r="F2496" s="19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7">
        <f t="shared" si="153"/>
        <v>41022.645185185182</v>
      </c>
      <c r="M2496" t="b">
        <v>0</v>
      </c>
      <c r="N2496">
        <v>39</v>
      </c>
      <c r="O2496" s="5">
        <f>E2496/D2496</f>
        <v>1.0100533333333332</v>
      </c>
      <c r="P2496" s="19">
        <f t="shared" si="154"/>
        <v>38.848205128205123</v>
      </c>
      <c r="Q2496" t="b">
        <v>1</v>
      </c>
      <c r="R2496" s="14" t="s">
        <v>8338</v>
      </c>
      <c r="S2496" s="10" t="s">
        <v>8279</v>
      </c>
      <c r="T2496" t="s">
        <v>8283</v>
      </c>
      <c r="U2496" s="14">
        <f t="shared" si="15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19">
        <v>1500</v>
      </c>
      <c r="E2497">
        <v>1913.05</v>
      </c>
      <c r="F2497" s="19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7">
        <f t="shared" si="153"/>
        <v>41036.946469907409</v>
      </c>
      <c r="M2497" t="b">
        <v>0</v>
      </c>
      <c r="N2497">
        <v>42</v>
      </c>
      <c r="O2497" s="5">
        <f>E2497/D2497</f>
        <v>1.2753666666666665</v>
      </c>
      <c r="P2497" s="19">
        <f t="shared" si="154"/>
        <v>45.548809523809524</v>
      </c>
      <c r="Q2497" t="b">
        <v>1</v>
      </c>
      <c r="R2497" s="14" t="s">
        <v>8338</v>
      </c>
      <c r="S2497" s="10" t="s">
        <v>8279</v>
      </c>
      <c r="T2497" t="s">
        <v>8283</v>
      </c>
      <c r="U2497" s="14">
        <f t="shared" si="15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19">
        <v>6000</v>
      </c>
      <c r="E2498">
        <v>6000</v>
      </c>
      <c r="F2498" s="19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7">
        <f t="shared" si="153"/>
        <v>41327.996435185189</v>
      </c>
      <c r="M2498" t="b">
        <v>0</v>
      </c>
      <c r="N2498">
        <v>10</v>
      </c>
      <c r="O2498" s="5">
        <f>E2498/D2498</f>
        <v>1</v>
      </c>
      <c r="P2498" s="19">
        <f t="shared" si="154"/>
        <v>600</v>
      </c>
      <c r="Q2498" t="b">
        <v>1</v>
      </c>
      <c r="R2498" s="14" t="s">
        <v>8338</v>
      </c>
      <c r="S2498" s="10" t="s">
        <v>8279</v>
      </c>
      <c r="T2498" t="s">
        <v>8283</v>
      </c>
      <c r="U2498" s="14">
        <f t="shared" si="15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19">
        <v>4000</v>
      </c>
      <c r="E2499">
        <v>4510.8599999999997</v>
      </c>
      <c r="F2499" s="1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7">
        <f t="shared" ref="L2499:L2562" si="157">(((K2499/60)/60)/24)+DATE(1970,1,1)</f>
        <v>40730.878912037035</v>
      </c>
      <c r="M2499" t="b">
        <v>0</v>
      </c>
      <c r="N2499">
        <v>56</v>
      </c>
      <c r="O2499" s="5">
        <f>E2499/D2499</f>
        <v>1.127715</v>
      </c>
      <c r="P2499" s="19">
        <f t="shared" ref="P2499:P2562" si="158">IFERROR(E2499/N2499,0)</f>
        <v>80.551071428571419</v>
      </c>
      <c r="Q2499" t="b">
        <v>1</v>
      </c>
      <c r="R2499" s="14" t="s">
        <v>8338</v>
      </c>
      <c r="S2499" s="10" t="s">
        <v>8279</v>
      </c>
      <c r="T2499" t="s">
        <v>8283</v>
      </c>
      <c r="U2499" s="14">
        <f t="shared" ref="U2499:U2562" si="159">YEAR(L2499)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19">
        <v>1000</v>
      </c>
      <c r="E2500">
        <v>1056</v>
      </c>
      <c r="F2500" s="19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7">
        <f t="shared" si="157"/>
        <v>42017.967442129629</v>
      </c>
      <c r="M2500" t="b">
        <v>0</v>
      </c>
      <c r="N2500">
        <v>20</v>
      </c>
      <c r="O2500" s="5">
        <f>E2500/D2500</f>
        <v>1.056</v>
      </c>
      <c r="P2500" s="19">
        <f t="shared" si="158"/>
        <v>52.8</v>
      </c>
      <c r="Q2500" t="b">
        <v>1</v>
      </c>
      <c r="R2500" s="14" t="s">
        <v>8338</v>
      </c>
      <c r="S2500" s="10" t="s">
        <v>8279</v>
      </c>
      <c r="T2500" t="s">
        <v>8283</v>
      </c>
      <c r="U2500" s="14">
        <f t="shared" si="15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19">
        <v>4000</v>
      </c>
      <c r="E2501">
        <v>8105</v>
      </c>
      <c r="F2501" s="19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7">
        <f t="shared" si="157"/>
        <v>41226.648576388885</v>
      </c>
      <c r="M2501" t="b">
        <v>0</v>
      </c>
      <c r="N2501">
        <v>170</v>
      </c>
      <c r="O2501" s="5">
        <f>E2501/D2501</f>
        <v>2.0262500000000001</v>
      </c>
      <c r="P2501" s="19">
        <f t="shared" si="158"/>
        <v>47.676470588235297</v>
      </c>
      <c r="Q2501" t="b">
        <v>1</v>
      </c>
      <c r="R2501" s="14" t="s">
        <v>8338</v>
      </c>
      <c r="S2501" s="10" t="s">
        <v>8279</v>
      </c>
      <c r="T2501" t="s">
        <v>8283</v>
      </c>
      <c r="U2501" s="14">
        <f t="shared" si="15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19">
        <v>600</v>
      </c>
      <c r="E2502">
        <v>680</v>
      </c>
      <c r="F2502" s="19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7">
        <f t="shared" si="157"/>
        <v>41053.772858796299</v>
      </c>
      <c r="M2502" t="b">
        <v>0</v>
      </c>
      <c r="N2502">
        <v>29</v>
      </c>
      <c r="O2502" s="5">
        <f>E2502/D2502</f>
        <v>1.1333333333333333</v>
      </c>
      <c r="P2502" s="19">
        <f t="shared" si="158"/>
        <v>23.448275862068964</v>
      </c>
      <c r="Q2502" t="b">
        <v>1</v>
      </c>
      <c r="R2502" s="14" t="s">
        <v>8338</v>
      </c>
      <c r="S2502" s="10" t="s">
        <v>8279</v>
      </c>
      <c r="T2502" t="s">
        <v>8283</v>
      </c>
      <c r="U2502" s="14">
        <f t="shared" si="15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19">
        <v>11000</v>
      </c>
      <c r="E2503">
        <v>281</v>
      </c>
      <c r="F2503" s="19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7">
        <f t="shared" si="157"/>
        <v>42244.776666666665</v>
      </c>
      <c r="M2503" t="b">
        <v>0</v>
      </c>
      <c r="N2503">
        <v>7</v>
      </c>
      <c r="O2503" s="5">
        <f>E2503/D2503</f>
        <v>2.5545454545454545E-2</v>
      </c>
      <c r="P2503" s="19">
        <f t="shared" si="158"/>
        <v>40.142857142857146</v>
      </c>
      <c r="Q2503" t="b">
        <v>0</v>
      </c>
      <c r="R2503" s="14" t="s">
        <v>8358</v>
      </c>
      <c r="S2503" s="10" t="s">
        <v>8290</v>
      </c>
      <c r="T2503" t="s">
        <v>8307</v>
      </c>
      <c r="U2503" s="14">
        <f t="shared" si="15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19">
        <v>110000</v>
      </c>
      <c r="E2504">
        <v>86</v>
      </c>
      <c r="F2504" s="19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7">
        <f t="shared" si="157"/>
        <v>41858.825439814813</v>
      </c>
      <c r="M2504" t="b">
        <v>0</v>
      </c>
      <c r="N2504">
        <v>5</v>
      </c>
      <c r="O2504" s="5">
        <f>E2504/D2504</f>
        <v>7.8181818181818181E-4</v>
      </c>
      <c r="P2504" s="19">
        <f t="shared" si="158"/>
        <v>17.2</v>
      </c>
      <c r="Q2504" t="b">
        <v>0</v>
      </c>
      <c r="R2504" s="14" t="s">
        <v>8358</v>
      </c>
      <c r="S2504" s="10" t="s">
        <v>8290</v>
      </c>
      <c r="T2504" t="s">
        <v>8307</v>
      </c>
      <c r="U2504" s="14">
        <f t="shared" si="15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19">
        <v>10000</v>
      </c>
      <c r="E2505">
        <v>0</v>
      </c>
      <c r="F2505" s="19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7">
        <f t="shared" si="157"/>
        <v>42498.899398148147</v>
      </c>
      <c r="M2505" t="b">
        <v>0</v>
      </c>
      <c r="N2505">
        <v>0</v>
      </c>
      <c r="O2505" s="5">
        <f>E2505/D2505</f>
        <v>0</v>
      </c>
      <c r="P2505" s="19">
        <f t="shared" si="158"/>
        <v>0</v>
      </c>
      <c r="Q2505" t="b">
        <v>0</v>
      </c>
      <c r="R2505" s="14" t="s">
        <v>8358</v>
      </c>
      <c r="S2505" s="10" t="s">
        <v>8290</v>
      </c>
      <c r="T2505" t="s">
        <v>8307</v>
      </c>
      <c r="U2505" s="14">
        <f t="shared" si="15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19">
        <v>35000</v>
      </c>
      <c r="E2506">
        <v>0</v>
      </c>
      <c r="F2506" s="19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7">
        <f t="shared" si="157"/>
        <v>41928.015439814815</v>
      </c>
      <c r="M2506" t="b">
        <v>0</v>
      </c>
      <c r="N2506">
        <v>0</v>
      </c>
      <c r="O2506" s="5">
        <f>E2506/D2506</f>
        <v>0</v>
      </c>
      <c r="P2506" s="19">
        <f t="shared" si="158"/>
        <v>0</v>
      </c>
      <c r="Q2506" t="b">
        <v>0</v>
      </c>
      <c r="R2506" s="14" t="s">
        <v>8358</v>
      </c>
      <c r="S2506" s="10" t="s">
        <v>8290</v>
      </c>
      <c r="T2506" t="s">
        <v>8307</v>
      </c>
      <c r="U2506" s="14">
        <f t="shared" si="15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19">
        <v>7000</v>
      </c>
      <c r="E2507">
        <v>0</v>
      </c>
      <c r="F2507" s="19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7">
        <f t="shared" si="157"/>
        <v>42047.05574074074</v>
      </c>
      <c r="M2507" t="b">
        <v>0</v>
      </c>
      <c r="N2507">
        <v>0</v>
      </c>
      <c r="O2507" s="5">
        <f>E2507/D2507</f>
        <v>0</v>
      </c>
      <c r="P2507" s="19">
        <f t="shared" si="158"/>
        <v>0</v>
      </c>
      <c r="Q2507" t="b">
        <v>0</v>
      </c>
      <c r="R2507" s="14" t="s">
        <v>8358</v>
      </c>
      <c r="S2507" s="10" t="s">
        <v>8290</v>
      </c>
      <c r="T2507" t="s">
        <v>8307</v>
      </c>
      <c r="U2507" s="14">
        <f t="shared" si="15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19">
        <v>5000</v>
      </c>
      <c r="E2508">
        <v>30</v>
      </c>
      <c r="F2508" s="19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7">
        <f t="shared" si="157"/>
        <v>42258.297094907408</v>
      </c>
      <c r="M2508" t="b">
        <v>0</v>
      </c>
      <c r="N2508">
        <v>2</v>
      </c>
      <c r="O2508" s="5">
        <f>E2508/D2508</f>
        <v>6.0000000000000001E-3</v>
      </c>
      <c r="P2508" s="19">
        <f t="shared" si="158"/>
        <v>15</v>
      </c>
      <c r="Q2508" t="b">
        <v>0</v>
      </c>
      <c r="R2508" s="14" t="s">
        <v>8358</v>
      </c>
      <c r="S2508" s="10" t="s">
        <v>8290</v>
      </c>
      <c r="T2508" t="s">
        <v>8307</v>
      </c>
      <c r="U2508" s="14">
        <f t="shared" si="15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19">
        <v>42850</v>
      </c>
      <c r="E2509">
        <v>0</v>
      </c>
      <c r="F2509" s="1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7">
        <f t="shared" si="157"/>
        <v>42105.072962962964</v>
      </c>
      <c r="M2509" t="b">
        <v>0</v>
      </c>
      <c r="N2509">
        <v>0</v>
      </c>
      <c r="O2509" s="5">
        <f>E2509/D2509</f>
        <v>0</v>
      </c>
      <c r="P2509" s="19">
        <f t="shared" si="158"/>
        <v>0</v>
      </c>
      <c r="Q2509" t="b">
        <v>0</v>
      </c>
      <c r="R2509" s="14" t="s">
        <v>8358</v>
      </c>
      <c r="S2509" s="10" t="s">
        <v>8290</v>
      </c>
      <c r="T2509" t="s">
        <v>8307</v>
      </c>
      <c r="U2509" s="14">
        <f t="shared" si="15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19">
        <v>20000</v>
      </c>
      <c r="E2510">
        <v>0</v>
      </c>
      <c r="F2510" s="19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7">
        <f t="shared" si="157"/>
        <v>41835.951782407406</v>
      </c>
      <c r="M2510" t="b">
        <v>0</v>
      </c>
      <c r="N2510">
        <v>0</v>
      </c>
      <c r="O2510" s="5">
        <f>E2510/D2510</f>
        <v>0</v>
      </c>
      <c r="P2510" s="19">
        <f t="shared" si="158"/>
        <v>0</v>
      </c>
      <c r="Q2510" t="b">
        <v>0</v>
      </c>
      <c r="R2510" s="14" t="s">
        <v>8358</v>
      </c>
      <c r="S2510" s="10" t="s">
        <v>8290</v>
      </c>
      <c r="T2510" t="s">
        <v>8307</v>
      </c>
      <c r="U2510" s="14">
        <f t="shared" si="15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19">
        <v>95000</v>
      </c>
      <c r="E2511">
        <v>1000</v>
      </c>
      <c r="F2511" s="19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7">
        <f t="shared" si="157"/>
        <v>42058.809594907405</v>
      </c>
      <c r="M2511" t="b">
        <v>0</v>
      </c>
      <c r="N2511">
        <v>28</v>
      </c>
      <c r="O2511" s="5">
        <f>E2511/D2511</f>
        <v>1.0526315789473684E-2</v>
      </c>
      <c r="P2511" s="19">
        <f t="shared" si="158"/>
        <v>35.714285714285715</v>
      </c>
      <c r="Q2511" t="b">
        <v>0</v>
      </c>
      <c r="R2511" s="14" t="s">
        <v>8358</v>
      </c>
      <c r="S2511" s="10" t="s">
        <v>8290</v>
      </c>
      <c r="T2511" t="s">
        <v>8307</v>
      </c>
      <c r="U2511" s="14">
        <f t="shared" si="15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19">
        <v>50000</v>
      </c>
      <c r="E2512">
        <v>75</v>
      </c>
      <c r="F2512" s="19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7">
        <f t="shared" si="157"/>
        <v>42078.997361111105</v>
      </c>
      <c r="M2512" t="b">
        <v>0</v>
      </c>
      <c r="N2512">
        <v>2</v>
      </c>
      <c r="O2512" s="5">
        <f>E2512/D2512</f>
        <v>1.5E-3</v>
      </c>
      <c r="P2512" s="19">
        <f t="shared" si="158"/>
        <v>37.5</v>
      </c>
      <c r="Q2512" t="b">
        <v>0</v>
      </c>
      <c r="R2512" s="14" t="s">
        <v>8358</v>
      </c>
      <c r="S2512" s="10" t="s">
        <v>8290</v>
      </c>
      <c r="T2512" t="s">
        <v>8307</v>
      </c>
      <c r="U2512" s="14">
        <f t="shared" si="15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19">
        <v>100000</v>
      </c>
      <c r="E2513">
        <v>0</v>
      </c>
      <c r="F2513" s="19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7">
        <f t="shared" si="157"/>
        <v>42371.446909722217</v>
      </c>
      <c r="M2513" t="b">
        <v>0</v>
      </c>
      <c r="N2513">
        <v>0</v>
      </c>
      <c r="O2513" s="5">
        <f>E2513/D2513</f>
        <v>0</v>
      </c>
      <c r="P2513" s="19">
        <f t="shared" si="158"/>
        <v>0</v>
      </c>
      <c r="Q2513" t="b">
        <v>0</v>
      </c>
      <c r="R2513" s="14" t="s">
        <v>8358</v>
      </c>
      <c r="S2513" s="10" t="s">
        <v>8290</v>
      </c>
      <c r="T2513" t="s">
        <v>8307</v>
      </c>
      <c r="U2513" s="14">
        <f t="shared" si="15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19">
        <v>1150</v>
      </c>
      <c r="E2514">
        <v>0</v>
      </c>
      <c r="F2514" s="19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7">
        <f t="shared" si="157"/>
        <v>41971.876863425925</v>
      </c>
      <c r="M2514" t="b">
        <v>0</v>
      </c>
      <c r="N2514">
        <v>0</v>
      </c>
      <c r="O2514" s="5">
        <f>E2514/D2514</f>
        <v>0</v>
      </c>
      <c r="P2514" s="19">
        <f t="shared" si="158"/>
        <v>0</v>
      </c>
      <c r="Q2514" t="b">
        <v>0</v>
      </c>
      <c r="R2514" s="14" t="s">
        <v>8358</v>
      </c>
      <c r="S2514" s="10" t="s">
        <v>8290</v>
      </c>
      <c r="T2514" t="s">
        <v>8307</v>
      </c>
      <c r="U2514" s="14">
        <f t="shared" si="15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19">
        <v>180000</v>
      </c>
      <c r="E2515">
        <v>0</v>
      </c>
      <c r="F2515" s="19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7">
        <f t="shared" si="157"/>
        <v>42732.00681712963</v>
      </c>
      <c r="M2515" t="b">
        <v>0</v>
      </c>
      <c r="N2515">
        <v>0</v>
      </c>
      <c r="O2515" s="5">
        <f>E2515/D2515</f>
        <v>0</v>
      </c>
      <c r="P2515" s="19">
        <f t="shared" si="158"/>
        <v>0</v>
      </c>
      <c r="Q2515" t="b">
        <v>0</v>
      </c>
      <c r="R2515" s="14" t="s">
        <v>8358</v>
      </c>
      <c r="S2515" s="10" t="s">
        <v>8290</v>
      </c>
      <c r="T2515" t="s">
        <v>8307</v>
      </c>
      <c r="U2515" s="14">
        <f t="shared" si="15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19">
        <v>12000</v>
      </c>
      <c r="E2516">
        <v>210</v>
      </c>
      <c r="F2516" s="19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7">
        <f t="shared" si="157"/>
        <v>41854.389780092592</v>
      </c>
      <c r="M2516" t="b">
        <v>0</v>
      </c>
      <c r="N2516">
        <v>4</v>
      </c>
      <c r="O2516" s="5">
        <f>E2516/D2516</f>
        <v>1.7500000000000002E-2</v>
      </c>
      <c r="P2516" s="19">
        <f t="shared" si="158"/>
        <v>52.5</v>
      </c>
      <c r="Q2516" t="b">
        <v>0</v>
      </c>
      <c r="R2516" s="14" t="s">
        <v>8358</v>
      </c>
      <c r="S2516" s="10" t="s">
        <v>8290</v>
      </c>
      <c r="T2516" t="s">
        <v>8307</v>
      </c>
      <c r="U2516" s="14">
        <f t="shared" si="15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19">
        <v>5000</v>
      </c>
      <c r="E2517">
        <v>930</v>
      </c>
      <c r="F2517" s="19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7">
        <f t="shared" si="157"/>
        <v>42027.839733796296</v>
      </c>
      <c r="M2517" t="b">
        <v>0</v>
      </c>
      <c r="N2517">
        <v>12</v>
      </c>
      <c r="O2517" s="5">
        <f>E2517/D2517</f>
        <v>0.186</v>
      </c>
      <c r="P2517" s="19">
        <f t="shared" si="158"/>
        <v>77.5</v>
      </c>
      <c r="Q2517" t="b">
        <v>0</v>
      </c>
      <c r="R2517" s="14" t="s">
        <v>8358</v>
      </c>
      <c r="S2517" s="10" t="s">
        <v>8290</v>
      </c>
      <c r="T2517" t="s">
        <v>8307</v>
      </c>
      <c r="U2517" s="14">
        <f t="shared" si="15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19">
        <v>22000</v>
      </c>
      <c r="E2518">
        <v>0</v>
      </c>
      <c r="F2518" s="19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7">
        <f t="shared" si="157"/>
        <v>41942.653379629628</v>
      </c>
      <c r="M2518" t="b">
        <v>0</v>
      </c>
      <c r="N2518">
        <v>0</v>
      </c>
      <c r="O2518" s="5">
        <f>E2518/D2518</f>
        <v>0</v>
      </c>
      <c r="P2518" s="19">
        <f t="shared" si="158"/>
        <v>0</v>
      </c>
      <c r="Q2518" t="b">
        <v>0</v>
      </c>
      <c r="R2518" s="14" t="s">
        <v>8358</v>
      </c>
      <c r="S2518" s="10" t="s">
        <v>8290</v>
      </c>
      <c r="T2518" t="s">
        <v>8307</v>
      </c>
      <c r="U2518" s="14">
        <f t="shared" si="15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19">
        <v>18000</v>
      </c>
      <c r="E2519">
        <v>1767</v>
      </c>
      <c r="F2519" s="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7">
        <f t="shared" si="157"/>
        <v>42052.802430555559</v>
      </c>
      <c r="M2519" t="b">
        <v>0</v>
      </c>
      <c r="N2519">
        <v>33</v>
      </c>
      <c r="O2519" s="5">
        <f>E2519/D2519</f>
        <v>9.8166666666666666E-2</v>
      </c>
      <c r="P2519" s="19">
        <f t="shared" si="158"/>
        <v>53.545454545454547</v>
      </c>
      <c r="Q2519" t="b">
        <v>0</v>
      </c>
      <c r="R2519" s="14" t="s">
        <v>8358</v>
      </c>
      <c r="S2519" s="10" t="s">
        <v>8290</v>
      </c>
      <c r="T2519" t="s">
        <v>8307</v>
      </c>
      <c r="U2519" s="14">
        <f t="shared" si="15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19">
        <v>5000</v>
      </c>
      <c r="E2520">
        <v>0</v>
      </c>
      <c r="F2520" s="19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7">
        <f t="shared" si="157"/>
        <v>41926.680879629632</v>
      </c>
      <c r="M2520" t="b">
        <v>0</v>
      </c>
      <c r="N2520">
        <v>0</v>
      </c>
      <c r="O2520" s="5">
        <f>E2520/D2520</f>
        <v>0</v>
      </c>
      <c r="P2520" s="19">
        <f t="shared" si="158"/>
        <v>0</v>
      </c>
      <c r="Q2520" t="b">
        <v>0</v>
      </c>
      <c r="R2520" s="14" t="s">
        <v>8358</v>
      </c>
      <c r="S2520" s="10" t="s">
        <v>8290</v>
      </c>
      <c r="T2520" t="s">
        <v>8307</v>
      </c>
      <c r="U2520" s="14">
        <f t="shared" si="15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19">
        <v>150000</v>
      </c>
      <c r="E2521">
        <v>65</v>
      </c>
      <c r="F2521" s="19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7">
        <f t="shared" si="157"/>
        <v>41809.155138888891</v>
      </c>
      <c r="M2521" t="b">
        <v>0</v>
      </c>
      <c r="N2521">
        <v>4</v>
      </c>
      <c r="O2521" s="5">
        <f>E2521/D2521</f>
        <v>4.3333333333333331E-4</v>
      </c>
      <c r="P2521" s="19">
        <f t="shared" si="158"/>
        <v>16.25</v>
      </c>
      <c r="Q2521" t="b">
        <v>0</v>
      </c>
      <c r="R2521" s="14" t="s">
        <v>8358</v>
      </c>
      <c r="S2521" s="10" t="s">
        <v>8290</v>
      </c>
      <c r="T2521" t="s">
        <v>8307</v>
      </c>
      <c r="U2521" s="14">
        <f t="shared" si="15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19">
        <v>100000</v>
      </c>
      <c r="E2522">
        <v>0</v>
      </c>
      <c r="F2522" s="19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7">
        <f t="shared" si="157"/>
        <v>42612.600520833337</v>
      </c>
      <c r="M2522" t="b">
        <v>0</v>
      </c>
      <c r="N2522">
        <v>0</v>
      </c>
      <c r="O2522" s="5">
        <f>E2522/D2522</f>
        <v>0</v>
      </c>
      <c r="P2522" s="19">
        <f t="shared" si="158"/>
        <v>0</v>
      </c>
      <c r="Q2522" t="b">
        <v>0</v>
      </c>
      <c r="R2522" s="14" t="s">
        <v>8358</v>
      </c>
      <c r="S2522" s="10" t="s">
        <v>8290</v>
      </c>
      <c r="T2522" t="s">
        <v>8307</v>
      </c>
      <c r="U2522" s="14">
        <f t="shared" si="15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19">
        <v>12500</v>
      </c>
      <c r="E2523">
        <v>13685.99</v>
      </c>
      <c r="F2523" s="19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7">
        <f t="shared" si="157"/>
        <v>42269.967835648145</v>
      </c>
      <c r="M2523" t="b">
        <v>0</v>
      </c>
      <c r="N2523">
        <v>132</v>
      </c>
      <c r="O2523" s="5">
        <f>E2523/D2523</f>
        <v>1.0948792000000001</v>
      </c>
      <c r="P2523" s="19">
        <f t="shared" si="158"/>
        <v>103.68174242424243</v>
      </c>
      <c r="Q2523" t="b">
        <v>1</v>
      </c>
      <c r="R2523" s="14" t="s">
        <v>8359</v>
      </c>
      <c r="S2523" s="10" t="s">
        <v>8279</v>
      </c>
      <c r="T2523" t="s">
        <v>8308</v>
      </c>
      <c r="U2523" s="14">
        <f t="shared" si="15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19">
        <v>5000</v>
      </c>
      <c r="E2524">
        <v>5000</v>
      </c>
      <c r="F2524" s="19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7">
        <f t="shared" si="157"/>
        <v>42460.573611111111</v>
      </c>
      <c r="M2524" t="b">
        <v>0</v>
      </c>
      <c r="N2524">
        <v>27</v>
      </c>
      <c r="O2524" s="5">
        <f>E2524/D2524</f>
        <v>1</v>
      </c>
      <c r="P2524" s="19">
        <f t="shared" si="158"/>
        <v>185.18518518518519</v>
      </c>
      <c r="Q2524" t="b">
        <v>1</v>
      </c>
      <c r="R2524" s="14" t="s">
        <v>8359</v>
      </c>
      <c r="S2524" s="10" t="s">
        <v>8279</v>
      </c>
      <c r="T2524" t="s">
        <v>8308</v>
      </c>
      <c r="U2524" s="14">
        <f t="shared" si="15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19">
        <v>900</v>
      </c>
      <c r="E2525">
        <v>1408</v>
      </c>
      <c r="F2525" s="19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7">
        <f t="shared" si="157"/>
        <v>41930.975601851853</v>
      </c>
      <c r="M2525" t="b">
        <v>0</v>
      </c>
      <c r="N2525">
        <v>26</v>
      </c>
      <c r="O2525" s="5">
        <f>E2525/D2525</f>
        <v>1.5644444444444445</v>
      </c>
      <c r="P2525" s="19">
        <f t="shared" si="158"/>
        <v>54.153846153846153</v>
      </c>
      <c r="Q2525" t="b">
        <v>1</v>
      </c>
      <c r="R2525" s="14" t="s">
        <v>8359</v>
      </c>
      <c r="S2525" s="10" t="s">
        <v>8279</v>
      </c>
      <c r="T2525" t="s">
        <v>8308</v>
      </c>
      <c r="U2525" s="14">
        <f t="shared" si="15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19">
        <v>7500</v>
      </c>
      <c r="E2526">
        <v>7620</v>
      </c>
      <c r="F2526" s="19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7">
        <f t="shared" si="157"/>
        <v>41961.807372685187</v>
      </c>
      <c r="M2526" t="b">
        <v>0</v>
      </c>
      <c r="N2526">
        <v>43</v>
      </c>
      <c r="O2526" s="5">
        <f>E2526/D2526</f>
        <v>1.016</v>
      </c>
      <c r="P2526" s="19">
        <f t="shared" si="158"/>
        <v>177.2093023255814</v>
      </c>
      <c r="Q2526" t="b">
        <v>1</v>
      </c>
      <c r="R2526" s="14" t="s">
        <v>8359</v>
      </c>
      <c r="S2526" s="10" t="s">
        <v>8279</v>
      </c>
      <c r="T2526" t="s">
        <v>8308</v>
      </c>
      <c r="U2526" s="14">
        <f t="shared" si="15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19">
        <v>8000</v>
      </c>
      <c r="E2527">
        <v>8026</v>
      </c>
      <c r="F2527" s="19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7">
        <f t="shared" si="157"/>
        <v>41058.844571759262</v>
      </c>
      <c r="M2527" t="b">
        <v>0</v>
      </c>
      <c r="N2527">
        <v>80</v>
      </c>
      <c r="O2527" s="5">
        <f>E2527/D2527</f>
        <v>1.00325</v>
      </c>
      <c r="P2527" s="19">
        <f t="shared" si="158"/>
        <v>100.325</v>
      </c>
      <c r="Q2527" t="b">
        <v>1</v>
      </c>
      <c r="R2527" s="14" t="s">
        <v>8359</v>
      </c>
      <c r="S2527" s="10" t="s">
        <v>8279</v>
      </c>
      <c r="T2527" t="s">
        <v>8308</v>
      </c>
      <c r="U2527" s="14">
        <f t="shared" si="15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19">
        <v>4000</v>
      </c>
      <c r="E2528">
        <v>4518</v>
      </c>
      <c r="F2528" s="19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7">
        <f t="shared" si="157"/>
        <v>41953.091134259259</v>
      </c>
      <c r="M2528" t="b">
        <v>0</v>
      </c>
      <c r="N2528">
        <v>33</v>
      </c>
      <c r="O2528" s="5">
        <f>E2528/D2528</f>
        <v>1.1294999999999999</v>
      </c>
      <c r="P2528" s="19">
        <f t="shared" si="158"/>
        <v>136.90909090909091</v>
      </c>
      <c r="Q2528" t="b">
        <v>1</v>
      </c>
      <c r="R2528" s="14" t="s">
        <v>8359</v>
      </c>
      <c r="S2528" s="10" t="s">
        <v>8279</v>
      </c>
      <c r="T2528" t="s">
        <v>8308</v>
      </c>
      <c r="U2528" s="14">
        <f t="shared" si="15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19">
        <v>4000</v>
      </c>
      <c r="E2529">
        <v>4085</v>
      </c>
      <c r="F2529" s="1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7">
        <f t="shared" si="157"/>
        <v>41546.75105324074</v>
      </c>
      <c r="M2529" t="b">
        <v>0</v>
      </c>
      <c r="N2529">
        <v>71</v>
      </c>
      <c r="O2529" s="5">
        <f>E2529/D2529</f>
        <v>1.02125</v>
      </c>
      <c r="P2529" s="19">
        <f t="shared" si="158"/>
        <v>57.535211267605632</v>
      </c>
      <c r="Q2529" t="b">
        <v>1</v>
      </c>
      <c r="R2529" s="14" t="s">
        <v>8359</v>
      </c>
      <c r="S2529" s="10" t="s">
        <v>8279</v>
      </c>
      <c r="T2529" t="s">
        <v>8308</v>
      </c>
      <c r="U2529" s="14">
        <f t="shared" si="15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19">
        <v>4000</v>
      </c>
      <c r="E2530">
        <v>4289.99</v>
      </c>
      <c r="F2530" s="19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7">
        <f t="shared" si="157"/>
        <v>42217.834525462968</v>
      </c>
      <c r="M2530" t="b">
        <v>0</v>
      </c>
      <c r="N2530">
        <v>81</v>
      </c>
      <c r="O2530" s="5">
        <f>E2530/D2530</f>
        <v>1.0724974999999999</v>
      </c>
      <c r="P2530" s="19">
        <f t="shared" si="158"/>
        <v>52.962839506172834</v>
      </c>
      <c r="Q2530" t="b">
        <v>1</v>
      </c>
      <c r="R2530" s="14" t="s">
        <v>8359</v>
      </c>
      <c r="S2530" s="10" t="s">
        <v>8279</v>
      </c>
      <c r="T2530" t="s">
        <v>8308</v>
      </c>
      <c r="U2530" s="14">
        <f t="shared" si="15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19">
        <v>6000</v>
      </c>
      <c r="E2531">
        <v>6257</v>
      </c>
      <c r="F2531" s="19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7">
        <f t="shared" si="157"/>
        <v>40948.080729166664</v>
      </c>
      <c r="M2531" t="b">
        <v>0</v>
      </c>
      <c r="N2531">
        <v>76</v>
      </c>
      <c r="O2531" s="5">
        <f>E2531/D2531</f>
        <v>1.0428333333333333</v>
      </c>
      <c r="P2531" s="19">
        <f t="shared" si="158"/>
        <v>82.328947368421055</v>
      </c>
      <c r="Q2531" t="b">
        <v>1</v>
      </c>
      <c r="R2531" s="14" t="s">
        <v>8359</v>
      </c>
      <c r="S2531" s="10" t="s">
        <v>8279</v>
      </c>
      <c r="T2531" t="s">
        <v>8308</v>
      </c>
      <c r="U2531" s="14">
        <f t="shared" si="15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19">
        <v>6500</v>
      </c>
      <c r="E2532">
        <v>6500</v>
      </c>
      <c r="F2532" s="19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7">
        <f t="shared" si="157"/>
        <v>42081.864641203705</v>
      </c>
      <c r="M2532" t="b">
        <v>0</v>
      </c>
      <c r="N2532">
        <v>48</v>
      </c>
      <c r="O2532" s="5">
        <f>E2532/D2532</f>
        <v>1</v>
      </c>
      <c r="P2532" s="19">
        <f t="shared" si="158"/>
        <v>135.41666666666666</v>
      </c>
      <c r="Q2532" t="b">
        <v>1</v>
      </c>
      <c r="R2532" s="14" t="s">
        <v>8359</v>
      </c>
      <c r="S2532" s="10" t="s">
        <v>8279</v>
      </c>
      <c r="T2532" t="s">
        <v>8308</v>
      </c>
      <c r="U2532" s="14">
        <f t="shared" si="15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19">
        <v>4500</v>
      </c>
      <c r="E2533">
        <v>4518</v>
      </c>
      <c r="F2533" s="19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7">
        <f t="shared" si="157"/>
        <v>42208.680023148147</v>
      </c>
      <c r="M2533" t="b">
        <v>0</v>
      </c>
      <c r="N2533">
        <v>61</v>
      </c>
      <c r="O2533" s="5">
        <f>E2533/D2533</f>
        <v>1.004</v>
      </c>
      <c r="P2533" s="19">
        <f t="shared" si="158"/>
        <v>74.06557377049181</v>
      </c>
      <c r="Q2533" t="b">
        <v>1</v>
      </c>
      <c r="R2533" s="14" t="s">
        <v>8359</v>
      </c>
      <c r="S2533" s="10" t="s">
        <v>8279</v>
      </c>
      <c r="T2533" t="s">
        <v>8308</v>
      </c>
      <c r="U2533" s="14">
        <f t="shared" si="15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19">
        <v>4000</v>
      </c>
      <c r="E2534">
        <v>5045</v>
      </c>
      <c r="F2534" s="19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7">
        <f t="shared" si="157"/>
        <v>41107.849143518521</v>
      </c>
      <c r="M2534" t="b">
        <v>0</v>
      </c>
      <c r="N2534">
        <v>60</v>
      </c>
      <c r="O2534" s="5">
        <f>E2534/D2534</f>
        <v>1.26125</v>
      </c>
      <c r="P2534" s="19">
        <f t="shared" si="158"/>
        <v>84.083333333333329</v>
      </c>
      <c r="Q2534" t="b">
        <v>1</v>
      </c>
      <c r="R2534" s="14" t="s">
        <v>8359</v>
      </c>
      <c r="S2534" s="10" t="s">
        <v>8279</v>
      </c>
      <c r="T2534" t="s">
        <v>8308</v>
      </c>
      <c r="U2534" s="14">
        <f t="shared" si="15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19">
        <v>7500</v>
      </c>
      <c r="E2535">
        <v>8300</v>
      </c>
      <c r="F2535" s="19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7">
        <f t="shared" si="157"/>
        <v>41304.751284722224</v>
      </c>
      <c r="M2535" t="b">
        <v>0</v>
      </c>
      <c r="N2535">
        <v>136</v>
      </c>
      <c r="O2535" s="5">
        <f>E2535/D2535</f>
        <v>1.1066666666666667</v>
      </c>
      <c r="P2535" s="19">
        <f t="shared" si="158"/>
        <v>61.029411764705884</v>
      </c>
      <c r="Q2535" t="b">
        <v>1</v>
      </c>
      <c r="R2535" s="14" t="s">
        <v>8359</v>
      </c>
      <c r="S2535" s="10" t="s">
        <v>8279</v>
      </c>
      <c r="T2535" t="s">
        <v>8308</v>
      </c>
      <c r="U2535" s="14">
        <f t="shared" si="15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19">
        <v>2000</v>
      </c>
      <c r="E2536">
        <v>2100</v>
      </c>
      <c r="F2536" s="19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7">
        <f t="shared" si="157"/>
        <v>40127.700370370374</v>
      </c>
      <c r="M2536" t="b">
        <v>0</v>
      </c>
      <c r="N2536">
        <v>14</v>
      </c>
      <c r="O2536" s="5">
        <f>E2536/D2536</f>
        <v>1.05</v>
      </c>
      <c r="P2536" s="19">
        <f t="shared" si="158"/>
        <v>150</v>
      </c>
      <c r="Q2536" t="b">
        <v>1</v>
      </c>
      <c r="R2536" s="14" t="s">
        <v>8359</v>
      </c>
      <c r="S2536" s="10" t="s">
        <v>8279</v>
      </c>
      <c r="T2536" t="s">
        <v>8308</v>
      </c>
      <c r="U2536" s="14">
        <f t="shared" si="15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19">
        <v>20000</v>
      </c>
      <c r="E2537">
        <v>20755</v>
      </c>
      <c r="F2537" s="19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7">
        <f t="shared" si="157"/>
        <v>41943.791030092594</v>
      </c>
      <c r="M2537" t="b">
        <v>0</v>
      </c>
      <c r="N2537">
        <v>78</v>
      </c>
      <c r="O2537" s="5">
        <f>E2537/D2537</f>
        <v>1.03775</v>
      </c>
      <c r="P2537" s="19">
        <f t="shared" si="158"/>
        <v>266.08974358974359</v>
      </c>
      <c r="Q2537" t="b">
        <v>1</v>
      </c>
      <c r="R2537" s="14" t="s">
        <v>8359</v>
      </c>
      <c r="S2537" s="10" t="s">
        <v>8279</v>
      </c>
      <c r="T2537" t="s">
        <v>8308</v>
      </c>
      <c r="U2537" s="14">
        <f t="shared" si="15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19">
        <v>25</v>
      </c>
      <c r="E2538">
        <v>29</v>
      </c>
      <c r="F2538" s="19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7">
        <f t="shared" si="157"/>
        <v>41464.106087962966</v>
      </c>
      <c r="M2538" t="b">
        <v>0</v>
      </c>
      <c r="N2538">
        <v>4</v>
      </c>
      <c r="O2538" s="5">
        <f>E2538/D2538</f>
        <v>1.1599999999999999</v>
      </c>
      <c r="P2538" s="19">
        <f t="shared" si="158"/>
        <v>7.25</v>
      </c>
      <c r="Q2538" t="b">
        <v>1</v>
      </c>
      <c r="R2538" s="14" t="s">
        <v>8359</v>
      </c>
      <c r="S2538" s="10" t="s">
        <v>8279</v>
      </c>
      <c r="T2538" t="s">
        <v>8308</v>
      </c>
      <c r="U2538" s="14">
        <f t="shared" si="15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19">
        <v>1000</v>
      </c>
      <c r="E2539">
        <v>1100</v>
      </c>
      <c r="F2539" s="1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7">
        <f t="shared" si="157"/>
        <v>40696.648784722223</v>
      </c>
      <c r="M2539" t="b">
        <v>0</v>
      </c>
      <c r="N2539">
        <v>11</v>
      </c>
      <c r="O2539" s="5">
        <f>E2539/D2539</f>
        <v>1.1000000000000001</v>
      </c>
      <c r="P2539" s="19">
        <f t="shared" si="158"/>
        <v>100</v>
      </c>
      <c r="Q2539" t="b">
        <v>1</v>
      </c>
      <c r="R2539" s="14" t="s">
        <v>8359</v>
      </c>
      <c r="S2539" s="10" t="s">
        <v>8279</v>
      </c>
      <c r="T2539" t="s">
        <v>8308</v>
      </c>
      <c r="U2539" s="14">
        <f t="shared" si="15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19">
        <v>18000</v>
      </c>
      <c r="E2540">
        <v>20343.169999999998</v>
      </c>
      <c r="F2540" s="19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7">
        <f t="shared" si="157"/>
        <v>41298.509965277779</v>
      </c>
      <c r="M2540" t="b">
        <v>0</v>
      </c>
      <c r="N2540">
        <v>185</v>
      </c>
      <c r="O2540" s="5">
        <f>E2540/D2540</f>
        <v>1.130176111111111</v>
      </c>
      <c r="P2540" s="19">
        <f t="shared" si="158"/>
        <v>109.96308108108107</v>
      </c>
      <c r="Q2540" t="b">
        <v>1</v>
      </c>
      <c r="R2540" s="14" t="s">
        <v>8359</v>
      </c>
      <c r="S2540" s="10" t="s">
        <v>8279</v>
      </c>
      <c r="T2540" t="s">
        <v>8308</v>
      </c>
      <c r="U2540" s="14">
        <f t="shared" si="15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19">
        <v>10000</v>
      </c>
      <c r="E2541">
        <v>10025</v>
      </c>
      <c r="F2541" s="19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7">
        <f t="shared" si="157"/>
        <v>41977.902222222227</v>
      </c>
      <c r="M2541" t="b">
        <v>0</v>
      </c>
      <c r="N2541">
        <v>59</v>
      </c>
      <c r="O2541" s="5">
        <f>E2541/D2541</f>
        <v>1.0024999999999999</v>
      </c>
      <c r="P2541" s="19">
        <f t="shared" si="158"/>
        <v>169.91525423728814</v>
      </c>
      <c r="Q2541" t="b">
        <v>1</v>
      </c>
      <c r="R2541" s="14" t="s">
        <v>8359</v>
      </c>
      <c r="S2541" s="10" t="s">
        <v>8279</v>
      </c>
      <c r="T2541" t="s">
        <v>8308</v>
      </c>
      <c r="U2541" s="14">
        <f t="shared" si="15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19">
        <v>2500</v>
      </c>
      <c r="E2542">
        <v>2585</v>
      </c>
      <c r="F2542" s="19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7">
        <f t="shared" si="157"/>
        <v>40785.675011574072</v>
      </c>
      <c r="M2542" t="b">
        <v>0</v>
      </c>
      <c r="N2542">
        <v>27</v>
      </c>
      <c r="O2542" s="5">
        <f>E2542/D2542</f>
        <v>1.034</v>
      </c>
      <c r="P2542" s="19">
        <f t="shared" si="158"/>
        <v>95.740740740740748</v>
      </c>
      <c r="Q2542" t="b">
        <v>1</v>
      </c>
      <c r="R2542" s="14" t="s">
        <v>8359</v>
      </c>
      <c r="S2542" s="10" t="s">
        <v>8279</v>
      </c>
      <c r="T2542" t="s">
        <v>8308</v>
      </c>
      <c r="U2542" s="14">
        <f t="shared" si="15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19">
        <v>3500</v>
      </c>
      <c r="E2543">
        <v>3746</v>
      </c>
      <c r="F2543" s="19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7">
        <f t="shared" si="157"/>
        <v>41483.449282407404</v>
      </c>
      <c r="M2543" t="b">
        <v>0</v>
      </c>
      <c r="N2543">
        <v>63</v>
      </c>
      <c r="O2543" s="5">
        <f>E2543/D2543</f>
        <v>1.0702857142857143</v>
      </c>
      <c r="P2543" s="19">
        <f t="shared" si="158"/>
        <v>59.460317460317462</v>
      </c>
      <c r="Q2543" t="b">
        <v>1</v>
      </c>
      <c r="R2543" s="14" t="s">
        <v>8359</v>
      </c>
      <c r="S2543" s="10" t="s">
        <v>8279</v>
      </c>
      <c r="T2543" t="s">
        <v>8308</v>
      </c>
      <c r="U2543" s="14">
        <f t="shared" si="15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19">
        <v>700</v>
      </c>
      <c r="E2544">
        <v>725</v>
      </c>
      <c r="F2544" s="19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7">
        <f t="shared" si="157"/>
        <v>41509.426585648151</v>
      </c>
      <c r="M2544" t="b">
        <v>0</v>
      </c>
      <c r="N2544">
        <v>13</v>
      </c>
      <c r="O2544" s="5">
        <f>E2544/D2544</f>
        <v>1.0357142857142858</v>
      </c>
      <c r="P2544" s="19">
        <f t="shared" si="158"/>
        <v>55.769230769230766</v>
      </c>
      <c r="Q2544" t="b">
        <v>1</v>
      </c>
      <c r="R2544" s="14" t="s">
        <v>8359</v>
      </c>
      <c r="S2544" s="10" t="s">
        <v>8279</v>
      </c>
      <c r="T2544" t="s">
        <v>8308</v>
      </c>
      <c r="U2544" s="14">
        <f t="shared" si="15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19">
        <v>250</v>
      </c>
      <c r="E2545">
        <v>391</v>
      </c>
      <c r="F2545" s="19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7">
        <f t="shared" si="157"/>
        <v>40514.107615740737</v>
      </c>
      <c r="M2545" t="b">
        <v>0</v>
      </c>
      <c r="N2545">
        <v>13</v>
      </c>
      <c r="O2545" s="5">
        <f>E2545/D2545</f>
        <v>1.5640000000000001</v>
      </c>
      <c r="P2545" s="19">
        <f t="shared" si="158"/>
        <v>30.076923076923077</v>
      </c>
      <c r="Q2545" t="b">
        <v>1</v>
      </c>
      <c r="R2545" s="14" t="s">
        <v>8359</v>
      </c>
      <c r="S2545" s="10" t="s">
        <v>8279</v>
      </c>
      <c r="T2545" t="s">
        <v>8308</v>
      </c>
      <c r="U2545" s="14">
        <f t="shared" si="15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19">
        <v>5000</v>
      </c>
      <c r="E2546">
        <v>5041</v>
      </c>
      <c r="F2546" s="19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7">
        <f t="shared" si="157"/>
        <v>41068.520474537036</v>
      </c>
      <c r="M2546" t="b">
        <v>0</v>
      </c>
      <c r="N2546">
        <v>57</v>
      </c>
      <c r="O2546" s="5">
        <f>E2546/D2546</f>
        <v>1.0082</v>
      </c>
      <c r="P2546" s="19">
        <f t="shared" si="158"/>
        <v>88.438596491228068</v>
      </c>
      <c r="Q2546" t="b">
        <v>1</v>
      </c>
      <c r="R2546" s="14" t="s">
        <v>8359</v>
      </c>
      <c r="S2546" s="10" t="s">
        <v>8279</v>
      </c>
      <c r="T2546" t="s">
        <v>8308</v>
      </c>
      <c r="U2546" s="14">
        <f t="shared" si="15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19">
        <v>2000</v>
      </c>
      <c r="E2547">
        <v>3906</v>
      </c>
      <c r="F2547" s="19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7">
        <f t="shared" si="157"/>
        <v>42027.13817129629</v>
      </c>
      <c r="M2547" t="b">
        <v>0</v>
      </c>
      <c r="N2547">
        <v>61</v>
      </c>
      <c r="O2547" s="5">
        <f>E2547/D2547</f>
        <v>1.9530000000000001</v>
      </c>
      <c r="P2547" s="19">
        <f t="shared" si="158"/>
        <v>64.032786885245898</v>
      </c>
      <c r="Q2547" t="b">
        <v>1</v>
      </c>
      <c r="R2547" s="14" t="s">
        <v>8359</v>
      </c>
      <c r="S2547" s="10" t="s">
        <v>8279</v>
      </c>
      <c r="T2547" t="s">
        <v>8308</v>
      </c>
      <c r="U2547" s="14">
        <f t="shared" si="15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19">
        <v>3500</v>
      </c>
      <c r="E2548">
        <v>3910</v>
      </c>
      <c r="F2548" s="19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7">
        <f t="shared" si="157"/>
        <v>41524.858553240738</v>
      </c>
      <c r="M2548" t="b">
        <v>0</v>
      </c>
      <c r="N2548">
        <v>65</v>
      </c>
      <c r="O2548" s="5">
        <f>E2548/D2548</f>
        <v>1.1171428571428572</v>
      </c>
      <c r="P2548" s="19">
        <f t="shared" si="158"/>
        <v>60.153846153846153</v>
      </c>
      <c r="Q2548" t="b">
        <v>1</v>
      </c>
      <c r="R2548" s="14" t="s">
        <v>8359</v>
      </c>
      <c r="S2548" s="10" t="s">
        <v>8279</v>
      </c>
      <c r="T2548" t="s">
        <v>8308</v>
      </c>
      <c r="U2548" s="14">
        <f t="shared" si="15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19">
        <v>5500</v>
      </c>
      <c r="E2549">
        <v>6592</v>
      </c>
      <c r="F2549" s="1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7">
        <f t="shared" si="157"/>
        <v>40973.773182870369</v>
      </c>
      <c r="M2549" t="b">
        <v>0</v>
      </c>
      <c r="N2549">
        <v>134</v>
      </c>
      <c r="O2549" s="5">
        <f>E2549/D2549</f>
        <v>1.1985454545454546</v>
      </c>
      <c r="P2549" s="19">
        <f t="shared" si="158"/>
        <v>49.194029850746269</v>
      </c>
      <c r="Q2549" t="b">
        <v>1</v>
      </c>
      <c r="R2549" s="14" t="s">
        <v>8359</v>
      </c>
      <c r="S2549" s="10" t="s">
        <v>8279</v>
      </c>
      <c r="T2549" t="s">
        <v>8308</v>
      </c>
      <c r="U2549" s="14">
        <f t="shared" si="15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19">
        <v>6000</v>
      </c>
      <c r="E2550">
        <v>6111</v>
      </c>
      <c r="F2550" s="19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7">
        <f t="shared" si="157"/>
        <v>42618.625428240746</v>
      </c>
      <c r="M2550" t="b">
        <v>0</v>
      </c>
      <c r="N2550">
        <v>37</v>
      </c>
      <c r="O2550" s="5">
        <f>E2550/D2550</f>
        <v>1.0185</v>
      </c>
      <c r="P2550" s="19">
        <f t="shared" si="158"/>
        <v>165.16216216216216</v>
      </c>
      <c r="Q2550" t="b">
        <v>1</v>
      </c>
      <c r="R2550" s="14" t="s">
        <v>8359</v>
      </c>
      <c r="S2550" s="10" t="s">
        <v>8279</v>
      </c>
      <c r="T2550" t="s">
        <v>8308</v>
      </c>
      <c r="U2550" s="14">
        <f t="shared" si="15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19">
        <v>1570</v>
      </c>
      <c r="E2551">
        <v>1614</v>
      </c>
      <c r="F2551" s="19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7">
        <f t="shared" si="157"/>
        <v>41390.757754629631</v>
      </c>
      <c r="M2551" t="b">
        <v>0</v>
      </c>
      <c r="N2551">
        <v>37</v>
      </c>
      <c r="O2551" s="5">
        <f>E2551/D2551</f>
        <v>1.0280254777070064</v>
      </c>
      <c r="P2551" s="19">
        <f t="shared" si="158"/>
        <v>43.621621621621621</v>
      </c>
      <c r="Q2551" t="b">
        <v>1</v>
      </c>
      <c r="R2551" s="14" t="s">
        <v>8359</v>
      </c>
      <c r="S2551" s="10" t="s">
        <v>8279</v>
      </c>
      <c r="T2551" t="s">
        <v>8308</v>
      </c>
      <c r="U2551" s="14">
        <f t="shared" si="15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19">
        <v>6500</v>
      </c>
      <c r="E2552">
        <v>6555</v>
      </c>
      <c r="F2552" s="19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7">
        <f t="shared" si="157"/>
        <v>42228.634328703702</v>
      </c>
      <c r="M2552" t="b">
        <v>0</v>
      </c>
      <c r="N2552">
        <v>150</v>
      </c>
      <c r="O2552" s="5">
        <f>E2552/D2552</f>
        <v>1.0084615384615385</v>
      </c>
      <c r="P2552" s="19">
        <f t="shared" si="158"/>
        <v>43.7</v>
      </c>
      <c r="Q2552" t="b">
        <v>1</v>
      </c>
      <c r="R2552" s="14" t="s">
        <v>8359</v>
      </c>
      <c r="S2552" s="10" t="s">
        <v>8279</v>
      </c>
      <c r="T2552" t="s">
        <v>8308</v>
      </c>
      <c r="U2552" s="14">
        <f t="shared" si="15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19">
        <v>3675</v>
      </c>
      <c r="E2553">
        <v>3775.5</v>
      </c>
      <c r="F2553" s="19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7">
        <f t="shared" si="157"/>
        <v>40961.252141203702</v>
      </c>
      <c r="M2553" t="b">
        <v>0</v>
      </c>
      <c r="N2553">
        <v>56</v>
      </c>
      <c r="O2553" s="5">
        <f>E2553/D2553</f>
        <v>1.0273469387755103</v>
      </c>
      <c r="P2553" s="19">
        <f t="shared" si="158"/>
        <v>67.419642857142861</v>
      </c>
      <c r="Q2553" t="b">
        <v>1</v>
      </c>
      <c r="R2553" s="14" t="s">
        <v>8359</v>
      </c>
      <c r="S2553" s="10" t="s">
        <v>8279</v>
      </c>
      <c r="T2553" t="s">
        <v>8308</v>
      </c>
      <c r="U2553" s="14">
        <f t="shared" si="15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19">
        <v>3000</v>
      </c>
      <c r="E2554">
        <v>3195</v>
      </c>
      <c r="F2554" s="19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7">
        <f t="shared" si="157"/>
        <v>42769.809965277775</v>
      </c>
      <c r="M2554" t="b">
        <v>0</v>
      </c>
      <c r="N2554">
        <v>18</v>
      </c>
      <c r="O2554" s="5">
        <f>E2554/D2554</f>
        <v>1.0649999999999999</v>
      </c>
      <c r="P2554" s="19">
        <f t="shared" si="158"/>
        <v>177.5</v>
      </c>
      <c r="Q2554" t="b">
        <v>1</v>
      </c>
      <c r="R2554" s="14" t="s">
        <v>8359</v>
      </c>
      <c r="S2554" s="10" t="s">
        <v>8279</v>
      </c>
      <c r="T2554" t="s">
        <v>8308</v>
      </c>
      <c r="U2554" s="14">
        <f t="shared" si="15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19">
        <v>1500</v>
      </c>
      <c r="E2555">
        <v>2333</v>
      </c>
      <c r="F2555" s="19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7">
        <f t="shared" si="157"/>
        <v>41113.199155092596</v>
      </c>
      <c r="M2555" t="b">
        <v>0</v>
      </c>
      <c r="N2555">
        <v>60</v>
      </c>
      <c r="O2555" s="5">
        <f>E2555/D2555</f>
        <v>1.5553333333333332</v>
      </c>
      <c r="P2555" s="19">
        <f t="shared" si="158"/>
        <v>38.883333333333333</v>
      </c>
      <c r="Q2555" t="b">
        <v>1</v>
      </c>
      <c r="R2555" s="14" t="s">
        <v>8359</v>
      </c>
      <c r="S2555" s="10" t="s">
        <v>8279</v>
      </c>
      <c r="T2555" t="s">
        <v>8308</v>
      </c>
      <c r="U2555" s="14">
        <f t="shared" si="15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19">
        <v>3000</v>
      </c>
      <c r="E2556">
        <v>3684</v>
      </c>
      <c r="F2556" s="19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7">
        <f t="shared" si="157"/>
        <v>42125.078275462962</v>
      </c>
      <c r="M2556" t="b">
        <v>0</v>
      </c>
      <c r="N2556">
        <v>67</v>
      </c>
      <c r="O2556" s="5">
        <f>E2556/D2556</f>
        <v>1.228</v>
      </c>
      <c r="P2556" s="19">
        <f t="shared" si="158"/>
        <v>54.985074626865675</v>
      </c>
      <c r="Q2556" t="b">
        <v>1</v>
      </c>
      <c r="R2556" s="14" t="s">
        <v>8359</v>
      </c>
      <c r="S2556" s="10" t="s">
        <v>8279</v>
      </c>
      <c r="T2556" t="s">
        <v>8308</v>
      </c>
      <c r="U2556" s="14">
        <f t="shared" si="15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19">
        <v>2000</v>
      </c>
      <c r="E2557">
        <v>2147</v>
      </c>
      <c r="F2557" s="19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7">
        <f t="shared" si="157"/>
        <v>41026.655011574076</v>
      </c>
      <c r="M2557" t="b">
        <v>0</v>
      </c>
      <c r="N2557">
        <v>35</v>
      </c>
      <c r="O2557" s="5">
        <f>E2557/D2557</f>
        <v>1.0734999999999999</v>
      </c>
      <c r="P2557" s="19">
        <f t="shared" si="158"/>
        <v>61.342857142857142</v>
      </c>
      <c r="Q2557" t="b">
        <v>1</v>
      </c>
      <c r="R2557" s="14" t="s">
        <v>8359</v>
      </c>
      <c r="S2557" s="10" t="s">
        <v>8279</v>
      </c>
      <c r="T2557" t="s">
        <v>8308</v>
      </c>
      <c r="U2557" s="14">
        <f t="shared" si="15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19">
        <v>745</v>
      </c>
      <c r="E2558">
        <v>786</v>
      </c>
      <c r="F2558" s="19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7">
        <f t="shared" si="157"/>
        <v>41222.991400462961</v>
      </c>
      <c r="M2558" t="b">
        <v>0</v>
      </c>
      <c r="N2558">
        <v>34</v>
      </c>
      <c r="O2558" s="5">
        <f>E2558/D2558</f>
        <v>1.0550335570469798</v>
      </c>
      <c r="P2558" s="19">
        <f t="shared" si="158"/>
        <v>23.117647058823529</v>
      </c>
      <c r="Q2558" t="b">
        <v>1</v>
      </c>
      <c r="R2558" s="14" t="s">
        <v>8359</v>
      </c>
      <c r="S2558" s="10" t="s">
        <v>8279</v>
      </c>
      <c r="T2558" t="s">
        <v>8308</v>
      </c>
      <c r="U2558" s="14">
        <f t="shared" si="15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19">
        <v>900</v>
      </c>
      <c r="E2559">
        <v>1066</v>
      </c>
      <c r="F2559" s="1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7">
        <f t="shared" si="157"/>
        <v>41744.745208333334</v>
      </c>
      <c r="M2559" t="b">
        <v>0</v>
      </c>
      <c r="N2559">
        <v>36</v>
      </c>
      <c r="O2559" s="5">
        <f>E2559/D2559</f>
        <v>1.1844444444444444</v>
      </c>
      <c r="P2559" s="19">
        <f t="shared" si="158"/>
        <v>29.611111111111111</v>
      </c>
      <c r="Q2559" t="b">
        <v>1</v>
      </c>
      <c r="R2559" s="14" t="s">
        <v>8359</v>
      </c>
      <c r="S2559" s="10" t="s">
        <v>8279</v>
      </c>
      <c r="T2559" t="s">
        <v>8308</v>
      </c>
      <c r="U2559" s="14">
        <f t="shared" si="15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19">
        <v>1250</v>
      </c>
      <c r="E2560">
        <v>1361</v>
      </c>
      <c r="F2560" s="19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7">
        <f t="shared" si="157"/>
        <v>42093.860023148154</v>
      </c>
      <c r="M2560" t="b">
        <v>0</v>
      </c>
      <c r="N2560">
        <v>18</v>
      </c>
      <c r="O2560" s="5">
        <f>E2560/D2560</f>
        <v>1.0888</v>
      </c>
      <c r="P2560" s="19">
        <f t="shared" si="158"/>
        <v>75.611111111111114</v>
      </c>
      <c r="Q2560" t="b">
        <v>1</v>
      </c>
      <c r="R2560" s="14" t="s">
        <v>8359</v>
      </c>
      <c r="S2560" s="10" t="s">
        <v>8279</v>
      </c>
      <c r="T2560" t="s">
        <v>8308</v>
      </c>
      <c r="U2560" s="14">
        <f t="shared" si="15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19">
        <v>800</v>
      </c>
      <c r="E2561">
        <v>890</v>
      </c>
      <c r="F2561" s="19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7">
        <f t="shared" si="157"/>
        <v>40829.873657407406</v>
      </c>
      <c r="M2561" t="b">
        <v>0</v>
      </c>
      <c r="N2561">
        <v>25</v>
      </c>
      <c r="O2561" s="5">
        <f>E2561/D2561</f>
        <v>1.1125</v>
      </c>
      <c r="P2561" s="19">
        <f t="shared" si="158"/>
        <v>35.6</v>
      </c>
      <c r="Q2561" t="b">
        <v>1</v>
      </c>
      <c r="R2561" s="14" t="s">
        <v>8359</v>
      </c>
      <c r="S2561" s="10" t="s">
        <v>8279</v>
      </c>
      <c r="T2561" t="s">
        <v>8308</v>
      </c>
      <c r="U2561" s="14">
        <f t="shared" si="15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19">
        <v>3000</v>
      </c>
      <c r="E2562">
        <v>3003</v>
      </c>
      <c r="F2562" s="19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7">
        <f t="shared" si="157"/>
        <v>42039.951087962967</v>
      </c>
      <c r="M2562" t="b">
        <v>0</v>
      </c>
      <c r="N2562">
        <v>21</v>
      </c>
      <c r="O2562" s="5">
        <f>E2562/D2562</f>
        <v>1.0009999999999999</v>
      </c>
      <c r="P2562" s="19">
        <f t="shared" si="158"/>
        <v>143</v>
      </c>
      <c r="Q2562" t="b">
        <v>1</v>
      </c>
      <c r="R2562" s="14" t="s">
        <v>8359</v>
      </c>
      <c r="S2562" s="10" t="s">
        <v>8279</v>
      </c>
      <c r="T2562" t="s">
        <v>8308</v>
      </c>
      <c r="U2562" s="14">
        <f t="shared" si="15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19">
        <v>100000</v>
      </c>
      <c r="E2563">
        <v>0</v>
      </c>
      <c r="F2563" s="19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7">
        <f t="shared" ref="L2563:L2626" si="161">(((K2563/60)/60)/24)+DATE(1970,1,1)</f>
        <v>42260.528807870374</v>
      </c>
      <c r="M2563" t="b">
        <v>0</v>
      </c>
      <c r="N2563">
        <v>0</v>
      </c>
      <c r="O2563" s="5">
        <f>E2563/D2563</f>
        <v>0</v>
      </c>
      <c r="P2563" s="19">
        <f t="shared" ref="P2563:P2626" si="162">IFERROR(E2563/N2563,0)</f>
        <v>0</v>
      </c>
      <c r="Q2563" t="b">
        <v>0</v>
      </c>
      <c r="R2563" s="14" t="s">
        <v>8343</v>
      </c>
      <c r="S2563" s="10" t="s">
        <v>8290</v>
      </c>
      <c r="T2563" t="s">
        <v>8291</v>
      </c>
      <c r="U2563" s="14">
        <f t="shared" ref="U2563:U2626" si="163">YEAR(L2563)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19">
        <v>10000</v>
      </c>
      <c r="E2564">
        <v>75</v>
      </c>
      <c r="F2564" s="19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7">
        <f t="shared" si="161"/>
        <v>42594.524756944447</v>
      </c>
      <c r="M2564" t="b">
        <v>0</v>
      </c>
      <c r="N2564">
        <v>3</v>
      </c>
      <c r="O2564" s="5">
        <f>E2564/D2564</f>
        <v>7.4999999999999997E-3</v>
      </c>
      <c r="P2564" s="19">
        <f t="shared" si="162"/>
        <v>25</v>
      </c>
      <c r="Q2564" t="b">
        <v>0</v>
      </c>
      <c r="R2564" s="14" t="s">
        <v>8343</v>
      </c>
      <c r="S2564" s="10" t="s">
        <v>8290</v>
      </c>
      <c r="T2564" t="s">
        <v>8291</v>
      </c>
      <c r="U2564" s="14">
        <f t="shared" si="163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19">
        <v>20000</v>
      </c>
      <c r="E2565">
        <v>0</v>
      </c>
      <c r="F2565" s="19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7">
        <f t="shared" si="161"/>
        <v>42155.139479166668</v>
      </c>
      <c r="M2565" t="b">
        <v>0</v>
      </c>
      <c r="N2565">
        <v>0</v>
      </c>
      <c r="O2565" s="5">
        <f>E2565/D2565</f>
        <v>0</v>
      </c>
      <c r="P2565" s="19">
        <f t="shared" si="162"/>
        <v>0</v>
      </c>
      <c r="Q2565" t="b">
        <v>0</v>
      </c>
      <c r="R2565" s="14" t="s">
        <v>8343</v>
      </c>
      <c r="S2565" s="10" t="s">
        <v>8290</v>
      </c>
      <c r="T2565" t="s">
        <v>8291</v>
      </c>
      <c r="U2565" s="14">
        <f t="shared" si="163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19">
        <v>40000</v>
      </c>
      <c r="E2566">
        <v>0</v>
      </c>
      <c r="F2566" s="19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7">
        <f t="shared" si="161"/>
        <v>41822.040497685186</v>
      </c>
      <c r="M2566" t="b">
        <v>0</v>
      </c>
      <c r="N2566">
        <v>0</v>
      </c>
      <c r="O2566" s="5">
        <f>E2566/D2566</f>
        <v>0</v>
      </c>
      <c r="P2566" s="19">
        <f t="shared" si="162"/>
        <v>0</v>
      </c>
      <c r="Q2566" t="b">
        <v>0</v>
      </c>
      <c r="R2566" s="14" t="s">
        <v>8343</v>
      </c>
      <c r="S2566" s="10" t="s">
        <v>8290</v>
      </c>
      <c r="T2566" t="s">
        <v>8291</v>
      </c>
      <c r="U2566" s="14">
        <f t="shared" si="163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19">
        <v>10000</v>
      </c>
      <c r="E2567">
        <v>100</v>
      </c>
      <c r="F2567" s="19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7">
        <f t="shared" si="161"/>
        <v>42440.650335648148</v>
      </c>
      <c r="M2567" t="b">
        <v>0</v>
      </c>
      <c r="N2567">
        <v>1</v>
      </c>
      <c r="O2567" s="5">
        <f>E2567/D2567</f>
        <v>0.01</v>
      </c>
      <c r="P2567" s="19">
        <f t="shared" si="162"/>
        <v>100</v>
      </c>
      <c r="Q2567" t="b">
        <v>0</v>
      </c>
      <c r="R2567" s="14" t="s">
        <v>8343</v>
      </c>
      <c r="S2567" s="10" t="s">
        <v>8290</v>
      </c>
      <c r="T2567" t="s">
        <v>8291</v>
      </c>
      <c r="U2567" s="14">
        <f t="shared" si="163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19">
        <v>35000</v>
      </c>
      <c r="E2568">
        <v>0</v>
      </c>
      <c r="F2568" s="19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7">
        <f t="shared" si="161"/>
        <v>41842.980879629627</v>
      </c>
      <c r="M2568" t="b">
        <v>0</v>
      </c>
      <c r="N2568">
        <v>0</v>
      </c>
      <c r="O2568" s="5">
        <f>E2568/D2568</f>
        <v>0</v>
      </c>
      <c r="P2568" s="19">
        <f t="shared" si="162"/>
        <v>0</v>
      </c>
      <c r="Q2568" t="b">
        <v>0</v>
      </c>
      <c r="R2568" s="14" t="s">
        <v>8343</v>
      </c>
      <c r="S2568" s="10" t="s">
        <v>8290</v>
      </c>
      <c r="T2568" t="s">
        <v>8291</v>
      </c>
      <c r="U2568" s="14">
        <f t="shared" si="163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19">
        <v>45000</v>
      </c>
      <c r="E2569">
        <v>120</v>
      </c>
      <c r="F2569" s="1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7">
        <f t="shared" si="161"/>
        <v>42087.878912037035</v>
      </c>
      <c r="M2569" t="b">
        <v>0</v>
      </c>
      <c r="N2569">
        <v>2</v>
      </c>
      <c r="O2569" s="5">
        <f>E2569/D2569</f>
        <v>2.6666666666666666E-3</v>
      </c>
      <c r="P2569" s="19">
        <f t="shared" si="162"/>
        <v>60</v>
      </c>
      <c r="Q2569" t="b">
        <v>0</v>
      </c>
      <c r="R2569" s="14" t="s">
        <v>8343</v>
      </c>
      <c r="S2569" s="10" t="s">
        <v>8290</v>
      </c>
      <c r="T2569" t="s">
        <v>8291</v>
      </c>
      <c r="U2569" s="14">
        <f t="shared" si="163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19">
        <v>10000</v>
      </c>
      <c r="E2570">
        <v>50</v>
      </c>
      <c r="F2570" s="19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7">
        <f t="shared" si="161"/>
        <v>42584.666597222225</v>
      </c>
      <c r="M2570" t="b">
        <v>0</v>
      </c>
      <c r="N2570">
        <v>1</v>
      </c>
      <c r="O2570" s="5">
        <f>E2570/D2570</f>
        <v>5.0000000000000001E-3</v>
      </c>
      <c r="P2570" s="19">
        <f t="shared" si="162"/>
        <v>50</v>
      </c>
      <c r="Q2570" t="b">
        <v>0</v>
      </c>
      <c r="R2570" s="14" t="s">
        <v>8343</v>
      </c>
      <c r="S2570" s="10" t="s">
        <v>8290</v>
      </c>
      <c r="T2570" t="s">
        <v>8291</v>
      </c>
      <c r="U2570" s="14">
        <f t="shared" si="163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19">
        <v>6500</v>
      </c>
      <c r="E2571">
        <v>145</v>
      </c>
      <c r="F2571" s="19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7">
        <f t="shared" si="161"/>
        <v>42234.105462962965</v>
      </c>
      <c r="M2571" t="b">
        <v>0</v>
      </c>
      <c r="N2571">
        <v>2</v>
      </c>
      <c r="O2571" s="5">
        <f>E2571/D2571</f>
        <v>2.2307692307692306E-2</v>
      </c>
      <c r="P2571" s="19">
        <f t="shared" si="162"/>
        <v>72.5</v>
      </c>
      <c r="Q2571" t="b">
        <v>0</v>
      </c>
      <c r="R2571" s="14" t="s">
        <v>8343</v>
      </c>
      <c r="S2571" s="10" t="s">
        <v>8290</v>
      </c>
      <c r="T2571" t="s">
        <v>8291</v>
      </c>
      <c r="U2571" s="14">
        <f t="shared" si="163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19">
        <v>7000</v>
      </c>
      <c r="E2572">
        <v>59</v>
      </c>
      <c r="F2572" s="19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7">
        <f t="shared" si="161"/>
        <v>42744.903182870374</v>
      </c>
      <c r="M2572" t="b">
        <v>0</v>
      </c>
      <c r="N2572">
        <v>2</v>
      </c>
      <c r="O2572" s="5">
        <f>E2572/D2572</f>
        <v>8.4285714285714294E-3</v>
      </c>
      <c r="P2572" s="19">
        <f t="shared" si="162"/>
        <v>29.5</v>
      </c>
      <c r="Q2572" t="b">
        <v>0</v>
      </c>
      <c r="R2572" s="14" t="s">
        <v>8343</v>
      </c>
      <c r="S2572" s="10" t="s">
        <v>8290</v>
      </c>
      <c r="T2572" t="s">
        <v>8291</v>
      </c>
      <c r="U2572" s="14">
        <f t="shared" si="163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19">
        <v>100000</v>
      </c>
      <c r="E2573">
        <v>250</v>
      </c>
      <c r="F2573" s="19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7">
        <f t="shared" si="161"/>
        <v>42449.341678240744</v>
      </c>
      <c r="M2573" t="b">
        <v>0</v>
      </c>
      <c r="N2573">
        <v>4</v>
      </c>
      <c r="O2573" s="5">
        <f>E2573/D2573</f>
        <v>2.5000000000000001E-3</v>
      </c>
      <c r="P2573" s="19">
        <f t="shared" si="162"/>
        <v>62.5</v>
      </c>
      <c r="Q2573" t="b">
        <v>0</v>
      </c>
      <c r="R2573" s="14" t="s">
        <v>8343</v>
      </c>
      <c r="S2573" s="10" t="s">
        <v>8290</v>
      </c>
      <c r="T2573" t="s">
        <v>8291</v>
      </c>
      <c r="U2573" s="14">
        <f t="shared" si="163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19">
        <v>30000</v>
      </c>
      <c r="E2574">
        <v>0</v>
      </c>
      <c r="F2574" s="19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7">
        <f t="shared" si="161"/>
        <v>42077.119409722218</v>
      </c>
      <c r="M2574" t="b">
        <v>0</v>
      </c>
      <c r="N2574">
        <v>0</v>
      </c>
      <c r="O2574" s="5">
        <f>E2574/D2574</f>
        <v>0</v>
      </c>
      <c r="P2574" s="19">
        <f t="shared" si="162"/>
        <v>0</v>
      </c>
      <c r="Q2574" t="b">
        <v>0</v>
      </c>
      <c r="R2574" s="14" t="s">
        <v>8343</v>
      </c>
      <c r="S2574" s="10" t="s">
        <v>8290</v>
      </c>
      <c r="T2574" t="s">
        <v>8291</v>
      </c>
      <c r="U2574" s="14">
        <f t="shared" si="163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19">
        <v>8000</v>
      </c>
      <c r="E2575">
        <v>0</v>
      </c>
      <c r="F2575" s="19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7">
        <f t="shared" si="161"/>
        <v>41829.592002314814</v>
      </c>
      <c r="M2575" t="b">
        <v>0</v>
      </c>
      <c r="N2575">
        <v>0</v>
      </c>
      <c r="O2575" s="5">
        <f>E2575/D2575</f>
        <v>0</v>
      </c>
      <c r="P2575" s="19">
        <f t="shared" si="162"/>
        <v>0</v>
      </c>
      <c r="Q2575" t="b">
        <v>0</v>
      </c>
      <c r="R2575" s="14" t="s">
        <v>8343</v>
      </c>
      <c r="S2575" s="10" t="s">
        <v>8290</v>
      </c>
      <c r="T2575" t="s">
        <v>8291</v>
      </c>
      <c r="U2575" s="14">
        <f t="shared" si="163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19">
        <v>10000</v>
      </c>
      <c r="E2576">
        <v>0</v>
      </c>
      <c r="F2576" s="19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7">
        <f t="shared" si="161"/>
        <v>42487.825752314813</v>
      </c>
      <c r="M2576" t="b">
        <v>0</v>
      </c>
      <c r="N2576">
        <v>0</v>
      </c>
      <c r="O2576" s="5">
        <f>E2576/D2576</f>
        <v>0</v>
      </c>
      <c r="P2576" s="19">
        <f t="shared" si="162"/>
        <v>0</v>
      </c>
      <c r="Q2576" t="b">
        <v>0</v>
      </c>
      <c r="R2576" s="14" t="s">
        <v>8343</v>
      </c>
      <c r="S2576" s="10" t="s">
        <v>8290</v>
      </c>
      <c r="T2576" t="s">
        <v>8291</v>
      </c>
      <c r="U2576" s="14">
        <f t="shared" si="163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19">
        <v>85000</v>
      </c>
      <c r="E2577">
        <v>0</v>
      </c>
      <c r="F2577" s="19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7">
        <f t="shared" si="161"/>
        <v>41986.108726851846</v>
      </c>
      <c r="M2577" t="b">
        <v>0</v>
      </c>
      <c r="N2577">
        <v>0</v>
      </c>
      <c r="O2577" s="5">
        <f>E2577/D2577</f>
        <v>0</v>
      </c>
      <c r="P2577" s="19">
        <f t="shared" si="162"/>
        <v>0</v>
      </c>
      <c r="Q2577" t="b">
        <v>0</v>
      </c>
      <c r="R2577" s="14" t="s">
        <v>8343</v>
      </c>
      <c r="S2577" s="10" t="s">
        <v>8290</v>
      </c>
      <c r="T2577" t="s">
        <v>8291</v>
      </c>
      <c r="U2577" s="14">
        <f t="shared" si="163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19">
        <v>10000</v>
      </c>
      <c r="E2578">
        <v>0</v>
      </c>
      <c r="F2578" s="19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7">
        <f t="shared" si="161"/>
        <v>42060.00980324074</v>
      </c>
      <c r="M2578" t="b">
        <v>0</v>
      </c>
      <c r="N2578">
        <v>0</v>
      </c>
      <c r="O2578" s="5">
        <f>E2578/D2578</f>
        <v>0</v>
      </c>
      <c r="P2578" s="19">
        <f t="shared" si="162"/>
        <v>0</v>
      </c>
      <c r="Q2578" t="b">
        <v>0</v>
      </c>
      <c r="R2578" s="14" t="s">
        <v>8343</v>
      </c>
      <c r="S2578" s="10" t="s">
        <v>8290</v>
      </c>
      <c r="T2578" t="s">
        <v>8291</v>
      </c>
      <c r="U2578" s="14">
        <f t="shared" si="163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19">
        <v>15000</v>
      </c>
      <c r="E2579">
        <v>0</v>
      </c>
      <c r="F2579" s="1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7">
        <f t="shared" si="161"/>
        <v>41830.820567129631</v>
      </c>
      <c r="M2579" t="b">
        <v>0</v>
      </c>
      <c r="N2579">
        <v>0</v>
      </c>
      <c r="O2579" s="5">
        <f>E2579/D2579</f>
        <v>0</v>
      </c>
      <c r="P2579" s="19">
        <f t="shared" si="162"/>
        <v>0</v>
      </c>
      <c r="Q2579" t="b">
        <v>0</v>
      </c>
      <c r="R2579" s="14" t="s">
        <v>8343</v>
      </c>
      <c r="S2579" s="10" t="s">
        <v>8290</v>
      </c>
      <c r="T2579" t="s">
        <v>8291</v>
      </c>
      <c r="U2579" s="14">
        <f t="shared" si="163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19">
        <v>6000</v>
      </c>
      <c r="E2580">
        <v>0</v>
      </c>
      <c r="F2580" s="19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7">
        <f t="shared" si="161"/>
        <v>42238.022905092599</v>
      </c>
      <c r="M2580" t="b">
        <v>0</v>
      </c>
      <c r="N2580">
        <v>0</v>
      </c>
      <c r="O2580" s="5">
        <f>E2580/D2580</f>
        <v>0</v>
      </c>
      <c r="P2580" s="19">
        <f t="shared" si="162"/>
        <v>0</v>
      </c>
      <c r="Q2580" t="b">
        <v>0</v>
      </c>
      <c r="R2580" s="14" t="s">
        <v>8343</v>
      </c>
      <c r="S2580" s="10" t="s">
        <v>8290</v>
      </c>
      <c r="T2580" t="s">
        <v>8291</v>
      </c>
      <c r="U2580" s="14">
        <f t="shared" si="163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19">
        <v>200000</v>
      </c>
      <c r="E2581">
        <v>277</v>
      </c>
      <c r="F2581" s="19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7">
        <f t="shared" si="161"/>
        <v>41837.829895833333</v>
      </c>
      <c r="M2581" t="b">
        <v>0</v>
      </c>
      <c r="N2581">
        <v>12</v>
      </c>
      <c r="O2581" s="5">
        <f>E2581/D2581</f>
        <v>1.3849999999999999E-3</v>
      </c>
      <c r="P2581" s="19">
        <f t="shared" si="162"/>
        <v>23.083333333333332</v>
      </c>
      <c r="Q2581" t="b">
        <v>0</v>
      </c>
      <c r="R2581" s="14" t="s">
        <v>8343</v>
      </c>
      <c r="S2581" s="10" t="s">
        <v>8290</v>
      </c>
      <c r="T2581" t="s">
        <v>8291</v>
      </c>
      <c r="U2581" s="14">
        <f t="shared" si="163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19">
        <v>8500</v>
      </c>
      <c r="E2582">
        <v>51</v>
      </c>
      <c r="F2582" s="19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7">
        <f t="shared" si="161"/>
        <v>42110.326423611114</v>
      </c>
      <c r="M2582" t="b">
        <v>0</v>
      </c>
      <c r="N2582">
        <v>2</v>
      </c>
      <c r="O2582" s="5">
        <f>E2582/D2582</f>
        <v>6.0000000000000001E-3</v>
      </c>
      <c r="P2582" s="19">
        <f t="shared" si="162"/>
        <v>25.5</v>
      </c>
      <c r="Q2582" t="b">
        <v>0</v>
      </c>
      <c r="R2582" s="14" t="s">
        <v>8343</v>
      </c>
      <c r="S2582" s="10" t="s">
        <v>8290</v>
      </c>
      <c r="T2582" t="s">
        <v>8291</v>
      </c>
      <c r="U2582" s="14">
        <f t="shared" si="163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19">
        <v>5000</v>
      </c>
      <c r="E2583">
        <v>530</v>
      </c>
      <c r="F2583" s="19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7">
        <f t="shared" si="161"/>
        <v>42294.628449074073</v>
      </c>
      <c r="M2583" t="b">
        <v>0</v>
      </c>
      <c r="N2583">
        <v>11</v>
      </c>
      <c r="O2583" s="5">
        <f>E2583/D2583</f>
        <v>0.106</v>
      </c>
      <c r="P2583" s="19">
        <f t="shared" si="162"/>
        <v>48.18181818181818</v>
      </c>
      <c r="Q2583" t="b">
        <v>0</v>
      </c>
      <c r="R2583" s="14" t="s">
        <v>8343</v>
      </c>
      <c r="S2583" s="10" t="s">
        <v>8290</v>
      </c>
      <c r="T2583" t="s">
        <v>8291</v>
      </c>
      <c r="U2583" s="14">
        <f t="shared" si="163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19">
        <v>90000</v>
      </c>
      <c r="E2584">
        <v>1</v>
      </c>
      <c r="F2584" s="19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7">
        <f t="shared" si="161"/>
        <v>42642.988819444443</v>
      </c>
      <c r="M2584" t="b">
        <v>0</v>
      </c>
      <c r="N2584">
        <v>1</v>
      </c>
      <c r="O2584" s="5">
        <f>E2584/D2584</f>
        <v>1.1111111111111112E-5</v>
      </c>
      <c r="P2584" s="19">
        <f t="shared" si="162"/>
        <v>1</v>
      </c>
      <c r="Q2584" t="b">
        <v>0</v>
      </c>
      <c r="R2584" s="14" t="s">
        <v>8343</v>
      </c>
      <c r="S2584" s="10" t="s">
        <v>8290</v>
      </c>
      <c r="T2584" t="s">
        <v>8291</v>
      </c>
      <c r="U2584" s="14">
        <f t="shared" si="163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19">
        <v>1000</v>
      </c>
      <c r="E2585">
        <v>5</v>
      </c>
      <c r="F2585" s="19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7">
        <f t="shared" si="161"/>
        <v>42019.76944444445</v>
      </c>
      <c r="M2585" t="b">
        <v>0</v>
      </c>
      <c r="N2585">
        <v>5</v>
      </c>
      <c r="O2585" s="5">
        <f>E2585/D2585</f>
        <v>5.0000000000000001E-3</v>
      </c>
      <c r="P2585" s="19">
        <f t="shared" si="162"/>
        <v>1</v>
      </c>
      <c r="Q2585" t="b">
        <v>0</v>
      </c>
      <c r="R2585" s="14" t="s">
        <v>8343</v>
      </c>
      <c r="S2585" s="10" t="s">
        <v>8290</v>
      </c>
      <c r="T2585" t="s">
        <v>8291</v>
      </c>
      <c r="U2585" s="14">
        <f t="shared" si="163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19">
        <v>10000</v>
      </c>
      <c r="E2586">
        <v>0</v>
      </c>
      <c r="F2586" s="19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7">
        <f t="shared" si="161"/>
        <v>42140.173252314817</v>
      </c>
      <c r="M2586" t="b">
        <v>0</v>
      </c>
      <c r="N2586">
        <v>0</v>
      </c>
      <c r="O2586" s="5">
        <f>E2586/D2586</f>
        <v>0</v>
      </c>
      <c r="P2586" s="19">
        <f t="shared" si="162"/>
        <v>0</v>
      </c>
      <c r="Q2586" t="b">
        <v>0</v>
      </c>
      <c r="R2586" s="14" t="s">
        <v>8343</v>
      </c>
      <c r="S2586" s="10" t="s">
        <v>8290</v>
      </c>
      <c r="T2586" t="s">
        <v>8291</v>
      </c>
      <c r="U2586" s="14">
        <f t="shared" si="163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19">
        <v>30000</v>
      </c>
      <c r="E2587">
        <v>50</v>
      </c>
      <c r="F2587" s="19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7">
        <f t="shared" si="161"/>
        <v>41795.963333333333</v>
      </c>
      <c r="M2587" t="b">
        <v>0</v>
      </c>
      <c r="N2587">
        <v>1</v>
      </c>
      <c r="O2587" s="5">
        <f>E2587/D2587</f>
        <v>1.6666666666666668E-3</v>
      </c>
      <c r="P2587" s="19">
        <f t="shared" si="162"/>
        <v>50</v>
      </c>
      <c r="Q2587" t="b">
        <v>0</v>
      </c>
      <c r="R2587" s="14" t="s">
        <v>8343</v>
      </c>
      <c r="S2587" s="10" t="s">
        <v>8290</v>
      </c>
      <c r="T2587" t="s">
        <v>8291</v>
      </c>
      <c r="U2587" s="14">
        <f t="shared" si="163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19">
        <v>3000</v>
      </c>
      <c r="E2588">
        <v>5</v>
      </c>
      <c r="F2588" s="19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7">
        <f t="shared" si="161"/>
        <v>42333.330277777779</v>
      </c>
      <c r="M2588" t="b">
        <v>0</v>
      </c>
      <c r="N2588">
        <v>1</v>
      </c>
      <c r="O2588" s="5">
        <f>E2588/D2588</f>
        <v>1.6666666666666668E-3</v>
      </c>
      <c r="P2588" s="19">
        <f t="shared" si="162"/>
        <v>5</v>
      </c>
      <c r="Q2588" t="b">
        <v>0</v>
      </c>
      <c r="R2588" s="14" t="s">
        <v>8343</v>
      </c>
      <c r="S2588" s="10" t="s">
        <v>8290</v>
      </c>
      <c r="T2588" t="s">
        <v>8291</v>
      </c>
      <c r="U2588" s="14">
        <f t="shared" si="163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19">
        <v>50000</v>
      </c>
      <c r="E2589">
        <v>1217</v>
      </c>
      <c r="F2589" s="1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7">
        <f t="shared" si="161"/>
        <v>42338.675381944442</v>
      </c>
      <c r="M2589" t="b">
        <v>0</v>
      </c>
      <c r="N2589">
        <v>6</v>
      </c>
      <c r="O2589" s="5">
        <f>E2589/D2589</f>
        <v>2.4340000000000001E-2</v>
      </c>
      <c r="P2589" s="19">
        <f t="shared" si="162"/>
        <v>202.83333333333334</v>
      </c>
      <c r="Q2589" t="b">
        <v>0</v>
      </c>
      <c r="R2589" s="14" t="s">
        <v>8343</v>
      </c>
      <c r="S2589" s="10" t="s">
        <v>8290</v>
      </c>
      <c r="T2589" t="s">
        <v>8291</v>
      </c>
      <c r="U2589" s="14">
        <f t="shared" si="163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19">
        <v>6000</v>
      </c>
      <c r="E2590">
        <v>233</v>
      </c>
      <c r="F2590" s="19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7">
        <f t="shared" si="161"/>
        <v>42042.676226851851</v>
      </c>
      <c r="M2590" t="b">
        <v>0</v>
      </c>
      <c r="N2590">
        <v>8</v>
      </c>
      <c r="O2590" s="5">
        <f>E2590/D2590</f>
        <v>3.8833333333333331E-2</v>
      </c>
      <c r="P2590" s="19">
        <f t="shared" si="162"/>
        <v>29.125</v>
      </c>
      <c r="Q2590" t="b">
        <v>0</v>
      </c>
      <c r="R2590" s="14" t="s">
        <v>8343</v>
      </c>
      <c r="S2590" s="10" t="s">
        <v>8290</v>
      </c>
      <c r="T2590" t="s">
        <v>8291</v>
      </c>
      <c r="U2590" s="14">
        <f t="shared" si="163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19">
        <v>50000</v>
      </c>
      <c r="E2591">
        <v>5</v>
      </c>
      <c r="F2591" s="19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7">
        <f t="shared" si="161"/>
        <v>42422.536192129628</v>
      </c>
      <c r="M2591" t="b">
        <v>0</v>
      </c>
      <c r="N2591">
        <v>1</v>
      </c>
      <c r="O2591" s="5">
        <f>E2591/D2591</f>
        <v>1E-4</v>
      </c>
      <c r="P2591" s="19">
        <f t="shared" si="162"/>
        <v>5</v>
      </c>
      <c r="Q2591" t="b">
        <v>0</v>
      </c>
      <c r="R2591" s="14" t="s">
        <v>8343</v>
      </c>
      <c r="S2591" s="10" t="s">
        <v>8290</v>
      </c>
      <c r="T2591" t="s">
        <v>8291</v>
      </c>
      <c r="U2591" s="14">
        <f t="shared" si="163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19">
        <v>3000</v>
      </c>
      <c r="E2592">
        <v>0</v>
      </c>
      <c r="F2592" s="19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7">
        <f t="shared" si="161"/>
        <v>42388.589085648149</v>
      </c>
      <c r="M2592" t="b">
        <v>0</v>
      </c>
      <c r="N2592">
        <v>0</v>
      </c>
      <c r="O2592" s="5">
        <f>E2592/D2592</f>
        <v>0</v>
      </c>
      <c r="P2592" s="19">
        <f t="shared" si="162"/>
        <v>0</v>
      </c>
      <c r="Q2592" t="b">
        <v>0</v>
      </c>
      <c r="R2592" s="14" t="s">
        <v>8343</v>
      </c>
      <c r="S2592" s="10" t="s">
        <v>8290</v>
      </c>
      <c r="T2592" t="s">
        <v>8291</v>
      </c>
      <c r="U2592" s="14">
        <f t="shared" si="163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19">
        <v>1500</v>
      </c>
      <c r="E2593">
        <v>26</v>
      </c>
      <c r="F2593" s="19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7">
        <f t="shared" si="161"/>
        <v>42382.906527777777</v>
      </c>
      <c r="M2593" t="b">
        <v>0</v>
      </c>
      <c r="N2593">
        <v>2</v>
      </c>
      <c r="O2593" s="5">
        <f>E2593/D2593</f>
        <v>1.7333333333333333E-2</v>
      </c>
      <c r="P2593" s="19">
        <f t="shared" si="162"/>
        <v>13</v>
      </c>
      <c r="Q2593" t="b">
        <v>0</v>
      </c>
      <c r="R2593" s="14" t="s">
        <v>8343</v>
      </c>
      <c r="S2593" s="10" t="s">
        <v>8290</v>
      </c>
      <c r="T2593" t="s">
        <v>8291</v>
      </c>
      <c r="U2593" s="14">
        <f t="shared" si="163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19">
        <v>30000</v>
      </c>
      <c r="E2594">
        <v>50</v>
      </c>
      <c r="F2594" s="19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7">
        <f t="shared" si="161"/>
        <v>41887.801168981481</v>
      </c>
      <c r="M2594" t="b">
        <v>0</v>
      </c>
      <c r="N2594">
        <v>1</v>
      </c>
      <c r="O2594" s="5">
        <f>E2594/D2594</f>
        <v>1.6666666666666668E-3</v>
      </c>
      <c r="P2594" s="19">
        <f t="shared" si="162"/>
        <v>50</v>
      </c>
      <c r="Q2594" t="b">
        <v>0</v>
      </c>
      <c r="R2594" s="14" t="s">
        <v>8343</v>
      </c>
      <c r="S2594" s="10" t="s">
        <v>8290</v>
      </c>
      <c r="T2594" t="s">
        <v>8291</v>
      </c>
      <c r="U2594" s="14">
        <f t="shared" si="163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19">
        <v>10000</v>
      </c>
      <c r="E2595">
        <v>0</v>
      </c>
      <c r="F2595" s="19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7">
        <f t="shared" si="161"/>
        <v>42089.84520833334</v>
      </c>
      <c r="M2595" t="b">
        <v>0</v>
      </c>
      <c r="N2595">
        <v>0</v>
      </c>
      <c r="O2595" s="5">
        <f>E2595/D2595</f>
        <v>0</v>
      </c>
      <c r="P2595" s="19">
        <f t="shared" si="162"/>
        <v>0</v>
      </c>
      <c r="Q2595" t="b">
        <v>0</v>
      </c>
      <c r="R2595" s="14" t="s">
        <v>8343</v>
      </c>
      <c r="S2595" s="10" t="s">
        <v>8290</v>
      </c>
      <c r="T2595" t="s">
        <v>8291</v>
      </c>
      <c r="U2595" s="14">
        <f t="shared" si="163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19">
        <v>80000</v>
      </c>
      <c r="E2596">
        <v>1</v>
      </c>
      <c r="F2596" s="19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7">
        <f t="shared" si="161"/>
        <v>41828.967916666668</v>
      </c>
      <c r="M2596" t="b">
        <v>0</v>
      </c>
      <c r="N2596">
        <v>1</v>
      </c>
      <c r="O2596" s="5">
        <f>E2596/D2596</f>
        <v>1.2500000000000001E-5</v>
      </c>
      <c r="P2596" s="19">
        <f t="shared" si="162"/>
        <v>1</v>
      </c>
      <c r="Q2596" t="b">
        <v>0</v>
      </c>
      <c r="R2596" s="14" t="s">
        <v>8343</v>
      </c>
      <c r="S2596" s="10" t="s">
        <v>8290</v>
      </c>
      <c r="T2596" t="s">
        <v>8291</v>
      </c>
      <c r="U2596" s="14">
        <f t="shared" si="163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19">
        <v>15000</v>
      </c>
      <c r="E2597">
        <v>1825</v>
      </c>
      <c r="F2597" s="19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7">
        <f t="shared" si="161"/>
        <v>42760.244212962964</v>
      </c>
      <c r="M2597" t="b">
        <v>0</v>
      </c>
      <c r="N2597">
        <v>19</v>
      </c>
      <c r="O2597" s="5">
        <f>E2597/D2597</f>
        <v>0.12166666666666667</v>
      </c>
      <c r="P2597" s="19">
        <f t="shared" si="162"/>
        <v>96.05263157894737</v>
      </c>
      <c r="Q2597" t="b">
        <v>0</v>
      </c>
      <c r="R2597" s="14" t="s">
        <v>8343</v>
      </c>
      <c r="S2597" s="10" t="s">
        <v>8290</v>
      </c>
      <c r="T2597" t="s">
        <v>8291</v>
      </c>
      <c r="U2597" s="14">
        <f t="shared" si="163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19">
        <v>35000</v>
      </c>
      <c r="E2598">
        <v>8256</v>
      </c>
      <c r="F2598" s="19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7">
        <f t="shared" si="161"/>
        <v>41828.664456018516</v>
      </c>
      <c r="M2598" t="b">
        <v>0</v>
      </c>
      <c r="N2598">
        <v>27</v>
      </c>
      <c r="O2598" s="5">
        <f>E2598/D2598</f>
        <v>0.23588571428571428</v>
      </c>
      <c r="P2598" s="19">
        <f t="shared" si="162"/>
        <v>305.77777777777777</v>
      </c>
      <c r="Q2598" t="b">
        <v>0</v>
      </c>
      <c r="R2598" s="14" t="s">
        <v>8343</v>
      </c>
      <c r="S2598" s="10" t="s">
        <v>8290</v>
      </c>
      <c r="T2598" t="s">
        <v>8291</v>
      </c>
      <c r="U2598" s="14">
        <f t="shared" si="163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19">
        <v>1500</v>
      </c>
      <c r="E2599">
        <v>85</v>
      </c>
      <c r="F2599" s="1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7">
        <f t="shared" si="161"/>
        <v>42510.341631944444</v>
      </c>
      <c r="M2599" t="b">
        <v>0</v>
      </c>
      <c r="N2599">
        <v>7</v>
      </c>
      <c r="O2599" s="5">
        <f>E2599/D2599</f>
        <v>5.6666666666666664E-2</v>
      </c>
      <c r="P2599" s="19">
        <f t="shared" si="162"/>
        <v>12.142857142857142</v>
      </c>
      <c r="Q2599" t="b">
        <v>0</v>
      </c>
      <c r="R2599" s="14" t="s">
        <v>8343</v>
      </c>
      <c r="S2599" s="10" t="s">
        <v>8290</v>
      </c>
      <c r="T2599" t="s">
        <v>8291</v>
      </c>
      <c r="U2599" s="14">
        <f t="shared" si="163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19">
        <v>3000</v>
      </c>
      <c r="E2600">
        <v>1170</v>
      </c>
      <c r="F2600" s="19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7">
        <f t="shared" si="161"/>
        <v>42240.840289351851</v>
      </c>
      <c r="M2600" t="b">
        <v>0</v>
      </c>
      <c r="N2600">
        <v>14</v>
      </c>
      <c r="O2600" s="5">
        <f>E2600/D2600</f>
        <v>0.39</v>
      </c>
      <c r="P2600" s="19">
        <f t="shared" si="162"/>
        <v>83.571428571428569</v>
      </c>
      <c r="Q2600" t="b">
        <v>0</v>
      </c>
      <c r="R2600" s="14" t="s">
        <v>8343</v>
      </c>
      <c r="S2600" s="10" t="s">
        <v>8290</v>
      </c>
      <c r="T2600" t="s">
        <v>8291</v>
      </c>
      <c r="U2600" s="14">
        <f t="shared" si="163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19">
        <v>9041</v>
      </c>
      <c r="E2601">
        <v>90</v>
      </c>
      <c r="F2601" s="19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7">
        <f t="shared" si="161"/>
        <v>41809.754016203704</v>
      </c>
      <c r="M2601" t="b">
        <v>0</v>
      </c>
      <c r="N2601">
        <v>5</v>
      </c>
      <c r="O2601" s="5">
        <f>E2601/D2601</f>
        <v>9.9546510341776348E-3</v>
      </c>
      <c r="P2601" s="19">
        <f t="shared" si="162"/>
        <v>18</v>
      </c>
      <c r="Q2601" t="b">
        <v>0</v>
      </c>
      <c r="R2601" s="14" t="s">
        <v>8343</v>
      </c>
      <c r="S2601" s="10" t="s">
        <v>8290</v>
      </c>
      <c r="T2601" t="s">
        <v>8291</v>
      </c>
      <c r="U2601" s="14">
        <f t="shared" si="163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19">
        <v>50000</v>
      </c>
      <c r="E2602">
        <v>3466</v>
      </c>
      <c r="F2602" s="19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7">
        <f t="shared" si="161"/>
        <v>42394.900462962964</v>
      </c>
      <c r="M2602" t="b">
        <v>0</v>
      </c>
      <c r="N2602">
        <v>30</v>
      </c>
      <c r="O2602" s="5">
        <f>E2602/D2602</f>
        <v>6.9320000000000007E-2</v>
      </c>
      <c r="P2602" s="19">
        <f t="shared" si="162"/>
        <v>115.53333333333333</v>
      </c>
      <c r="Q2602" t="b">
        <v>0</v>
      </c>
      <c r="R2602" s="14" t="s">
        <v>8343</v>
      </c>
      <c r="S2602" s="10" t="s">
        <v>8290</v>
      </c>
      <c r="T2602" t="s">
        <v>8291</v>
      </c>
      <c r="U2602" s="14">
        <f t="shared" si="163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19">
        <v>500</v>
      </c>
      <c r="E2603">
        <v>3307</v>
      </c>
      <c r="F2603" s="19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7">
        <f t="shared" si="161"/>
        <v>41150.902187499996</v>
      </c>
      <c r="M2603" t="b">
        <v>1</v>
      </c>
      <c r="N2603">
        <v>151</v>
      </c>
      <c r="O2603" s="5">
        <f>E2603/D2603</f>
        <v>6.6139999999999999</v>
      </c>
      <c r="P2603" s="19">
        <f t="shared" si="162"/>
        <v>21.900662251655628</v>
      </c>
      <c r="Q2603" t="b">
        <v>1</v>
      </c>
      <c r="R2603" s="14" t="s">
        <v>8360</v>
      </c>
      <c r="S2603" s="10" t="s">
        <v>8273</v>
      </c>
      <c r="T2603" t="s">
        <v>8309</v>
      </c>
      <c r="U2603" s="14">
        <f t="shared" si="163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19">
        <v>12000</v>
      </c>
      <c r="E2604">
        <v>39131</v>
      </c>
      <c r="F2604" s="19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7">
        <f t="shared" si="161"/>
        <v>41915.747314814813</v>
      </c>
      <c r="M2604" t="b">
        <v>1</v>
      </c>
      <c r="N2604">
        <v>489</v>
      </c>
      <c r="O2604" s="5">
        <f>E2604/D2604</f>
        <v>3.2609166666666667</v>
      </c>
      <c r="P2604" s="19">
        <f t="shared" si="162"/>
        <v>80.022494887525568</v>
      </c>
      <c r="Q2604" t="b">
        <v>1</v>
      </c>
      <c r="R2604" s="14" t="s">
        <v>8360</v>
      </c>
      <c r="S2604" s="10" t="s">
        <v>8273</v>
      </c>
      <c r="T2604" t="s">
        <v>8309</v>
      </c>
      <c r="U2604" s="14">
        <f t="shared" si="163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19">
        <v>1750</v>
      </c>
      <c r="E2605">
        <v>1776</v>
      </c>
      <c r="F2605" s="19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7">
        <f t="shared" si="161"/>
        <v>41617.912662037037</v>
      </c>
      <c r="M2605" t="b">
        <v>1</v>
      </c>
      <c r="N2605">
        <v>50</v>
      </c>
      <c r="O2605" s="5">
        <f>E2605/D2605</f>
        <v>1.0148571428571429</v>
      </c>
      <c r="P2605" s="19">
        <f t="shared" si="162"/>
        <v>35.520000000000003</v>
      </c>
      <c r="Q2605" t="b">
        <v>1</v>
      </c>
      <c r="R2605" s="14" t="s">
        <v>8360</v>
      </c>
      <c r="S2605" s="10" t="s">
        <v>8273</v>
      </c>
      <c r="T2605" t="s">
        <v>8309</v>
      </c>
      <c r="U2605" s="14">
        <f t="shared" si="163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19">
        <v>20000</v>
      </c>
      <c r="E2606">
        <v>20843.599999999999</v>
      </c>
      <c r="F2606" s="19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7">
        <f t="shared" si="161"/>
        <v>40998.051192129627</v>
      </c>
      <c r="M2606" t="b">
        <v>1</v>
      </c>
      <c r="N2606">
        <v>321</v>
      </c>
      <c r="O2606" s="5">
        <f>E2606/D2606</f>
        <v>1.0421799999999999</v>
      </c>
      <c r="P2606" s="19">
        <f t="shared" si="162"/>
        <v>64.933333333333323</v>
      </c>
      <c r="Q2606" t="b">
        <v>1</v>
      </c>
      <c r="R2606" s="14" t="s">
        <v>8360</v>
      </c>
      <c r="S2606" s="10" t="s">
        <v>8273</v>
      </c>
      <c r="T2606" t="s">
        <v>8309</v>
      </c>
      <c r="U2606" s="14">
        <f t="shared" si="163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19">
        <v>100000</v>
      </c>
      <c r="E2607">
        <v>107421.57</v>
      </c>
      <c r="F2607" s="19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7">
        <f t="shared" si="161"/>
        <v>42508.541550925926</v>
      </c>
      <c r="M2607" t="b">
        <v>1</v>
      </c>
      <c r="N2607">
        <v>1762</v>
      </c>
      <c r="O2607" s="5">
        <f>E2607/D2607</f>
        <v>1.0742157000000001</v>
      </c>
      <c r="P2607" s="19">
        <f t="shared" si="162"/>
        <v>60.965703745743475</v>
      </c>
      <c r="Q2607" t="b">
        <v>1</v>
      </c>
      <c r="R2607" s="14" t="s">
        <v>8360</v>
      </c>
      <c r="S2607" s="10" t="s">
        <v>8273</v>
      </c>
      <c r="T2607" t="s">
        <v>8309</v>
      </c>
      <c r="U2607" s="14">
        <f t="shared" si="163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19">
        <v>11000</v>
      </c>
      <c r="E2608">
        <v>12106</v>
      </c>
      <c r="F2608" s="19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7">
        <f t="shared" si="161"/>
        <v>41726.712754629632</v>
      </c>
      <c r="M2608" t="b">
        <v>1</v>
      </c>
      <c r="N2608">
        <v>385</v>
      </c>
      <c r="O2608" s="5">
        <f>E2608/D2608</f>
        <v>1.1005454545454545</v>
      </c>
      <c r="P2608" s="19">
        <f t="shared" si="162"/>
        <v>31.444155844155844</v>
      </c>
      <c r="Q2608" t="b">
        <v>1</v>
      </c>
      <c r="R2608" s="14" t="s">
        <v>8360</v>
      </c>
      <c r="S2608" s="10" t="s">
        <v>8273</v>
      </c>
      <c r="T2608" t="s">
        <v>8309</v>
      </c>
      <c r="U2608" s="14">
        <f t="shared" si="163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19">
        <v>8000</v>
      </c>
      <c r="E2609">
        <v>32616</v>
      </c>
      <c r="F2609" s="1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7">
        <f t="shared" si="161"/>
        <v>42184.874675925923</v>
      </c>
      <c r="M2609" t="b">
        <v>1</v>
      </c>
      <c r="N2609">
        <v>398</v>
      </c>
      <c r="O2609" s="5">
        <f>E2609/D2609</f>
        <v>4.077</v>
      </c>
      <c r="P2609" s="19">
        <f t="shared" si="162"/>
        <v>81.949748743718587</v>
      </c>
      <c r="Q2609" t="b">
        <v>1</v>
      </c>
      <c r="R2609" s="14" t="s">
        <v>8360</v>
      </c>
      <c r="S2609" s="10" t="s">
        <v>8273</v>
      </c>
      <c r="T2609" t="s">
        <v>8309</v>
      </c>
      <c r="U2609" s="14">
        <f t="shared" si="163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19">
        <v>8000</v>
      </c>
      <c r="E2610">
        <v>17914</v>
      </c>
      <c r="F2610" s="19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7">
        <f t="shared" si="161"/>
        <v>42767.801712962959</v>
      </c>
      <c r="M2610" t="b">
        <v>1</v>
      </c>
      <c r="N2610">
        <v>304</v>
      </c>
      <c r="O2610" s="5">
        <f>E2610/D2610</f>
        <v>2.2392500000000002</v>
      </c>
      <c r="P2610" s="19">
        <f t="shared" si="162"/>
        <v>58.92763157894737</v>
      </c>
      <c r="Q2610" t="b">
        <v>1</v>
      </c>
      <c r="R2610" s="14" t="s">
        <v>8360</v>
      </c>
      <c r="S2610" s="10" t="s">
        <v>8273</v>
      </c>
      <c r="T2610" t="s">
        <v>8309</v>
      </c>
      <c r="U2610" s="14">
        <f t="shared" si="163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19">
        <v>35000</v>
      </c>
      <c r="E2611">
        <v>106330.39</v>
      </c>
      <c r="F2611" s="19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7">
        <f t="shared" si="161"/>
        <v>41075.237858796296</v>
      </c>
      <c r="M2611" t="b">
        <v>1</v>
      </c>
      <c r="N2611">
        <v>676</v>
      </c>
      <c r="O2611" s="5">
        <f>E2611/D2611</f>
        <v>3.038011142857143</v>
      </c>
      <c r="P2611" s="19">
        <f t="shared" si="162"/>
        <v>157.29347633136095</v>
      </c>
      <c r="Q2611" t="b">
        <v>1</v>
      </c>
      <c r="R2611" s="14" t="s">
        <v>8360</v>
      </c>
      <c r="S2611" s="10" t="s">
        <v>8273</v>
      </c>
      <c r="T2611" t="s">
        <v>8309</v>
      </c>
      <c r="U2611" s="14">
        <f t="shared" si="163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19">
        <v>22765</v>
      </c>
      <c r="E2612">
        <v>32172.66</v>
      </c>
      <c r="F2612" s="19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7">
        <f t="shared" si="161"/>
        <v>42564.881076388891</v>
      </c>
      <c r="M2612" t="b">
        <v>1</v>
      </c>
      <c r="N2612">
        <v>577</v>
      </c>
      <c r="O2612" s="5">
        <f>E2612/D2612</f>
        <v>1.4132510432681749</v>
      </c>
      <c r="P2612" s="19">
        <f t="shared" si="162"/>
        <v>55.758509532062391</v>
      </c>
      <c r="Q2612" t="b">
        <v>1</v>
      </c>
      <c r="R2612" s="14" t="s">
        <v>8360</v>
      </c>
      <c r="S2612" s="10" t="s">
        <v>8273</v>
      </c>
      <c r="T2612" t="s">
        <v>8309</v>
      </c>
      <c r="U2612" s="14">
        <f t="shared" si="163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19">
        <v>11000</v>
      </c>
      <c r="E2613">
        <v>306970</v>
      </c>
      <c r="F2613" s="19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7">
        <f t="shared" si="161"/>
        <v>42704.335810185185</v>
      </c>
      <c r="M2613" t="b">
        <v>1</v>
      </c>
      <c r="N2613">
        <v>3663</v>
      </c>
      <c r="O2613" s="5">
        <f>E2613/D2613</f>
        <v>27.906363636363636</v>
      </c>
      <c r="P2613" s="19">
        <f t="shared" si="162"/>
        <v>83.802893802893806</v>
      </c>
      <c r="Q2613" t="b">
        <v>1</v>
      </c>
      <c r="R2613" s="14" t="s">
        <v>8360</v>
      </c>
      <c r="S2613" s="10" t="s">
        <v>8273</v>
      </c>
      <c r="T2613" t="s">
        <v>8309</v>
      </c>
      <c r="U2613" s="14">
        <f t="shared" si="163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19">
        <v>10000</v>
      </c>
      <c r="E2614">
        <v>17176.13</v>
      </c>
      <c r="F2614" s="19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7">
        <f t="shared" si="161"/>
        <v>41982.143171296295</v>
      </c>
      <c r="M2614" t="b">
        <v>1</v>
      </c>
      <c r="N2614">
        <v>294</v>
      </c>
      <c r="O2614" s="5">
        <f>E2614/D2614</f>
        <v>1.7176130000000001</v>
      </c>
      <c r="P2614" s="19">
        <f t="shared" si="162"/>
        <v>58.422210884353746</v>
      </c>
      <c r="Q2614" t="b">
        <v>1</v>
      </c>
      <c r="R2614" s="14" t="s">
        <v>8360</v>
      </c>
      <c r="S2614" s="10" t="s">
        <v>8273</v>
      </c>
      <c r="T2614" t="s">
        <v>8309</v>
      </c>
      <c r="U2614" s="14">
        <f t="shared" si="163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19">
        <v>7500</v>
      </c>
      <c r="E2615">
        <v>7576</v>
      </c>
      <c r="F2615" s="19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7">
        <f t="shared" si="161"/>
        <v>41143.81821759259</v>
      </c>
      <c r="M2615" t="b">
        <v>1</v>
      </c>
      <c r="N2615">
        <v>28</v>
      </c>
      <c r="O2615" s="5">
        <f>E2615/D2615</f>
        <v>1.0101333333333333</v>
      </c>
      <c r="P2615" s="19">
        <f t="shared" si="162"/>
        <v>270.57142857142856</v>
      </c>
      <c r="Q2615" t="b">
        <v>1</v>
      </c>
      <c r="R2615" s="14" t="s">
        <v>8360</v>
      </c>
      <c r="S2615" s="10" t="s">
        <v>8273</v>
      </c>
      <c r="T2615" t="s">
        <v>8309</v>
      </c>
      <c r="U2615" s="14">
        <f t="shared" si="163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19">
        <v>10500</v>
      </c>
      <c r="E2616">
        <v>10710</v>
      </c>
      <c r="F2616" s="19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7">
        <f t="shared" si="161"/>
        <v>41730.708472222221</v>
      </c>
      <c r="M2616" t="b">
        <v>1</v>
      </c>
      <c r="N2616">
        <v>100</v>
      </c>
      <c r="O2616" s="5">
        <f>E2616/D2616</f>
        <v>1.02</v>
      </c>
      <c r="P2616" s="19">
        <f t="shared" si="162"/>
        <v>107.1</v>
      </c>
      <c r="Q2616" t="b">
        <v>1</v>
      </c>
      <c r="R2616" s="14" t="s">
        <v>8360</v>
      </c>
      <c r="S2616" s="10" t="s">
        <v>8273</v>
      </c>
      <c r="T2616" t="s">
        <v>8309</v>
      </c>
      <c r="U2616" s="14">
        <f t="shared" si="163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19">
        <v>2001</v>
      </c>
      <c r="E2617">
        <v>3397</v>
      </c>
      <c r="F2617" s="19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7">
        <f t="shared" si="161"/>
        <v>42453.49726851852</v>
      </c>
      <c r="M2617" t="b">
        <v>0</v>
      </c>
      <c r="N2617">
        <v>72</v>
      </c>
      <c r="O2617" s="5">
        <f>E2617/D2617</f>
        <v>1.6976511744127936</v>
      </c>
      <c r="P2617" s="19">
        <f t="shared" si="162"/>
        <v>47.180555555555557</v>
      </c>
      <c r="Q2617" t="b">
        <v>1</v>
      </c>
      <c r="R2617" s="14" t="s">
        <v>8360</v>
      </c>
      <c r="S2617" s="10" t="s">
        <v>8273</v>
      </c>
      <c r="T2617" t="s">
        <v>8309</v>
      </c>
      <c r="U2617" s="14">
        <f t="shared" si="163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19">
        <v>25000</v>
      </c>
      <c r="E2618">
        <v>28633.5</v>
      </c>
      <c r="F2618" s="19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7">
        <f t="shared" si="161"/>
        <v>42211.99454861111</v>
      </c>
      <c r="M2618" t="b">
        <v>1</v>
      </c>
      <c r="N2618">
        <v>238</v>
      </c>
      <c r="O2618" s="5">
        <f>E2618/D2618</f>
        <v>1.14534</v>
      </c>
      <c r="P2618" s="19">
        <f t="shared" si="162"/>
        <v>120.30882352941177</v>
      </c>
      <c r="Q2618" t="b">
        <v>1</v>
      </c>
      <c r="R2618" s="14" t="s">
        <v>8360</v>
      </c>
      <c r="S2618" s="10" t="s">
        <v>8273</v>
      </c>
      <c r="T2618" t="s">
        <v>8309</v>
      </c>
      <c r="U2618" s="14">
        <f t="shared" si="163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19">
        <v>500</v>
      </c>
      <c r="E2619">
        <v>4388</v>
      </c>
      <c r="F2619" s="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7">
        <f t="shared" si="161"/>
        <v>41902.874432870369</v>
      </c>
      <c r="M2619" t="b">
        <v>1</v>
      </c>
      <c r="N2619">
        <v>159</v>
      </c>
      <c r="O2619" s="5">
        <f>E2619/D2619</f>
        <v>8.7759999999999998</v>
      </c>
      <c r="P2619" s="19">
        <f t="shared" si="162"/>
        <v>27.59748427672956</v>
      </c>
      <c r="Q2619" t="b">
        <v>1</v>
      </c>
      <c r="R2619" s="14" t="s">
        <v>8360</v>
      </c>
      <c r="S2619" s="10" t="s">
        <v>8273</v>
      </c>
      <c r="T2619" t="s">
        <v>8309</v>
      </c>
      <c r="U2619" s="14">
        <f t="shared" si="163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19">
        <v>15000</v>
      </c>
      <c r="E2620">
        <v>15808</v>
      </c>
      <c r="F2620" s="19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7">
        <f t="shared" si="161"/>
        <v>42279.792372685188</v>
      </c>
      <c r="M2620" t="b">
        <v>1</v>
      </c>
      <c r="N2620">
        <v>77</v>
      </c>
      <c r="O2620" s="5">
        <f>E2620/D2620</f>
        <v>1.0538666666666667</v>
      </c>
      <c r="P2620" s="19">
        <f t="shared" si="162"/>
        <v>205.2987012987013</v>
      </c>
      <c r="Q2620" t="b">
        <v>1</v>
      </c>
      <c r="R2620" s="14" t="s">
        <v>8360</v>
      </c>
      <c r="S2620" s="10" t="s">
        <v>8273</v>
      </c>
      <c r="T2620" t="s">
        <v>8309</v>
      </c>
      <c r="U2620" s="14">
        <f t="shared" si="163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19">
        <v>1000</v>
      </c>
      <c r="E2621">
        <v>1884</v>
      </c>
      <c r="F2621" s="19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7">
        <f t="shared" si="161"/>
        <v>42273.884305555555</v>
      </c>
      <c r="M2621" t="b">
        <v>1</v>
      </c>
      <c r="N2621">
        <v>53</v>
      </c>
      <c r="O2621" s="5">
        <f>E2621/D2621</f>
        <v>1.8839999999999999</v>
      </c>
      <c r="P2621" s="19">
        <f t="shared" si="162"/>
        <v>35.547169811320757</v>
      </c>
      <c r="Q2621" t="b">
        <v>1</v>
      </c>
      <c r="R2621" s="14" t="s">
        <v>8360</v>
      </c>
      <c r="S2621" s="10" t="s">
        <v>8273</v>
      </c>
      <c r="T2621" t="s">
        <v>8309</v>
      </c>
      <c r="U2621" s="14">
        <f t="shared" si="163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19">
        <v>65000</v>
      </c>
      <c r="E2622">
        <v>93374</v>
      </c>
      <c r="F2622" s="19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7">
        <f t="shared" si="161"/>
        <v>42251.16715277778</v>
      </c>
      <c r="M2622" t="b">
        <v>1</v>
      </c>
      <c r="N2622">
        <v>1251</v>
      </c>
      <c r="O2622" s="5">
        <f>E2622/D2622</f>
        <v>1.436523076923077</v>
      </c>
      <c r="P2622" s="19">
        <f t="shared" si="162"/>
        <v>74.639488409272587</v>
      </c>
      <c r="Q2622" t="b">
        <v>1</v>
      </c>
      <c r="R2622" s="14" t="s">
        <v>8360</v>
      </c>
      <c r="S2622" s="10" t="s">
        <v>8273</v>
      </c>
      <c r="T2622" t="s">
        <v>8309</v>
      </c>
      <c r="U2622" s="14">
        <f t="shared" si="163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19">
        <v>15000</v>
      </c>
      <c r="E2623">
        <v>21882</v>
      </c>
      <c r="F2623" s="19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7">
        <f t="shared" si="161"/>
        <v>42115.74754629629</v>
      </c>
      <c r="M2623" t="b">
        <v>1</v>
      </c>
      <c r="N2623">
        <v>465</v>
      </c>
      <c r="O2623" s="5">
        <f>E2623/D2623</f>
        <v>1.4588000000000001</v>
      </c>
      <c r="P2623" s="19">
        <f t="shared" si="162"/>
        <v>47.058064516129029</v>
      </c>
      <c r="Q2623" t="b">
        <v>1</v>
      </c>
      <c r="R2623" s="14" t="s">
        <v>8360</v>
      </c>
      <c r="S2623" s="10" t="s">
        <v>8273</v>
      </c>
      <c r="T2623" t="s">
        <v>8309</v>
      </c>
      <c r="U2623" s="14">
        <f t="shared" si="163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19">
        <v>1500</v>
      </c>
      <c r="E2624">
        <v>1967.76</v>
      </c>
      <c r="F2624" s="19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7">
        <f t="shared" si="161"/>
        <v>42689.74324074074</v>
      </c>
      <c r="M2624" t="b">
        <v>0</v>
      </c>
      <c r="N2624">
        <v>74</v>
      </c>
      <c r="O2624" s="5">
        <f>E2624/D2624</f>
        <v>1.3118399999999999</v>
      </c>
      <c r="P2624" s="19">
        <f t="shared" si="162"/>
        <v>26.591351351351353</v>
      </c>
      <c r="Q2624" t="b">
        <v>1</v>
      </c>
      <c r="R2624" s="14" t="s">
        <v>8360</v>
      </c>
      <c r="S2624" s="10" t="s">
        <v>8273</v>
      </c>
      <c r="T2624" t="s">
        <v>8309</v>
      </c>
      <c r="U2624" s="14">
        <f t="shared" si="163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19">
        <v>2000</v>
      </c>
      <c r="E2625">
        <v>2280</v>
      </c>
      <c r="F2625" s="19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7">
        <f t="shared" si="161"/>
        <v>42692.256550925929</v>
      </c>
      <c r="M2625" t="b">
        <v>0</v>
      </c>
      <c r="N2625">
        <v>62</v>
      </c>
      <c r="O2625" s="5">
        <f>E2625/D2625</f>
        <v>1.1399999999999999</v>
      </c>
      <c r="P2625" s="19">
        <f t="shared" si="162"/>
        <v>36.774193548387096</v>
      </c>
      <c r="Q2625" t="b">
        <v>1</v>
      </c>
      <c r="R2625" s="14" t="s">
        <v>8360</v>
      </c>
      <c r="S2625" s="10" t="s">
        <v>8273</v>
      </c>
      <c r="T2625" t="s">
        <v>8309</v>
      </c>
      <c r="U2625" s="14">
        <f t="shared" si="163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19">
        <v>8000</v>
      </c>
      <c r="E2626">
        <v>110353.65</v>
      </c>
      <c r="F2626" s="19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7">
        <f t="shared" si="161"/>
        <v>41144.42155092593</v>
      </c>
      <c r="M2626" t="b">
        <v>0</v>
      </c>
      <c r="N2626">
        <v>3468</v>
      </c>
      <c r="O2626" s="5">
        <f>E2626/D2626</f>
        <v>13.794206249999998</v>
      </c>
      <c r="P2626" s="19">
        <f t="shared" si="162"/>
        <v>31.820544982698959</v>
      </c>
      <c r="Q2626" t="b">
        <v>1</v>
      </c>
      <c r="R2626" s="14" t="s">
        <v>8360</v>
      </c>
      <c r="S2626" s="10" t="s">
        <v>8273</v>
      </c>
      <c r="T2626" t="s">
        <v>8309</v>
      </c>
      <c r="U2626" s="14">
        <f t="shared" si="163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19">
        <v>150</v>
      </c>
      <c r="E2627">
        <v>1434</v>
      </c>
      <c r="F2627" s="19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7">
        <f t="shared" ref="L2627:L2690" si="165">(((K2627/60)/60)/24)+DATE(1970,1,1)</f>
        <v>42658.810277777782</v>
      </c>
      <c r="M2627" t="b">
        <v>0</v>
      </c>
      <c r="N2627">
        <v>52</v>
      </c>
      <c r="O2627" s="5">
        <f>E2627/D2627</f>
        <v>9.56</v>
      </c>
      <c r="P2627" s="19">
        <f t="shared" ref="P2627:P2690" si="166">IFERROR(E2627/N2627,0)</f>
        <v>27.576923076923077</v>
      </c>
      <c r="Q2627" t="b">
        <v>1</v>
      </c>
      <c r="R2627" s="14" t="s">
        <v>8360</v>
      </c>
      <c r="S2627" s="10" t="s">
        <v>8273</v>
      </c>
      <c r="T2627" t="s">
        <v>8309</v>
      </c>
      <c r="U2627" s="14">
        <f t="shared" ref="U2627:U2690" si="167">YEAR(L2627)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19">
        <v>2500</v>
      </c>
      <c r="E2628">
        <v>2800</v>
      </c>
      <c r="F2628" s="19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7">
        <f t="shared" si="165"/>
        <v>42128.628113425926</v>
      </c>
      <c r="M2628" t="b">
        <v>0</v>
      </c>
      <c r="N2628">
        <v>50</v>
      </c>
      <c r="O2628" s="5">
        <f>E2628/D2628</f>
        <v>1.1200000000000001</v>
      </c>
      <c r="P2628" s="19">
        <f t="shared" si="166"/>
        <v>56</v>
      </c>
      <c r="Q2628" t="b">
        <v>1</v>
      </c>
      <c r="R2628" s="14" t="s">
        <v>8360</v>
      </c>
      <c r="S2628" s="10" t="s">
        <v>8273</v>
      </c>
      <c r="T2628" t="s">
        <v>8309</v>
      </c>
      <c r="U2628" s="14">
        <f t="shared" si="167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19">
        <v>150</v>
      </c>
      <c r="E2629">
        <v>970</v>
      </c>
      <c r="F2629" s="1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7">
        <f t="shared" si="165"/>
        <v>42304.829409722224</v>
      </c>
      <c r="M2629" t="b">
        <v>0</v>
      </c>
      <c r="N2629">
        <v>45</v>
      </c>
      <c r="O2629" s="5">
        <f>E2629/D2629</f>
        <v>6.4666666666666668</v>
      </c>
      <c r="P2629" s="19">
        <f t="shared" si="166"/>
        <v>21.555555555555557</v>
      </c>
      <c r="Q2629" t="b">
        <v>1</v>
      </c>
      <c r="R2629" s="14" t="s">
        <v>8360</v>
      </c>
      <c r="S2629" s="10" t="s">
        <v>8273</v>
      </c>
      <c r="T2629" t="s">
        <v>8309</v>
      </c>
      <c r="U2629" s="14">
        <f t="shared" si="167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19">
        <v>839</v>
      </c>
      <c r="E2630">
        <v>926</v>
      </c>
      <c r="F2630" s="19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7">
        <f t="shared" si="165"/>
        <v>41953.966053240743</v>
      </c>
      <c r="M2630" t="b">
        <v>0</v>
      </c>
      <c r="N2630">
        <v>21</v>
      </c>
      <c r="O2630" s="5">
        <f>E2630/D2630</f>
        <v>1.1036948748510131</v>
      </c>
      <c r="P2630" s="19">
        <f t="shared" si="166"/>
        <v>44.095238095238095</v>
      </c>
      <c r="Q2630" t="b">
        <v>1</v>
      </c>
      <c r="R2630" s="14" t="s">
        <v>8360</v>
      </c>
      <c r="S2630" s="10" t="s">
        <v>8273</v>
      </c>
      <c r="T2630" t="s">
        <v>8309</v>
      </c>
      <c r="U2630" s="14">
        <f t="shared" si="167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19">
        <v>5000</v>
      </c>
      <c r="E2631">
        <v>6387</v>
      </c>
      <c r="F2631" s="19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7">
        <f t="shared" si="165"/>
        <v>42108.538449074069</v>
      </c>
      <c r="M2631" t="b">
        <v>0</v>
      </c>
      <c r="N2631">
        <v>100</v>
      </c>
      <c r="O2631" s="5">
        <f>E2631/D2631</f>
        <v>1.2774000000000001</v>
      </c>
      <c r="P2631" s="19">
        <f t="shared" si="166"/>
        <v>63.87</v>
      </c>
      <c r="Q2631" t="b">
        <v>1</v>
      </c>
      <c r="R2631" s="14" t="s">
        <v>8360</v>
      </c>
      <c r="S2631" s="10" t="s">
        <v>8273</v>
      </c>
      <c r="T2631" t="s">
        <v>8309</v>
      </c>
      <c r="U2631" s="14">
        <f t="shared" si="167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19">
        <v>2000</v>
      </c>
      <c r="E2632">
        <v>3158</v>
      </c>
      <c r="F2632" s="19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7">
        <f t="shared" si="165"/>
        <v>42524.105462962965</v>
      </c>
      <c r="M2632" t="b">
        <v>0</v>
      </c>
      <c r="N2632">
        <v>81</v>
      </c>
      <c r="O2632" s="5">
        <f>E2632/D2632</f>
        <v>1.579</v>
      </c>
      <c r="P2632" s="19">
        <f t="shared" si="166"/>
        <v>38.987654320987652</v>
      </c>
      <c r="Q2632" t="b">
        <v>1</v>
      </c>
      <c r="R2632" s="14" t="s">
        <v>8360</v>
      </c>
      <c r="S2632" s="10" t="s">
        <v>8273</v>
      </c>
      <c r="T2632" t="s">
        <v>8309</v>
      </c>
      <c r="U2632" s="14">
        <f t="shared" si="167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19">
        <v>20000</v>
      </c>
      <c r="E2633">
        <v>22933.05</v>
      </c>
      <c r="F2633" s="19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7">
        <f t="shared" si="165"/>
        <v>42218.169293981482</v>
      </c>
      <c r="M2633" t="b">
        <v>0</v>
      </c>
      <c r="N2633">
        <v>286</v>
      </c>
      <c r="O2633" s="5">
        <f>E2633/D2633</f>
        <v>1.1466525000000001</v>
      </c>
      <c r="P2633" s="19">
        <f t="shared" si="166"/>
        <v>80.185489510489504</v>
      </c>
      <c r="Q2633" t="b">
        <v>1</v>
      </c>
      <c r="R2633" s="14" t="s">
        <v>8360</v>
      </c>
      <c r="S2633" s="10" t="s">
        <v>8273</v>
      </c>
      <c r="T2633" t="s">
        <v>8309</v>
      </c>
      <c r="U2633" s="14">
        <f t="shared" si="167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19">
        <v>1070</v>
      </c>
      <c r="E2634">
        <v>1466</v>
      </c>
      <c r="F2634" s="19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7">
        <f t="shared" si="165"/>
        <v>42494.061793981484</v>
      </c>
      <c r="M2634" t="b">
        <v>0</v>
      </c>
      <c r="N2634">
        <v>42</v>
      </c>
      <c r="O2634" s="5">
        <f>E2634/D2634</f>
        <v>1.3700934579439252</v>
      </c>
      <c r="P2634" s="19">
        <f t="shared" si="166"/>
        <v>34.904761904761905</v>
      </c>
      <c r="Q2634" t="b">
        <v>1</v>
      </c>
      <c r="R2634" s="14" t="s">
        <v>8360</v>
      </c>
      <c r="S2634" s="10" t="s">
        <v>8273</v>
      </c>
      <c r="T2634" t="s">
        <v>8309</v>
      </c>
      <c r="U2634" s="14">
        <f t="shared" si="167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19">
        <v>5000</v>
      </c>
      <c r="E2635">
        <v>17731</v>
      </c>
      <c r="F2635" s="19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7">
        <f t="shared" si="165"/>
        <v>41667.823287037041</v>
      </c>
      <c r="M2635" t="b">
        <v>0</v>
      </c>
      <c r="N2635">
        <v>199</v>
      </c>
      <c r="O2635" s="5">
        <f>E2635/D2635</f>
        <v>3.5461999999999998</v>
      </c>
      <c r="P2635" s="19">
        <f t="shared" si="166"/>
        <v>89.100502512562812</v>
      </c>
      <c r="Q2635" t="b">
        <v>1</v>
      </c>
      <c r="R2635" s="14" t="s">
        <v>8360</v>
      </c>
      <c r="S2635" s="10" t="s">
        <v>8273</v>
      </c>
      <c r="T2635" t="s">
        <v>8309</v>
      </c>
      <c r="U2635" s="14">
        <f t="shared" si="167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19">
        <v>930</v>
      </c>
      <c r="E2636">
        <v>986</v>
      </c>
      <c r="F2636" s="19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7">
        <f t="shared" si="165"/>
        <v>42612.656493055561</v>
      </c>
      <c r="M2636" t="b">
        <v>0</v>
      </c>
      <c r="N2636">
        <v>25</v>
      </c>
      <c r="O2636" s="5">
        <f>E2636/D2636</f>
        <v>1.0602150537634409</v>
      </c>
      <c r="P2636" s="19">
        <f t="shared" si="166"/>
        <v>39.44</v>
      </c>
      <c r="Q2636" t="b">
        <v>1</v>
      </c>
      <c r="R2636" s="14" t="s">
        <v>8360</v>
      </c>
      <c r="S2636" s="10" t="s">
        <v>8273</v>
      </c>
      <c r="T2636" t="s">
        <v>8309</v>
      </c>
      <c r="U2636" s="14">
        <f t="shared" si="167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19">
        <v>11500</v>
      </c>
      <c r="E2637">
        <v>11500</v>
      </c>
      <c r="F2637" s="19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7">
        <f t="shared" si="165"/>
        <v>42037.950937500005</v>
      </c>
      <c r="M2637" t="b">
        <v>0</v>
      </c>
      <c r="N2637">
        <v>84</v>
      </c>
      <c r="O2637" s="5">
        <f>E2637/D2637</f>
        <v>1</v>
      </c>
      <c r="P2637" s="19">
        <f t="shared" si="166"/>
        <v>136.9047619047619</v>
      </c>
      <c r="Q2637" t="b">
        <v>1</v>
      </c>
      <c r="R2637" s="14" t="s">
        <v>8360</v>
      </c>
      <c r="S2637" s="10" t="s">
        <v>8273</v>
      </c>
      <c r="T2637" t="s">
        <v>8309</v>
      </c>
      <c r="U2637" s="14">
        <f t="shared" si="167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19">
        <v>1000</v>
      </c>
      <c r="E2638">
        <v>1873</v>
      </c>
      <c r="F2638" s="19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7">
        <f t="shared" si="165"/>
        <v>42636.614745370374</v>
      </c>
      <c r="M2638" t="b">
        <v>0</v>
      </c>
      <c r="N2638">
        <v>50</v>
      </c>
      <c r="O2638" s="5">
        <f>E2638/D2638</f>
        <v>1.873</v>
      </c>
      <c r="P2638" s="19">
        <f t="shared" si="166"/>
        <v>37.46</v>
      </c>
      <c r="Q2638" t="b">
        <v>1</v>
      </c>
      <c r="R2638" s="14" t="s">
        <v>8360</v>
      </c>
      <c r="S2638" s="10" t="s">
        <v>8273</v>
      </c>
      <c r="T2638" t="s">
        <v>8309</v>
      </c>
      <c r="U2638" s="14">
        <f t="shared" si="167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19">
        <v>500</v>
      </c>
      <c r="E2639">
        <v>831</v>
      </c>
      <c r="F2639" s="1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7">
        <f t="shared" si="165"/>
        <v>42639.549479166672</v>
      </c>
      <c r="M2639" t="b">
        <v>0</v>
      </c>
      <c r="N2639">
        <v>26</v>
      </c>
      <c r="O2639" s="5">
        <f>E2639/D2639</f>
        <v>1.6619999999999999</v>
      </c>
      <c r="P2639" s="19">
        <f t="shared" si="166"/>
        <v>31.96153846153846</v>
      </c>
      <c r="Q2639" t="b">
        <v>1</v>
      </c>
      <c r="R2639" s="14" t="s">
        <v>8360</v>
      </c>
      <c r="S2639" s="10" t="s">
        <v>8273</v>
      </c>
      <c r="T2639" t="s">
        <v>8309</v>
      </c>
      <c r="U2639" s="14">
        <f t="shared" si="167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19">
        <v>347</v>
      </c>
      <c r="E2640">
        <v>353</v>
      </c>
      <c r="F2640" s="19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7">
        <f t="shared" si="165"/>
        <v>41989.913136574076</v>
      </c>
      <c r="M2640" t="b">
        <v>0</v>
      </c>
      <c r="N2640">
        <v>14</v>
      </c>
      <c r="O2640" s="5">
        <f>E2640/D2640</f>
        <v>1.0172910662824208</v>
      </c>
      <c r="P2640" s="19">
        <f t="shared" si="166"/>
        <v>25.214285714285715</v>
      </c>
      <c r="Q2640" t="b">
        <v>1</v>
      </c>
      <c r="R2640" s="14" t="s">
        <v>8360</v>
      </c>
      <c r="S2640" s="10" t="s">
        <v>8273</v>
      </c>
      <c r="T2640" t="s">
        <v>8309</v>
      </c>
      <c r="U2640" s="14">
        <f t="shared" si="167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19">
        <v>300</v>
      </c>
      <c r="E2641">
        <v>492</v>
      </c>
      <c r="F2641" s="19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7">
        <f t="shared" si="165"/>
        <v>42024.86513888889</v>
      </c>
      <c r="M2641" t="b">
        <v>0</v>
      </c>
      <c r="N2641">
        <v>49</v>
      </c>
      <c r="O2641" s="5">
        <f>E2641/D2641</f>
        <v>1.64</v>
      </c>
      <c r="P2641" s="19">
        <f t="shared" si="166"/>
        <v>10.040816326530612</v>
      </c>
      <c r="Q2641" t="b">
        <v>1</v>
      </c>
      <c r="R2641" s="14" t="s">
        <v>8360</v>
      </c>
      <c r="S2641" s="10" t="s">
        <v>8273</v>
      </c>
      <c r="T2641" t="s">
        <v>8309</v>
      </c>
      <c r="U2641" s="14">
        <f t="shared" si="167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19">
        <v>3000</v>
      </c>
      <c r="E2642">
        <v>3170</v>
      </c>
      <c r="F2642" s="19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7">
        <f t="shared" si="165"/>
        <v>42103.160578703704</v>
      </c>
      <c r="M2642" t="b">
        <v>0</v>
      </c>
      <c r="N2642">
        <v>69</v>
      </c>
      <c r="O2642" s="5">
        <f>E2642/D2642</f>
        <v>1.0566666666666666</v>
      </c>
      <c r="P2642" s="19">
        <f t="shared" si="166"/>
        <v>45.94202898550725</v>
      </c>
      <c r="Q2642" t="b">
        <v>1</v>
      </c>
      <c r="R2642" s="14" t="s">
        <v>8360</v>
      </c>
      <c r="S2642" s="10" t="s">
        <v>8273</v>
      </c>
      <c r="T2642" t="s">
        <v>8309</v>
      </c>
      <c r="U2642" s="14">
        <f t="shared" si="167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19">
        <v>1500</v>
      </c>
      <c r="E2643">
        <v>15</v>
      </c>
      <c r="F2643" s="19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7">
        <f t="shared" si="165"/>
        <v>41880.827118055553</v>
      </c>
      <c r="M2643" t="b">
        <v>0</v>
      </c>
      <c r="N2643">
        <v>1</v>
      </c>
      <c r="O2643" s="5">
        <f>E2643/D2643</f>
        <v>0.01</v>
      </c>
      <c r="P2643" s="19">
        <f t="shared" si="166"/>
        <v>15</v>
      </c>
      <c r="Q2643" t="b">
        <v>0</v>
      </c>
      <c r="R2643" s="14" t="s">
        <v>8360</v>
      </c>
      <c r="S2643" s="10" t="s">
        <v>8273</v>
      </c>
      <c r="T2643" t="s">
        <v>8309</v>
      </c>
      <c r="U2643" s="14">
        <f t="shared" si="167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19">
        <v>500000</v>
      </c>
      <c r="E2644">
        <v>0</v>
      </c>
      <c r="F2644" s="19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7">
        <f t="shared" si="165"/>
        <v>42536.246620370366</v>
      </c>
      <c r="M2644" t="b">
        <v>0</v>
      </c>
      <c r="N2644">
        <v>0</v>
      </c>
      <c r="O2644" s="5">
        <f>E2644/D2644</f>
        <v>0</v>
      </c>
      <c r="P2644" s="19">
        <f t="shared" si="166"/>
        <v>0</v>
      </c>
      <c r="Q2644" t="b">
        <v>0</v>
      </c>
      <c r="R2644" s="14" t="s">
        <v>8360</v>
      </c>
      <c r="S2644" s="10" t="s">
        <v>8273</v>
      </c>
      <c r="T2644" t="s">
        <v>8309</v>
      </c>
      <c r="U2644" s="14">
        <f t="shared" si="167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19">
        <v>1000000</v>
      </c>
      <c r="E2645">
        <v>335597.31</v>
      </c>
      <c r="F2645" s="19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7">
        <f t="shared" si="165"/>
        <v>42689.582349537035</v>
      </c>
      <c r="M2645" t="b">
        <v>1</v>
      </c>
      <c r="N2645">
        <v>1501</v>
      </c>
      <c r="O2645" s="5">
        <f>E2645/D2645</f>
        <v>0.33559730999999998</v>
      </c>
      <c r="P2645" s="19">
        <f t="shared" si="166"/>
        <v>223.58248500999335</v>
      </c>
      <c r="Q2645" t="b">
        <v>0</v>
      </c>
      <c r="R2645" s="14" t="s">
        <v>8360</v>
      </c>
      <c r="S2645" s="10" t="s">
        <v>8273</v>
      </c>
      <c r="T2645" t="s">
        <v>8309</v>
      </c>
      <c r="U2645" s="14">
        <f t="shared" si="167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19">
        <v>100000</v>
      </c>
      <c r="E2646">
        <v>2053</v>
      </c>
      <c r="F2646" s="19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7">
        <f t="shared" si="165"/>
        <v>42774.792071759264</v>
      </c>
      <c r="M2646" t="b">
        <v>1</v>
      </c>
      <c r="N2646">
        <v>52</v>
      </c>
      <c r="O2646" s="5">
        <f>E2646/D2646</f>
        <v>2.053E-2</v>
      </c>
      <c r="P2646" s="19">
        <f t="shared" si="166"/>
        <v>39.480769230769234</v>
      </c>
      <c r="Q2646" t="b">
        <v>0</v>
      </c>
      <c r="R2646" s="14" t="s">
        <v>8360</v>
      </c>
      <c r="S2646" s="10" t="s">
        <v>8273</v>
      </c>
      <c r="T2646" t="s">
        <v>8309</v>
      </c>
      <c r="U2646" s="14">
        <f t="shared" si="167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19">
        <v>20000</v>
      </c>
      <c r="E2647">
        <v>2100</v>
      </c>
      <c r="F2647" s="19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7">
        <f t="shared" si="165"/>
        <v>41921.842627314814</v>
      </c>
      <c r="M2647" t="b">
        <v>1</v>
      </c>
      <c r="N2647">
        <v>23</v>
      </c>
      <c r="O2647" s="5">
        <f>E2647/D2647</f>
        <v>0.105</v>
      </c>
      <c r="P2647" s="19">
        <f t="shared" si="166"/>
        <v>91.304347826086953</v>
      </c>
      <c r="Q2647" t="b">
        <v>0</v>
      </c>
      <c r="R2647" s="14" t="s">
        <v>8360</v>
      </c>
      <c r="S2647" s="10" t="s">
        <v>8273</v>
      </c>
      <c r="T2647" t="s">
        <v>8309</v>
      </c>
      <c r="U2647" s="14">
        <f t="shared" si="167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19">
        <v>500000</v>
      </c>
      <c r="E2648">
        <v>42086.42</v>
      </c>
      <c r="F2648" s="19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7">
        <f t="shared" si="165"/>
        <v>42226.313298611116</v>
      </c>
      <c r="M2648" t="b">
        <v>1</v>
      </c>
      <c r="N2648">
        <v>535</v>
      </c>
      <c r="O2648" s="5">
        <f>E2648/D2648</f>
        <v>8.4172839999999999E-2</v>
      </c>
      <c r="P2648" s="19">
        <f t="shared" si="166"/>
        <v>78.666205607476627</v>
      </c>
      <c r="Q2648" t="b">
        <v>0</v>
      </c>
      <c r="R2648" s="14" t="s">
        <v>8360</v>
      </c>
      <c r="S2648" s="10" t="s">
        <v>8273</v>
      </c>
      <c r="T2648" t="s">
        <v>8309</v>
      </c>
      <c r="U2648" s="14">
        <f t="shared" si="167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19">
        <v>2500</v>
      </c>
      <c r="E2649">
        <v>36</v>
      </c>
      <c r="F2649" s="1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7">
        <f t="shared" si="165"/>
        <v>42200.261793981481</v>
      </c>
      <c r="M2649" t="b">
        <v>0</v>
      </c>
      <c r="N2649">
        <v>3</v>
      </c>
      <c r="O2649" s="5">
        <f>E2649/D2649</f>
        <v>1.44E-2</v>
      </c>
      <c r="P2649" s="19">
        <f t="shared" si="166"/>
        <v>12</v>
      </c>
      <c r="Q2649" t="b">
        <v>0</v>
      </c>
      <c r="R2649" s="14" t="s">
        <v>8360</v>
      </c>
      <c r="S2649" s="10" t="s">
        <v>8273</v>
      </c>
      <c r="T2649" t="s">
        <v>8309</v>
      </c>
      <c r="U2649" s="14">
        <f t="shared" si="167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19">
        <v>12000</v>
      </c>
      <c r="E2650">
        <v>106</v>
      </c>
      <c r="F2650" s="19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7">
        <f t="shared" si="165"/>
        <v>42408.714814814812</v>
      </c>
      <c r="M2650" t="b">
        <v>0</v>
      </c>
      <c r="N2650">
        <v>6</v>
      </c>
      <c r="O2650" s="5">
        <f>E2650/D2650</f>
        <v>8.8333333333333337E-3</v>
      </c>
      <c r="P2650" s="19">
        <f t="shared" si="166"/>
        <v>17.666666666666668</v>
      </c>
      <c r="Q2650" t="b">
        <v>0</v>
      </c>
      <c r="R2650" s="14" t="s">
        <v>8360</v>
      </c>
      <c r="S2650" s="10" t="s">
        <v>8273</v>
      </c>
      <c r="T2650" t="s">
        <v>8309</v>
      </c>
      <c r="U2650" s="14">
        <f t="shared" si="167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19">
        <v>125000</v>
      </c>
      <c r="E2651">
        <v>124</v>
      </c>
      <c r="F2651" s="19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7">
        <f t="shared" si="165"/>
        <v>42341.99700231482</v>
      </c>
      <c r="M2651" t="b">
        <v>0</v>
      </c>
      <c r="N2651">
        <v>3</v>
      </c>
      <c r="O2651" s="5">
        <f>E2651/D2651</f>
        <v>9.9200000000000004E-4</v>
      </c>
      <c r="P2651" s="19">
        <f t="shared" si="166"/>
        <v>41.333333333333336</v>
      </c>
      <c r="Q2651" t="b">
        <v>0</v>
      </c>
      <c r="R2651" s="14" t="s">
        <v>8360</v>
      </c>
      <c r="S2651" s="10" t="s">
        <v>8273</v>
      </c>
      <c r="T2651" t="s">
        <v>8309</v>
      </c>
      <c r="U2651" s="14">
        <f t="shared" si="167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19">
        <v>60000</v>
      </c>
      <c r="E2652">
        <v>358</v>
      </c>
      <c r="F2652" s="19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7">
        <f t="shared" si="165"/>
        <v>42695.624340277776</v>
      </c>
      <c r="M2652" t="b">
        <v>0</v>
      </c>
      <c r="N2652">
        <v>5</v>
      </c>
      <c r="O2652" s="5">
        <f>E2652/D2652</f>
        <v>5.966666666666667E-3</v>
      </c>
      <c r="P2652" s="19">
        <f t="shared" si="166"/>
        <v>71.599999999999994</v>
      </c>
      <c r="Q2652" t="b">
        <v>0</v>
      </c>
      <c r="R2652" s="14" t="s">
        <v>8360</v>
      </c>
      <c r="S2652" s="10" t="s">
        <v>8273</v>
      </c>
      <c r="T2652" t="s">
        <v>8309</v>
      </c>
      <c r="U2652" s="14">
        <f t="shared" si="167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19">
        <v>280000</v>
      </c>
      <c r="E2653">
        <v>5233</v>
      </c>
      <c r="F2653" s="19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7">
        <f t="shared" si="165"/>
        <v>42327.805659722217</v>
      </c>
      <c r="M2653" t="b">
        <v>0</v>
      </c>
      <c r="N2653">
        <v>17</v>
      </c>
      <c r="O2653" s="5">
        <f>E2653/D2653</f>
        <v>1.8689285714285714E-2</v>
      </c>
      <c r="P2653" s="19">
        <f t="shared" si="166"/>
        <v>307.8235294117647</v>
      </c>
      <c r="Q2653" t="b">
        <v>0</v>
      </c>
      <c r="R2653" s="14" t="s">
        <v>8360</v>
      </c>
      <c r="S2653" s="10" t="s">
        <v>8273</v>
      </c>
      <c r="T2653" t="s">
        <v>8309</v>
      </c>
      <c r="U2653" s="14">
        <f t="shared" si="167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19">
        <v>100000</v>
      </c>
      <c r="E2654">
        <v>885</v>
      </c>
      <c r="F2654" s="19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7">
        <f t="shared" si="165"/>
        <v>41953.158854166672</v>
      </c>
      <c r="M2654" t="b">
        <v>0</v>
      </c>
      <c r="N2654">
        <v>11</v>
      </c>
      <c r="O2654" s="5">
        <f>E2654/D2654</f>
        <v>8.8500000000000002E-3</v>
      </c>
      <c r="P2654" s="19">
        <f t="shared" si="166"/>
        <v>80.454545454545453</v>
      </c>
      <c r="Q2654" t="b">
        <v>0</v>
      </c>
      <c r="R2654" s="14" t="s">
        <v>8360</v>
      </c>
      <c r="S2654" s="10" t="s">
        <v>8273</v>
      </c>
      <c r="T2654" t="s">
        <v>8309</v>
      </c>
      <c r="U2654" s="14">
        <f t="shared" si="167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19">
        <v>51000</v>
      </c>
      <c r="E2655">
        <v>5876</v>
      </c>
      <c r="F2655" s="19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7">
        <f t="shared" si="165"/>
        <v>41771.651932870373</v>
      </c>
      <c r="M2655" t="b">
        <v>0</v>
      </c>
      <c r="N2655">
        <v>70</v>
      </c>
      <c r="O2655" s="5">
        <f>E2655/D2655</f>
        <v>0.1152156862745098</v>
      </c>
      <c r="P2655" s="19">
        <f t="shared" si="166"/>
        <v>83.942857142857136</v>
      </c>
      <c r="Q2655" t="b">
        <v>0</v>
      </c>
      <c r="R2655" s="14" t="s">
        <v>8360</v>
      </c>
      <c r="S2655" s="10" t="s">
        <v>8273</v>
      </c>
      <c r="T2655" t="s">
        <v>8309</v>
      </c>
      <c r="U2655" s="14">
        <f t="shared" si="167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19">
        <v>100000</v>
      </c>
      <c r="E2656">
        <v>51</v>
      </c>
      <c r="F2656" s="19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7">
        <f t="shared" si="165"/>
        <v>42055.600995370376</v>
      </c>
      <c r="M2656" t="b">
        <v>0</v>
      </c>
      <c r="N2656">
        <v>6</v>
      </c>
      <c r="O2656" s="5">
        <f>E2656/D2656</f>
        <v>5.1000000000000004E-4</v>
      </c>
      <c r="P2656" s="19">
        <f t="shared" si="166"/>
        <v>8.5</v>
      </c>
      <c r="Q2656" t="b">
        <v>0</v>
      </c>
      <c r="R2656" s="14" t="s">
        <v>8360</v>
      </c>
      <c r="S2656" s="10" t="s">
        <v>8273</v>
      </c>
      <c r="T2656" t="s">
        <v>8309</v>
      </c>
      <c r="U2656" s="14">
        <f t="shared" si="167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19">
        <v>15000</v>
      </c>
      <c r="E2657">
        <v>3155</v>
      </c>
      <c r="F2657" s="19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7">
        <f t="shared" si="165"/>
        <v>42381.866284722222</v>
      </c>
      <c r="M2657" t="b">
        <v>0</v>
      </c>
      <c r="N2657">
        <v>43</v>
      </c>
      <c r="O2657" s="5">
        <f>E2657/D2657</f>
        <v>0.21033333333333334</v>
      </c>
      <c r="P2657" s="19">
        <f t="shared" si="166"/>
        <v>73.372093023255815</v>
      </c>
      <c r="Q2657" t="b">
        <v>0</v>
      </c>
      <c r="R2657" s="14" t="s">
        <v>8360</v>
      </c>
      <c r="S2657" s="10" t="s">
        <v>8273</v>
      </c>
      <c r="T2657" t="s">
        <v>8309</v>
      </c>
      <c r="U2657" s="14">
        <f t="shared" si="167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19">
        <v>150000</v>
      </c>
      <c r="E2658">
        <v>17155</v>
      </c>
      <c r="F2658" s="19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7">
        <f t="shared" si="165"/>
        <v>42767.688518518517</v>
      </c>
      <c r="M2658" t="b">
        <v>0</v>
      </c>
      <c r="N2658">
        <v>152</v>
      </c>
      <c r="O2658" s="5">
        <f>E2658/D2658</f>
        <v>0.11436666666666667</v>
      </c>
      <c r="P2658" s="19">
        <f t="shared" si="166"/>
        <v>112.86184210526316</v>
      </c>
      <c r="Q2658" t="b">
        <v>0</v>
      </c>
      <c r="R2658" s="14" t="s">
        <v>8360</v>
      </c>
      <c r="S2658" s="10" t="s">
        <v>8273</v>
      </c>
      <c r="T2658" t="s">
        <v>8309</v>
      </c>
      <c r="U2658" s="14">
        <f t="shared" si="167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19">
        <v>30000</v>
      </c>
      <c r="E2659">
        <v>5621.38</v>
      </c>
      <c r="F2659" s="1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7">
        <f t="shared" si="165"/>
        <v>42551.928854166668</v>
      </c>
      <c r="M2659" t="b">
        <v>0</v>
      </c>
      <c r="N2659">
        <v>59</v>
      </c>
      <c r="O2659" s="5">
        <f>E2659/D2659</f>
        <v>0.18737933333333334</v>
      </c>
      <c r="P2659" s="19">
        <f t="shared" si="166"/>
        <v>95.277627118644077</v>
      </c>
      <c r="Q2659" t="b">
        <v>0</v>
      </c>
      <c r="R2659" s="14" t="s">
        <v>8360</v>
      </c>
      <c r="S2659" s="10" t="s">
        <v>8273</v>
      </c>
      <c r="T2659" t="s">
        <v>8309</v>
      </c>
      <c r="U2659" s="14">
        <f t="shared" si="167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19">
        <v>98000</v>
      </c>
      <c r="E2660">
        <v>91</v>
      </c>
      <c r="F2660" s="19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7">
        <f t="shared" si="165"/>
        <v>42551.884189814817</v>
      </c>
      <c r="M2660" t="b">
        <v>0</v>
      </c>
      <c r="N2660">
        <v>4</v>
      </c>
      <c r="O2660" s="5">
        <f>E2660/D2660</f>
        <v>9.2857142857142856E-4</v>
      </c>
      <c r="P2660" s="19">
        <f t="shared" si="166"/>
        <v>22.75</v>
      </c>
      <c r="Q2660" t="b">
        <v>0</v>
      </c>
      <c r="R2660" s="14" t="s">
        <v>8360</v>
      </c>
      <c r="S2660" s="10" t="s">
        <v>8273</v>
      </c>
      <c r="T2660" t="s">
        <v>8309</v>
      </c>
      <c r="U2660" s="14">
        <f t="shared" si="167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19">
        <v>49000</v>
      </c>
      <c r="E2661">
        <v>1333</v>
      </c>
      <c r="F2661" s="19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7">
        <f t="shared" si="165"/>
        <v>42082.069560185191</v>
      </c>
      <c r="M2661" t="b">
        <v>0</v>
      </c>
      <c r="N2661">
        <v>10</v>
      </c>
      <c r="O2661" s="5">
        <f>E2661/D2661</f>
        <v>2.720408163265306E-2</v>
      </c>
      <c r="P2661" s="19">
        <f t="shared" si="166"/>
        <v>133.30000000000001</v>
      </c>
      <c r="Q2661" t="b">
        <v>0</v>
      </c>
      <c r="R2661" s="14" t="s">
        <v>8360</v>
      </c>
      <c r="S2661" s="10" t="s">
        <v>8273</v>
      </c>
      <c r="T2661" t="s">
        <v>8309</v>
      </c>
      <c r="U2661" s="14">
        <f t="shared" si="167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19">
        <v>20000</v>
      </c>
      <c r="E2662">
        <v>19</v>
      </c>
      <c r="F2662" s="19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7">
        <f t="shared" si="165"/>
        <v>42272.713171296295</v>
      </c>
      <c r="M2662" t="b">
        <v>0</v>
      </c>
      <c r="N2662">
        <v>5</v>
      </c>
      <c r="O2662" s="5">
        <f>E2662/D2662</f>
        <v>9.5E-4</v>
      </c>
      <c r="P2662" s="19">
        <f t="shared" si="166"/>
        <v>3.8</v>
      </c>
      <c r="Q2662" t="b">
        <v>0</v>
      </c>
      <c r="R2662" s="14" t="s">
        <v>8360</v>
      </c>
      <c r="S2662" s="10" t="s">
        <v>8273</v>
      </c>
      <c r="T2662" t="s">
        <v>8309</v>
      </c>
      <c r="U2662" s="14">
        <f t="shared" si="167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19">
        <v>5000</v>
      </c>
      <c r="E2663">
        <v>5145</v>
      </c>
      <c r="F2663" s="19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7">
        <f t="shared" si="165"/>
        <v>41542.958449074074</v>
      </c>
      <c r="M2663" t="b">
        <v>0</v>
      </c>
      <c r="N2663">
        <v>60</v>
      </c>
      <c r="O2663" s="5">
        <f>E2663/D2663</f>
        <v>1.0289999999999999</v>
      </c>
      <c r="P2663" s="19">
        <f t="shared" si="166"/>
        <v>85.75</v>
      </c>
      <c r="Q2663" t="b">
        <v>1</v>
      </c>
      <c r="R2663" s="14" t="s">
        <v>8361</v>
      </c>
      <c r="S2663" s="10" t="s">
        <v>8273</v>
      </c>
      <c r="T2663" t="s">
        <v>8310</v>
      </c>
      <c r="U2663" s="14">
        <f t="shared" si="167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19">
        <v>20000</v>
      </c>
      <c r="E2664">
        <v>21360</v>
      </c>
      <c r="F2664" s="19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7">
        <f t="shared" si="165"/>
        <v>42207.746678240743</v>
      </c>
      <c r="M2664" t="b">
        <v>0</v>
      </c>
      <c r="N2664">
        <v>80</v>
      </c>
      <c r="O2664" s="5">
        <f>E2664/D2664</f>
        <v>1.0680000000000001</v>
      </c>
      <c r="P2664" s="19">
        <f t="shared" si="166"/>
        <v>267</v>
      </c>
      <c r="Q2664" t="b">
        <v>1</v>
      </c>
      <c r="R2664" s="14" t="s">
        <v>8361</v>
      </c>
      <c r="S2664" s="10" t="s">
        <v>8273</v>
      </c>
      <c r="T2664" t="s">
        <v>8310</v>
      </c>
      <c r="U2664" s="14">
        <f t="shared" si="167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19">
        <v>20000</v>
      </c>
      <c r="E2665">
        <v>20919.25</v>
      </c>
      <c r="F2665" s="19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7">
        <f t="shared" si="165"/>
        <v>42222.622766203705</v>
      </c>
      <c r="M2665" t="b">
        <v>0</v>
      </c>
      <c r="N2665">
        <v>56</v>
      </c>
      <c r="O2665" s="5">
        <f>E2665/D2665</f>
        <v>1.0459624999999999</v>
      </c>
      <c r="P2665" s="19">
        <f t="shared" si="166"/>
        <v>373.55803571428572</v>
      </c>
      <c r="Q2665" t="b">
        <v>1</v>
      </c>
      <c r="R2665" s="14" t="s">
        <v>8361</v>
      </c>
      <c r="S2665" s="10" t="s">
        <v>8273</v>
      </c>
      <c r="T2665" t="s">
        <v>8310</v>
      </c>
      <c r="U2665" s="14">
        <f t="shared" si="167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19">
        <v>17500</v>
      </c>
      <c r="E2666">
        <v>18100</v>
      </c>
      <c r="F2666" s="19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7">
        <f t="shared" si="165"/>
        <v>42313.02542824074</v>
      </c>
      <c r="M2666" t="b">
        <v>0</v>
      </c>
      <c r="N2666">
        <v>104</v>
      </c>
      <c r="O2666" s="5">
        <f>E2666/D2666</f>
        <v>1.0342857142857143</v>
      </c>
      <c r="P2666" s="19">
        <f t="shared" si="166"/>
        <v>174.03846153846155</v>
      </c>
      <c r="Q2666" t="b">
        <v>1</v>
      </c>
      <c r="R2666" s="14" t="s">
        <v>8361</v>
      </c>
      <c r="S2666" s="10" t="s">
        <v>8273</v>
      </c>
      <c r="T2666" t="s">
        <v>8310</v>
      </c>
      <c r="U2666" s="14">
        <f t="shared" si="167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19">
        <v>3500</v>
      </c>
      <c r="E2667">
        <v>4310</v>
      </c>
      <c r="F2667" s="19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7">
        <f t="shared" si="165"/>
        <v>42083.895532407405</v>
      </c>
      <c r="M2667" t="b">
        <v>0</v>
      </c>
      <c r="N2667">
        <v>46</v>
      </c>
      <c r="O2667" s="5">
        <f>E2667/D2667</f>
        <v>1.2314285714285715</v>
      </c>
      <c r="P2667" s="19">
        <f t="shared" si="166"/>
        <v>93.695652173913047</v>
      </c>
      <c r="Q2667" t="b">
        <v>1</v>
      </c>
      <c r="R2667" s="14" t="s">
        <v>8361</v>
      </c>
      <c r="S2667" s="10" t="s">
        <v>8273</v>
      </c>
      <c r="T2667" t="s">
        <v>8310</v>
      </c>
      <c r="U2667" s="14">
        <f t="shared" si="167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19">
        <v>10000</v>
      </c>
      <c r="E2668">
        <v>15929.51</v>
      </c>
      <c r="F2668" s="19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7">
        <f t="shared" si="165"/>
        <v>42235.764340277776</v>
      </c>
      <c r="M2668" t="b">
        <v>0</v>
      </c>
      <c r="N2668">
        <v>206</v>
      </c>
      <c r="O2668" s="5">
        <f>E2668/D2668</f>
        <v>1.592951</v>
      </c>
      <c r="P2668" s="19">
        <f t="shared" si="166"/>
        <v>77.327718446601949</v>
      </c>
      <c r="Q2668" t="b">
        <v>1</v>
      </c>
      <c r="R2668" s="14" t="s">
        <v>8361</v>
      </c>
      <c r="S2668" s="10" t="s">
        <v>8273</v>
      </c>
      <c r="T2668" t="s">
        <v>8310</v>
      </c>
      <c r="U2668" s="14">
        <f t="shared" si="167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19">
        <v>1500</v>
      </c>
      <c r="E2669">
        <v>1660</v>
      </c>
      <c r="F2669" s="1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7">
        <f t="shared" si="165"/>
        <v>42380.926111111112</v>
      </c>
      <c r="M2669" t="b">
        <v>0</v>
      </c>
      <c r="N2669">
        <v>18</v>
      </c>
      <c r="O2669" s="5">
        <f>E2669/D2669</f>
        <v>1.1066666666666667</v>
      </c>
      <c r="P2669" s="19">
        <f t="shared" si="166"/>
        <v>92.222222222222229</v>
      </c>
      <c r="Q2669" t="b">
        <v>1</v>
      </c>
      <c r="R2669" s="14" t="s">
        <v>8361</v>
      </c>
      <c r="S2669" s="10" t="s">
        <v>8273</v>
      </c>
      <c r="T2669" t="s">
        <v>8310</v>
      </c>
      <c r="U2669" s="14">
        <f t="shared" si="167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19">
        <v>1000</v>
      </c>
      <c r="E2670">
        <v>1707</v>
      </c>
      <c r="F2670" s="19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7">
        <f t="shared" si="165"/>
        <v>42275.588715277772</v>
      </c>
      <c r="M2670" t="b">
        <v>0</v>
      </c>
      <c r="N2670">
        <v>28</v>
      </c>
      <c r="O2670" s="5">
        <f>E2670/D2670</f>
        <v>1.7070000000000001</v>
      </c>
      <c r="P2670" s="19">
        <f t="shared" si="166"/>
        <v>60.964285714285715</v>
      </c>
      <c r="Q2670" t="b">
        <v>1</v>
      </c>
      <c r="R2670" s="14" t="s">
        <v>8361</v>
      </c>
      <c r="S2670" s="10" t="s">
        <v>8273</v>
      </c>
      <c r="T2670" t="s">
        <v>8310</v>
      </c>
      <c r="U2670" s="14">
        <f t="shared" si="167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19">
        <v>800</v>
      </c>
      <c r="E2671">
        <v>1001</v>
      </c>
      <c r="F2671" s="19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7">
        <f t="shared" si="165"/>
        <v>42319.035833333335</v>
      </c>
      <c r="M2671" t="b">
        <v>0</v>
      </c>
      <c r="N2671">
        <v>11</v>
      </c>
      <c r="O2671" s="5">
        <f>E2671/D2671</f>
        <v>1.25125</v>
      </c>
      <c r="P2671" s="19">
        <f t="shared" si="166"/>
        <v>91</v>
      </c>
      <c r="Q2671" t="b">
        <v>1</v>
      </c>
      <c r="R2671" s="14" t="s">
        <v>8361</v>
      </c>
      <c r="S2671" s="10" t="s">
        <v>8273</v>
      </c>
      <c r="T2671" t="s">
        <v>8310</v>
      </c>
      <c r="U2671" s="14">
        <f t="shared" si="167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19">
        <v>38888</v>
      </c>
      <c r="E2672">
        <v>2495</v>
      </c>
      <c r="F2672" s="19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7">
        <f t="shared" si="165"/>
        <v>41821.020601851851</v>
      </c>
      <c r="M2672" t="b">
        <v>1</v>
      </c>
      <c r="N2672">
        <v>60</v>
      </c>
      <c r="O2672" s="5">
        <f>E2672/D2672</f>
        <v>6.4158609339642042E-2</v>
      </c>
      <c r="P2672" s="19">
        <f t="shared" si="166"/>
        <v>41.583333333333336</v>
      </c>
      <c r="Q2672" t="b">
        <v>0</v>
      </c>
      <c r="R2672" s="14" t="s">
        <v>8361</v>
      </c>
      <c r="S2672" s="10" t="s">
        <v>8273</v>
      </c>
      <c r="T2672" t="s">
        <v>8310</v>
      </c>
      <c r="U2672" s="14">
        <f t="shared" si="167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19">
        <v>25000</v>
      </c>
      <c r="E2673">
        <v>2836</v>
      </c>
      <c r="F2673" s="19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7">
        <f t="shared" si="165"/>
        <v>41962.749027777783</v>
      </c>
      <c r="M2673" t="b">
        <v>1</v>
      </c>
      <c r="N2673">
        <v>84</v>
      </c>
      <c r="O2673" s="5">
        <f>E2673/D2673</f>
        <v>0.11344</v>
      </c>
      <c r="P2673" s="19">
        <f t="shared" si="166"/>
        <v>33.761904761904759</v>
      </c>
      <c r="Q2673" t="b">
        <v>0</v>
      </c>
      <c r="R2673" s="14" t="s">
        <v>8361</v>
      </c>
      <c r="S2673" s="10" t="s">
        <v>8273</v>
      </c>
      <c r="T2673" t="s">
        <v>8310</v>
      </c>
      <c r="U2673" s="14">
        <f t="shared" si="167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19">
        <v>10000</v>
      </c>
      <c r="E2674">
        <v>3319</v>
      </c>
      <c r="F2674" s="19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7">
        <f t="shared" si="165"/>
        <v>42344.884143518517</v>
      </c>
      <c r="M2674" t="b">
        <v>1</v>
      </c>
      <c r="N2674">
        <v>47</v>
      </c>
      <c r="O2674" s="5">
        <f>E2674/D2674</f>
        <v>0.33189999999999997</v>
      </c>
      <c r="P2674" s="19">
        <f t="shared" si="166"/>
        <v>70.61702127659575</v>
      </c>
      <c r="Q2674" t="b">
        <v>0</v>
      </c>
      <c r="R2674" s="14" t="s">
        <v>8361</v>
      </c>
      <c r="S2674" s="10" t="s">
        <v>8273</v>
      </c>
      <c r="T2674" t="s">
        <v>8310</v>
      </c>
      <c r="U2674" s="14">
        <f t="shared" si="167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19">
        <v>40000</v>
      </c>
      <c r="E2675">
        <v>11032</v>
      </c>
      <c r="F2675" s="19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7">
        <f t="shared" si="165"/>
        <v>41912.541655092595</v>
      </c>
      <c r="M2675" t="b">
        <v>1</v>
      </c>
      <c r="N2675">
        <v>66</v>
      </c>
      <c r="O2675" s="5">
        <f>E2675/D2675</f>
        <v>0.27579999999999999</v>
      </c>
      <c r="P2675" s="19">
        <f t="shared" si="166"/>
        <v>167.15151515151516</v>
      </c>
      <c r="Q2675" t="b">
        <v>0</v>
      </c>
      <c r="R2675" s="14" t="s">
        <v>8361</v>
      </c>
      <c r="S2675" s="10" t="s">
        <v>8273</v>
      </c>
      <c r="T2675" t="s">
        <v>8310</v>
      </c>
      <c r="U2675" s="14">
        <f t="shared" si="167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19">
        <v>35000</v>
      </c>
      <c r="E2676">
        <v>21994</v>
      </c>
      <c r="F2676" s="19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7">
        <f t="shared" si="165"/>
        <v>42529.632754629631</v>
      </c>
      <c r="M2676" t="b">
        <v>1</v>
      </c>
      <c r="N2676">
        <v>171</v>
      </c>
      <c r="O2676" s="5">
        <f>E2676/D2676</f>
        <v>0.62839999999999996</v>
      </c>
      <c r="P2676" s="19">
        <f t="shared" si="166"/>
        <v>128.61988304093566</v>
      </c>
      <c r="Q2676" t="b">
        <v>0</v>
      </c>
      <c r="R2676" s="14" t="s">
        <v>8361</v>
      </c>
      <c r="S2676" s="10" t="s">
        <v>8273</v>
      </c>
      <c r="T2676" t="s">
        <v>8310</v>
      </c>
      <c r="U2676" s="14">
        <f t="shared" si="167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19">
        <v>25000</v>
      </c>
      <c r="E2677">
        <v>1897</v>
      </c>
      <c r="F2677" s="19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7">
        <f t="shared" si="165"/>
        <v>41923.857511574075</v>
      </c>
      <c r="M2677" t="b">
        <v>1</v>
      </c>
      <c r="N2677">
        <v>29</v>
      </c>
      <c r="O2677" s="5">
        <f>E2677/D2677</f>
        <v>7.5880000000000003E-2</v>
      </c>
      <c r="P2677" s="19">
        <f t="shared" si="166"/>
        <v>65.41379310344827</v>
      </c>
      <c r="Q2677" t="b">
        <v>0</v>
      </c>
      <c r="R2677" s="14" t="s">
        <v>8361</v>
      </c>
      <c r="S2677" s="10" t="s">
        <v>8273</v>
      </c>
      <c r="T2677" t="s">
        <v>8310</v>
      </c>
      <c r="U2677" s="14">
        <f t="shared" si="167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19">
        <v>2100</v>
      </c>
      <c r="E2678">
        <v>1058</v>
      </c>
      <c r="F2678" s="19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7">
        <f t="shared" si="165"/>
        <v>42482.624699074076</v>
      </c>
      <c r="M2678" t="b">
        <v>0</v>
      </c>
      <c r="N2678">
        <v>9</v>
      </c>
      <c r="O2678" s="5">
        <f>E2678/D2678</f>
        <v>0.50380952380952382</v>
      </c>
      <c r="P2678" s="19">
        <f t="shared" si="166"/>
        <v>117.55555555555556</v>
      </c>
      <c r="Q2678" t="b">
        <v>0</v>
      </c>
      <c r="R2678" s="14" t="s">
        <v>8361</v>
      </c>
      <c r="S2678" s="10" t="s">
        <v>8273</v>
      </c>
      <c r="T2678" t="s">
        <v>8310</v>
      </c>
      <c r="U2678" s="14">
        <f t="shared" si="167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19">
        <v>19500</v>
      </c>
      <c r="E2679">
        <v>3415</v>
      </c>
      <c r="F2679" s="1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7">
        <f t="shared" si="165"/>
        <v>41793.029432870368</v>
      </c>
      <c r="M2679" t="b">
        <v>0</v>
      </c>
      <c r="N2679">
        <v>27</v>
      </c>
      <c r="O2679" s="5">
        <f>E2679/D2679</f>
        <v>0.17512820512820512</v>
      </c>
      <c r="P2679" s="19">
        <f t="shared" si="166"/>
        <v>126.48148148148148</v>
      </c>
      <c r="Q2679" t="b">
        <v>0</v>
      </c>
      <c r="R2679" s="14" t="s">
        <v>8361</v>
      </c>
      <c r="S2679" s="10" t="s">
        <v>8273</v>
      </c>
      <c r="T2679" t="s">
        <v>8310</v>
      </c>
      <c r="U2679" s="14">
        <f t="shared" si="167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19">
        <v>8000000</v>
      </c>
      <c r="E2680">
        <v>1100</v>
      </c>
      <c r="F2680" s="19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7">
        <f t="shared" si="165"/>
        <v>42241.798206018517</v>
      </c>
      <c r="M2680" t="b">
        <v>0</v>
      </c>
      <c r="N2680">
        <v>2</v>
      </c>
      <c r="O2680" s="5">
        <f>E2680/D2680</f>
        <v>1.3750000000000001E-4</v>
      </c>
      <c r="P2680" s="19">
        <f t="shared" si="166"/>
        <v>550</v>
      </c>
      <c r="Q2680" t="b">
        <v>0</v>
      </c>
      <c r="R2680" s="14" t="s">
        <v>8361</v>
      </c>
      <c r="S2680" s="10" t="s">
        <v>8273</v>
      </c>
      <c r="T2680" t="s">
        <v>8310</v>
      </c>
      <c r="U2680" s="14">
        <f t="shared" si="167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19">
        <v>40000</v>
      </c>
      <c r="E2681">
        <v>132</v>
      </c>
      <c r="F2681" s="19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7">
        <f t="shared" si="165"/>
        <v>42033.001087962963</v>
      </c>
      <c r="M2681" t="b">
        <v>0</v>
      </c>
      <c r="N2681">
        <v>3</v>
      </c>
      <c r="O2681" s="5">
        <f>E2681/D2681</f>
        <v>3.3E-3</v>
      </c>
      <c r="P2681" s="19">
        <f t="shared" si="166"/>
        <v>44</v>
      </c>
      <c r="Q2681" t="b">
        <v>0</v>
      </c>
      <c r="R2681" s="14" t="s">
        <v>8361</v>
      </c>
      <c r="S2681" s="10" t="s">
        <v>8273</v>
      </c>
      <c r="T2681" t="s">
        <v>8310</v>
      </c>
      <c r="U2681" s="14">
        <f t="shared" si="167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19">
        <v>32000</v>
      </c>
      <c r="E2682">
        <v>276</v>
      </c>
      <c r="F2682" s="19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7">
        <f t="shared" si="165"/>
        <v>42436.211701388893</v>
      </c>
      <c r="M2682" t="b">
        <v>0</v>
      </c>
      <c r="N2682">
        <v>4</v>
      </c>
      <c r="O2682" s="5">
        <f>E2682/D2682</f>
        <v>8.6250000000000007E-3</v>
      </c>
      <c r="P2682" s="19">
        <f t="shared" si="166"/>
        <v>69</v>
      </c>
      <c r="Q2682" t="b">
        <v>0</v>
      </c>
      <c r="R2682" s="14" t="s">
        <v>8361</v>
      </c>
      <c r="S2682" s="10" t="s">
        <v>8273</v>
      </c>
      <c r="T2682" t="s">
        <v>8310</v>
      </c>
      <c r="U2682" s="14">
        <f t="shared" si="167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19">
        <v>8000</v>
      </c>
      <c r="E2683">
        <v>55</v>
      </c>
      <c r="F2683" s="19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7">
        <f t="shared" si="165"/>
        <v>41805.895254629628</v>
      </c>
      <c r="M2683" t="b">
        <v>0</v>
      </c>
      <c r="N2683">
        <v>2</v>
      </c>
      <c r="O2683" s="5">
        <f>E2683/D2683</f>
        <v>6.875E-3</v>
      </c>
      <c r="P2683" s="19">
        <f t="shared" si="166"/>
        <v>27.5</v>
      </c>
      <c r="Q2683" t="b">
        <v>0</v>
      </c>
      <c r="R2683" s="14" t="s">
        <v>8343</v>
      </c>
      <c r="S2683" s="10" t="s">
        <v>8290</v>
      </c>
      <c r="T2683" t="s">
        <v>8291</v>
      </c>
      <c r="U2683" s="14">
        <f t="shared" si="167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19">
        <v>6000</v>
      </c>
      <c r="E2684">
        <v>1698</v>
      </c>
      <c r="F2684" s="19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7">
        <f t="shared" si="165"/>
        <v>41932.871990740743</v>
      </c>
      <c r="M2684" t="b">
        <v>0</v>
      </c>
      <c r="N2684">
        <v>20</v>
      </c>
      <c r="O2684" s="5">
        <f>E2684/D2684</f>
        <v>0.28299999999999997</v>
      </c>
      <c r="P2684" s="19">
        <f t="shared" si="166"/>
        <v>84.9</v>
      </c>
      <c r="Q2684" t="b">
        <v>0</v>
      </c>
      <c r="R2684" s="14" t="s">
        <v>8343</v>
      </c>
      <c r="S2684" s="10" t="s">
        <v>8290</v>
      </c>
      <c r="T2684" t="s">
        <v>8291</v>
      </c>
      <c r="U2684" s="14">
        <f t="shared" si="167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19">
        <v>15000</v>
      </c>
      <c r="E2685">
        <v>36</v>
      </c>
      <c r="F2685" s="19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7">
        <f t="shared" si="165"/>
        <v>42034.75509259259</v>
      </c>
      <c r="M2685" t="b">
        <v>0</v>
      </c>
      <c r="N2685">
        <v>3</v>
      </c>
      <c r="O2685" s="5">
        <f>E2685/D2685</f>
        <v>2.3999999999999998E-3</v>
      </c>
      <c r="P2685" s="19">
        <f t="shared" si="166"/>
        <v>12</v>
      </c>
      <c r="Q2685" t="b">
        <v>0</v>
      </c>
      <c r="R2685" s="14" t="s">
        <v>8343</v>
      </c>
      <c r="S2685" s="10" t="s">
        <v>8290</v>
      </c>
      <c r="T2685" t="s">
        <v>8291</v>
      </c>
      <c r="U2685" s="14">
        <f t="shared" si="167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19">
        <v>70000</v>
      </c>
      <c r="E2686">
        <v>800</v>
      </c>
      <c r="F2686" s="19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7">
        <f t="shared" si="165"/>
        <v>41820.914641203701</v>
      </c>
      <c r="M2686" t="b">
        <v>0</v>
      </c>
      <c r="N2686">
        <v>4</v>
      </c>
      <c r="O2686" s="5">
        <f>E2686/D2686</f>
        <v>1.1428571428571429E-2</v>
      </c>
      <c r="P2686" s="19">
        <f t="shared" si="166"/>
        <v>200</v>
      </c>
      <c r="Q2686" t="b">
        <v>0</v>
      </c>
      <c r="R2686" s="14" t="s">
        <v>8343</v>
      </c>
      <c r="S2686" s="10" t="s">
        <v>8290</v>
      </c>
      <c r="T2686" t="s">
        <v>8291</v>
      </c>
      <c r="U2686" s="14">
        <f t="shared" si="167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19">
        <v>50000</v>
      </c>
      <c r="E2687">
        <v>10</v>
      </c>
      <c r="F2687" s="19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7">
        <f t="shared" si="165"/>
        <v>42061.69594907407</v>
      </c>
      <c r="M2687" t="b">
        <v>0</v>
      </c>
      <c r="N2687">
        <v>1</v>
      </c>
      <c r="O2687" s="5">
        <f>E2687/D2687</f>
        <v>2.0000000000000001E-4</v>
      </c>
      <c r="P2687" s="19">
        <f t="shared" si="166"/>
        <v>10</v>
      </c>
      <c r="Q2687" t="b">
        <v>0</v>
      </c>
      <c r="R2687" s="14" t="s">
        <v>8343</v>
      </c>
      <c r="S2687" s="10" t="s">
        <v>8290</v>
      </c>
      <c r="T2687" t="s">
        <v>8291</v>
      </c>
      <c r="U2687" s="14">
        <f t="shared" si="167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19">
        <v>30000</v>
      </c>
      <c r="E2688">
        <v>0</v>
      </c>
      <c r="F2688" s="19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7">
        <f t="shared" si="165"/>
        <v>41892.974803240737</v>
      </c>
      <c r="M2688" t="b">
        <v>0</v>
      </c>
      <c r="N2688">
        <v>0</v>
      </c>
      <c r="O2688" s="5">
        <f>E2688/D2688</f>
        <v>0</v>
      </c>
      <c r="P2688" s="19">
        <f t="shared" si="166"/>
        <v>0</v>
      </c>
      <c r="Q2688" t="b">
        <v>0</v>
      </c>
      <c r="R2688" s="14" t="s">
        <v>8343</v>
      </c>
      <c r="S2688" s="10" t="s">
        <v>8290</v>
      </c>
      <c r="T2688" t="s">
        <v>8291</v>
      </c>
      <c r="U2688" s="14">
        <f t="shared" si="167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19">
        <v>15000</v>
      </c>
      <c r="E2689">
        <v>0</v>
      </c>
      <c r="F2689" s="1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7">
        <f t="shared" si="165"/>
        <v>42154.64025462963</v>
      </c>
      <c r="M2689" t="b">
        <v>0</v>
      </c>
      <c r="N2689">
        <v>0</v>
      </c>
      <c r="O2689" s="5">
        <f>E2689/D2689</f>
        <v>0</v>
      </c>
      <c r="P2689" s="19">
        <f t="shared" si="166"/>
        <v>0</v>
      </c>
      <c r="Q2689" t="b">
        <v>0</v>
      </c>
      <c r="R2689" s="14" t="s">
        <v>8343</v>
      </c>
      <c r="S2689" s="10" t="s">
        <v>8290</v>
      </c>
      <c r="T2689" t="s">
        <v>8291</v>
      </c>
      <c r="U2689" s="14">
        <f t="shared" si="167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19">
        <v>50000</v>
      </c>
      <c r="E2690">
        <v>74</v>
      </c>
      <c r="F2690" s="19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7">
        <f t="shared" si="165"/>
        <v>42028.118865740747</v>
      </c>
      <c r="M2690" t="b">
        <v>0</v>
      </c>
      <c r="N2690">
        <v>14</v>
      </c>
      <c r="O2690" s="5">
        <f>E2690/D2690</f>
        <v>1.48E-3</v>
      </c>
      <c r="P2690" s="19">
        <f t="shared" si="166"/>
        <v>5.2857142857142856</v>
      </c>
      <c r="Q2690" t="b">
        <v>0</v>
      </c>
      <c r="R2690" s="14" t="s">
        <v>8343</v>
      </c>
      <c r="S2690" s="10" t="s">
        <v>8290</v>
      </c>
      <c r="T2690" t="s">
        <v>8291</v>
      </c>
      <c r="U2690" s="14">
        <f t="shared" si="167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19">
        <v>35000</v>
      </c>
      <c r="E2691">
        <v>1</v>
      </c>
      <c r="F2691" s="19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7">
        <f t="shared" ref="L2691:L2754" si="169">(((K2691/60)/60)/24)+DATE(1970,1,1)</f>
        <v>42551.961689814809</v>
      </c>
      <c r="M2691" t="b">
        <v>0</v>
      </c>
      <c r="N2691">
        <v>1</v>
      </c>
      <c r="O2691" s="5">
        <f>E2691/D2691</f>
        <v>2.8571428571428571E-5</v>
      </c>
      <c r="P2691" s="19">
        <f t="shared" ref="P2691:P2754" si="170">IFERROR(E2691/N2691,0)</f>
        <v>1</v>
      </c>
      <c r="Q2691" t="b">
        <v>0</v>
      </c>
      <c r="R2691" s="14" t="s">
        <v>8343</v>
      </c>
      <c r="S2691" s="10" t="s">
        <v>8290</v>
      </c>
      <c r="T2691" t="s">
        <v>8291</v>
      </c>
      <c r="U2691" s="14">
        <f t="shared" ref="U2691:U2754" si="171">YEAR(L2691)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19">
        <v>80000</v>
      </c>
      <c r="E2692">
        <v>8586</v>
      </c>
      <c r="F2692" s="19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7">
        <f t="shared" si="169"/>
        <v>42113.105046296296</v>
      </c>
      <c r="M2692" t="b">
        <v>0</v>
      </c>
      <c r="N2692">
        <v>118</v>
      </c>
      <c r="O2692" s="5">
        <f>E2692/D2692</f>
        <v>0.107325</v>
      </c>
      <c r="P2692" s="19">
        <f t="shared" si="170"/>
        <v>72.762711864406782</v>
      </c>
      <c r="Q2692" t="b">
        <v>0</v>
      </c>
      <c r="R2692" s="14" t="s">
        <v>8343</v>
      </c>
      <c r="S2692" s="10" t="s">
        <v>8290</v>
      </c>
      <c r="T2692" t="s">
        <v>8291</v>
      </c>
      <c r="U2692" s="14">
        <f t="shared" si="171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19">
        <v>65000</v>
      </c>
      <c r="E2693">
        <v>35</v>
      </c>
      <c r="F2693" s="19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7">
        <f t="shared" si="169"/>
        <v>42089.724039351851</v>
      </c>
      <c r="M2693" t="b">
        <v>0</v>
      </c>
      <c r="N2693">
        <v>2</v>
      </c>
      <c r="O2693" s="5">
        <f>E2693/D2693</f>
        <v>5.3846153846153844E-4</v>
      </c>
      <c r="P2693" s="19">
        <f t="shared" si="170"/>
        <v>17.5</v>
      </c>
      <c r="Q2693" t="b">
        <v>0</v>
      </c>
      <c r="R2693" s="14" t="s">
        <v>8343</v>
      </c>
      <c r="S2693" s="10" t="s">
        <v>8290</v>
      </c>
      <c r="T2693" t="s">
        <v>8291</v>
      </c>
      <c r="U2693" s="14">
        <f t="shared" si="171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19">
        <v>3500</v>
      </c>
      <c r="E2694">
        <v>25</v>
      </c>
      <c r="F2694" s="19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7">
        <f t="shared" si="169"/>
        <v>42058.334027777775</v>
      </c>
      <c r="M2694" t="b">
        <v>0</v>
      </c>
      <c r="N2694">
        <v>1</v>
      </c>
      <c r="O2694" s="5">
        <f>E2694/D2694</f>
        <v>7.1428571428571426E-3</v>
      </c>
      <c r="P2694" s="19">
        <f t="shared" si="170"/>
        <v>25</v>
      </c>
      <c r="Q2694" t="b">
        <v>0</v>
      </c>
      <c r="R2694" s="14" t="s">
        <v>8343</v>
      </c>
      <c r="S2694" s="10" t="s">
        <v>8290</v>
      </c>
      <c r="T2694" t="s">
        <v>8291</v>
      </c>
      <c r="U2694" s="14">
        <f t="shared" si="171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19">
        <v>5000</v>
      </c>
      <c r="E2695">
        <v>40</v>
      </c>
      <c r="F2695" s="19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7">
        <f t="shared" si="169"/>
        <v>41834.138495370367</v>
      </c>
      <c r="M2695" t="b">
        <v>0</v>
      </c>
      <c r="N2695">
        <v>3</v>
      </c>
      <c r="O2695" s="5">
        <f>E2695/D2695</f>
        <v>8.0000000000000002E-3</v>
      </c>
      <c r="P2695" s="19">
        <f t="shared" si="170"/>
        <v>13.333333333333334</v>
      </c>
      <c r="Q2695" t="b">
        <v>0</v>
      </c>
      <c r="R2695" s="14" t="s">
        <v>8343</v>
      </c>
      <c r="S2695" s="10" t="s">
        <v>8290</v>
      </c>
      <c r="T2695" t="s">
        <v>8291</v>
      </c>
      <c r="U2695" s="14">
        <f t="shared" si="171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19">
        <v>30000</v>
      </c>
      <c r="E2696">
        <v>1</v>
      </c>
      <c r="F2696" s="19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7">
        <f t="shared" si="169"/>
        <v>41878.140497685185</v>
      </c>
      <c r="M2696" t="b">
        <v>0</v>
      </c>
      <c r="N2696">
        <v>1</v>
      </c>
      <c r="O2696" s="5">
        <f>E2696/D2696</f>
        <v>3.3333333333333335E-5</v>
      </c>
      <c r="P2696" s="19">
        <f t="shared" si="170"/>
        <v>1</v>
      </c>
      <c r="Q2696" t="b">
        <v>0</v>
      </c>
      <c r="R2696" s="14" t="s">
        <v>8343</v>
      </c>
      <c r="S2696" s="10" t="s">
        <v>8290</v>
      </c>
      <c r="T2696" t="s">
        <v>8291</v>
      </c>
      <c r="U2696" s="14">
        <f t="shared" si="171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19">
        <v>15000</v>
      </c>
      <c r="E2697">
        <v>71</v>
      </c>
      <c r="F2697" s="19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7">
        <f t="shared" si="169"/>
        <v>42048.181921296295</v>
      </c>
      <c r="M2697" t="b">
        <v>0</v>
      </c>
      <c r="N2697">
        <v>3</v>
      </c>
      <c r="O2697" s="5">
        <f>E2697/D2697</f>
        <v>4.7333333333333333E-3</v>
      </c>
      <c r="P2697" s="19">
        <f t="shared" si="170"/>
        <v>23.666666666666668</v>
      </c>
      <c r="Q2697" t="b">
        <v>0</v>
      </c>
      <c r="R2697" s="14" t="s">
        <v>8343</v>
      </c>
      <c r="S2697" s="10" t="s">
        <v>8290</v>
      </c>
      <c r="T2697" t="s">
        <v>8291</v>
      </c>
      <c r="U2697" s="14">
        <f t="shared" si="171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19">
        <v>60000</v>
      </c>
      <c r="E2698">
        <v>3390</v>
      </c>
      <c r="F2698" s="19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7">
        <f t="shared" si="169"/>
        <v>41964.844444444447</v>
      </c>
      <c r="M2698" t="b">
        <v>0</v>
      </c>
      <c r="N2698">
        <v>38</v>
      </c>
      <c r="O2698" s="5">
        <f>E2698/D2698</f>
        <v>5.6500000000000002E-2</v>
      </c>
      <c r="P2698" s="19">
        <f t="shared" si="170"/>
        <v>89.21052631578948</v>
      </c>
      <c r="Q2698" t="b">
        <v>0</v>
      </c>
      <c r="R2698" s="14" t="s">
        <v>8343</v>
      </c>
      <c r="S2698" s="10" t="s">
        <v>8290</v>
      </c>
      <c r="T2698" t="s">
        <v>8291</v>
      </c>
      <c r="U2698" s="14">
        <f t="shared" si="171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19">
        <v>23000</v>
      </c>
      <c r="E2699">
        <v>6061</v>
      </c>
      <c r="F2699" s="1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7">
        <f t="shared" si="169"/>
        <v>42187.940081018518</v>
      </c>
      <c r="M2699" t="b">
        <v>0</v>
      </c>
      <c r="N2699">
        <v>52</v>
      </c>
      <c r="O2699" s="5">
        <f>E2699/D2699</f>
        <v>0.26352173913043481</v>
      </c>
      <c r="P2699" s="19">
        <f t="shared" si="170"/>
        <v>116.55769230769231</v>
      </c>
      <c r="Q2699" t="b">
        <v>0</v>
      </c>
      <c r="R2699" s="14" t="s">
        <v>8343</v>
      </c>
      <c r="S2699" s="10" t="s">
        <v>8290</v>
      </c>
      <c r="T2699" t="s">
        <v>8291</v>
      </c>
      <c r="U2699" s="14">
        <f t="shared" si="171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19">
        <v>8000</v>
      </c>
      <c r="E2700">
        <v>26.01</v>
      </c>
      <c r="F2700" s="19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7">
        <f t="shared" si="169"/>
        <v>41787.898240740738</v>
      </c>
      <c r="M2700" t="b">
        <v>0</v>
      </c>
      <c r="N2700">
        <v>2</v>
      </c>
      <c r="O2700" s="5">
        <f>E2700/D2700</f>
        <v>3.2512500000000002E-3</v>
      </c>
      <c r="P2700" s="19">
        <f t="shared" si="170"/>
        <v>13.005000000000001</v>
      </c>
      <c r="Q2700" t="b">
        <v>0</v>
      </c>
      <c r="R2700" s="14" t="s">
        <v>8343</v>
      </c>
      <c r="S2700" s="10" t="s">
        <v>8290</v>
      </c>
      <c r="T2700" t="s">
        <v>8291</v>
      </c>
      <c r="U2700" s="14">
        <f t="shared" si="171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19">
        <v>2</v>
      </c>
      <c r="E2701">
        <v>0</v>
      </c>
      <c r="F2701" s="19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7">
        <f t="shared" si="169"/>
        <v>41829.896562499998</v>
      </c>
      <c r="M2701" t="b">
        <v>0</v>
      </c>
      <c r="N2701">
        <v>0</v>
      </c>
      <c r="O2701" s="5">
        <f>E2701/D2701</f>
        <v>0</v>
      </c>
      <c r="P2701" s="19">
        <f t="shared" si="170"/>
        <v>0</v>
      </c>
      <c r="Q2701" t="b">
        <v>0</v>
      </c>
      <c r="R2701" s="14" t="s">
        <v>8343</v>
      </c>
      <c r="S2701" s="10" t="s">
        <v>8290</v>
      </c>
      <c r="T2701" t="s">
        <v>8291</v>
      </c>
      <c r="U2701" s="14">
        <f t="shared" si="171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19">
        <v>9999</v>
      </c>
      <c r="E2702">
        <v>70</v>
      </c>
      <c r="F2702" s="19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7">
        <f t="shared" si="169"/>
        <v>41870.87467592593</v>
      </c>
      <c r="M2702" t="b">
        <v>0</v>
      </c>
      <c r="N2702">
        <v>4</v>
      </c>
      <c r="O2702" s="5">
        <f>E2702/D2702</f>
        <v>7.0007000700070005E-3</v>
      </c>
      <c r="P2702" s="19">
        <f t="shared" si="170"/>
        <v>17.5</v>
      </c>
      <c r="Q2702" t="b">
        <v>0</v>
      </c>
      <c r="R2702" s="14" t="s">
        <v>8343</v>
      </c>
      <c r="S2702" s="10" t="s">
        <v>8290</v>
      </c>
      <c r="T2702" t="s">
        <v>8291</v>
      </c>
      <c r="U2702" s="14">
        <f t="shared" si="171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19">
        <v>3400</v>
      </c>
      <c r="E2703">
        <v>1570</v>
      </c>
      <c r="F2703" s="19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7">
        <f t="shared" si="169"/>
        <v>42801.774699074071</v>
      </c>
      <c r="M2703" t="b">
        <v>0</v>
      </c>
      <c r="N2703">
        <v>46</v>
      </c>
      <c r="O2703" s="5">
        <f>E2703/D2703</f>
        <v>0.46176470588235297</v>
      </c>
      <c r="P2703" s="19">
        <f t="shared" si="170"/>
        <v>34.130434782608695</v>
      </c>
      <c r="Q2703" t="b">
        <v>0</v>
      </c>
      <c r="R2703" s="14" t="s">
        <v>8362</v>
      </c>
      <c r="S2703" s="10" t="s">
        <v>8271</v>
      </c>
      <c r="T2703" t="s">
        <v>8311</v>
      </c>
      <c r="U2703" s="14">
        <f t="shared" si="171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19">
        <v>10000</v>
      </c>
      <c r="E2704">
        <v>3441</v>
      </c>
      <c r="F2704" s="19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7">
        <f t="shared" si="169"/>
        <v>42800.801817129628</v>
      </c>
      <c r="M2704" t="b">
        <v>1</v>
      </c>
      <c r="N2704">
        <v>26</v>
      </c>
      <c r="O2704" s="5">
        <f>E2704/D2704</f>
        <v>0.34410000000000002</v>
      </c>
      <c r="P2704" s="19">
        <f t="shared" si="170"/>
        <v>132.34615384615384</v>
      </c>
      <c r="Q2704" t="b">
        <v>0</v>
      </c>
      <c r="R2704" s="14" t="s">
        <v>8362</v>
      </c>
      <c r="S2704" s="10" t="s">
        <v>8271</v>
      </c>
      <c r="T2704" t="s">
        <v>8311</v>
      </c>
      <c r="U2704" s="14">
        <f t="shared" si="171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19">
        <v>40000</v>
      </c>
      <c r="E2705">
        <v>41500</v>
      </c>
      <c r="F2705" s="19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7">
        <f t="shared" si="169"/>
        <v>42756.690162037034</v>
      </c>
      <c r="M2705" t="b">
        <v>0</v>
      </c>
      <c r="N2705">
        <v>45</v>
      </c>
      <c r="O2705" s="5">
        <f>E2705/D2705</f>
        <v>1.0375000000000001</v>
      </c>
      <c r="P2705" s="19">
        <f t="shared" si="170"/>
        <v>922.22222222222217</v>
      </c>
      <c r="Q2705" t="b">
        <v>0</v>
      </c>
      <c r="R2705" s="14" t="s">
        <v>8362</v>
      </c>
      <c r="S2705" s="10" t="s">
        <v>8271</v>
      </c>
      <c r="T2705" t="s">
        <v>8311</v>
      </c>
      <c r="U2705" s="14">
        <f t="shared" si="171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19">
        <v>19000</v>
      </c>
      <c r="E2706">
        <v>1145</v>
      </c>
      <c r="F2706" s="19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7">
        <f t="shared" si="169"/>
        <v>42787.862430555557</v>
      </c>
      <c r="M2706" t="b">
        <v>0</v>
      </c>
      <c r="N2706">
        <v>7</v>
      </c>
      <c r="O2706" s="5">
        <f>E2706/D2706</f>
        <v>6.0263157894736845E-2</v>
      </c>
      <c r="P2706" s="19">
        <f t="shared" si="170"/>
        <v>163.57142857142858</v>
      </c>
      <c r="Q2706" t="b">
        <v>0</v>
      </c>
      <c r="R2706" s="14" t="s">
        <v>8362</v>
      </c>
      <c r="S2706" s="10" t="s">
        <v>8271</v>
      </c>
      <c r="T2706" t="s">
        <v>8311</v>
      </c>
      <c r="U2706" s="14">
        <f t="shared" si="171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19">
        <v>16500</v>
      </c>
      <c r="E2707">
        <v>1739</v>
      </c>
      <c r="F2707" s="19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7">
        <f t="shared" si="169"/>
        <v>42773.916180555556</v>
      </c>
      <c r="M2707" t="b">
        <v>0</v>
      </c>
      <c r="N2707">
        <v>8</v>
      </c>
      <c r="O2707" s="5">
        <f>E2707/D2707</f>
        <v>0.10539393939393939</v>
      </c>
      <c r="P2707" s="19">
        <f t="shared" si="170"/>
        <v>217.375</v>
      </c>
      <c r="Q2707" t="b">
        <v>0</v>
      </c>
      <c r="R2707" s="14" t="s">
        <v>8362</v>
      </c>
      <c r="S2707" s="10" t="s">
        <v>8271</v>
      </c>
      <c r="T2707" t="s">
        <v>8311</v>
      </c>
      <c r="U2707" s="14">
        <f t="shared" si="171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19">
        <v>35000</v>
      </c>
      <c r="E2708">
        <v>39304</v>
      </c>
      <c r="F2708" s="19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7">
        <f t="shared" si="169"/>
        <v>41899.294942129629</v>
      </c>
      <c r="M2708" t="b">
        <v>1</v>
      </c>
      <c r="N2708">
        <v>263</v>
      </c>
      <c r="O2708" s="5">
        <f>E2708/D2708</f>
        <v>1.1229714285714285</v>
      </c>
      <c r="P2708" s="19">
        <f t="shared" si="170"/>
        <v>149.44486692015209</v>
      </c>
      <c r="Q2708" t="b">
        <v>1</v>
      </c>
      <c r="R2708" s="14" t="s">
        <v>8362</v>
      </c>
      <c r="S2708" s="10" t="s">
        <v>8271</v>
      </c>
      <c r="T2708" t="s">
        <v>8311</v>
      </c>
      <c r="U2708" s="14">
        <f t="shared" si="171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19">
        <v>8000</v>
      </c>
      <c r="E2709">
        <v>28067.57</v>
      </c>
      <c r="F2709" s="1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7">
        <f t="shared" si="169"/>
        <v>41391.782905092594</v>
      </c>
      <c r="M2709" t="b">
        <v>1</v>
      </c>
      <c r="N2709">
        <v>394</v>
      </c>
      <c r="O2709" s="5">
        <f>E2709/D2709</f>
        <v>3.50844625</v>
      </c>
      <c r="P2709" s="19">
        <f t="shared" si="170"/>
        <v>71.237487309644663</v>
      </c>
      <c r="Q2709" t="b">
        <v>1</v>
      </c>
      <c r="R2709" s="14" t="s">
        <v>8362</v>
      </c>
      <c r="S2709" s="10" t="s">
        <v>8271</v>
      </c>
      <c r="T2709" t="s">
        <v>8311</v>
      </c>
      <c r="U2709" s="14">
        <f t="shared" si="171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19">
        <v>20000</v>
      </c>
      <c r="E2710">
        <v>46643.07</v>
      </c>
      <c r="F2710" s="19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7">
        <f t="shared" si="169"/>
        <v>42512.698217592595</v>
      </c>
      <c r="M2710" t="b">
        <v>1</v>
      </c>
      <c r="N2710">
        <v>1049</v>
      </c>
      <c r="O2710" s="5">
        <f>E2710/D2710</f>
        <v>2.3321535</v>
      </c>
      <c r="P2710" s="19">
        <f t="shared" si="170"/>
        <v>44.464318398474738</v>
      </c>
      <c r="Q2710" t="b">
        <v>1</v>
      </c>
      <c r="R2710" s="14" t="s">
        <v>8362</v>
      </c>
      <c r="S2710" s="10" t="s">
        <v>8271</v>
      </c>
      <c r="T2710" t="s">
        <v>8311</v>
      </c>
      <c r="U2710" s="14">
        <f t="shared" si="171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19">
        <v>50000</v>
      </c>
      <c r="E2711">
        <v>50803</v>
      </c>
      <c r="F2711" s="19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7">
        <f t="shared" si="169"/>
        <v>42612.149780092594</v>
      </c>
      <c r="M2711" t="b">
        <v>1</v>
      </c>
      <c r="N2711">
        <v>308</v>
      </c>
      <c r="O2711" s="5">
        <f>E2711/D2711</f>
        <v>1.01606</v>
      </c>
      <c r="P2711" s="19">
        <f t="shared" si="170"/>
        <v>164.94480519480518</v>
      </c>
      <c r="Q2711" t="b">
        <v>1</v>
      </c>
      <c r="R2711" s="14" t="s">
        <v>8362</v>
      </c>
      <c r="S2711" s="10" t="s">
        <v>8271</v>
      </c>
      <c r="T2711" t="s">
        <v>8311</v>
      </c>
      <c r="U2711" s="14">
        <f t="shared" si="171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19">
        <v>60000</v>
      </c>
      <c r="E2712">
        <v>92340.21</v>
      </c>
      <c r="F2712" s="19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7">
        <f t="shared" si="169"/>
        <v>41828.229490740741</v>
      </c>
      <c r="M2712" t="b">
        <v>1</v>
      </c>
      <c r="N2712">
        <v>1088</v>
      </c>
      <c r="O2712" s="5">
        <f>E2712/D2712</f>
        <v>1.5390035000000002</v>
      </c>
      <c r="P2712" s="19">
        <f t="shared" si="170"/>
        <v>84.871516544117654</v>
      </c>
      <c r="Q2712" t="b">
        <v>1</v>
      </c>
      <c r="R2712" s="14" t="s">
        <v>8362</v>
      </c>
      <c r="S2712" s="10" t="s">
        <v>8271</v>
      </c>
      <c r="T2712" t="s">
        <v>8311</v>
      </c>
      <c r="U2712" s="14">
        <f t="shared" si="171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19">
        <v>3910</v>
      </c>
      <c r="E2713">
        <v>3938</v>
      </c>
      <c r="F2713" s="19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7">
        <f t="shared" si="169"/>
        <v>41780.745254629634</v>
      </c>
      <c r="M2713" t="b">
        <v>1</v>
      </c>
      <c r="N2713">
        <v>73</v>
      </c>
      <c r="O2713" s="5">
        <f>E2713/D2713</f>
        <v>1.007161125319693</v>
      </c>
      <c r="P2713" s="19">
        <f t="shared" si="170"/>
        <v>53.945205479452056</v>
      </c>
      <c r="Q2713" t="b">
        <v>1</v>
      </c>
      <c r="R2713" s="14" t="s">
        <v>8362</v>
      </c>
      <c r="S2713" s="10" t="s">
        <v>8271</v>
      </c>
      <c r="T2713" t="s">
        <v>8311</v>
      </c>
      <c r="U2713" s="14">
        <f t="shared" si="171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19">
        <v>5500</v>
      </c>
      <c r="E2714">
        <v>7226</v>
      </c>
      <c r="F2714" s="19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7">
        <f t="shared" si="169"/>
        <v>41432.062037037038</v>
      </c>
      <c r="M2714" t="b">
        <v>1</v>
      </c>
      <c r="N2714">
        <v>143</v>
      </c>
      <c r="O2714" s="5">
        <f>E2714/D2714</f>
        <v>1.3138181818181818</v>
      </c>
      <c r="P2714" s="19">
        <f t="shared" si="170"/>
        <v>50.531468531468533</v>
      </c>
      <c r="Q2714" t="b">
        <v>1</v>
      </c>
      <c r="R2714" s="14" t="s">
        <v>8362</v>
      </c>
      <c r="S2714" s="10" t="s">
        <v>8271</v>
      </c>
      <c r="T2714" t="s">
        <v>8311</v>
      </c>
      <c r="U2714" s="14">
        <f t="shared" si="171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19">
        <v>150000</v>
      </c>
      <c r="E2715">
        <v>153362</v>
      </c>
      <c r="F2715" s="19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7">
        <f t="shared" si="169"/>
        <v>42322.653749999998</v>
      </c>
      <c r="M2715" t="b">
        <v>1</v>
      </c>
      <c r="N2715">
        <v>1420</v>
      </c>
      <c r="O2715" s="5">
        <f>E2715/D2715</f>
        <v>1.0224133333333334</v>
      </c>
      <c r="P2715" s="19">
        <f t="shared" si="170"/>
        <v>108.00140845070422</v>
      </c>
      <c r="Q2715" t="b">
        <v>1</v>
      </c>
      <c r="R2715" s="14" t="s">
        <v>8362</v>
      </c>
      <c r="S2715" s="10" t="s">
        <v>8271</v>
      </c>
      <c r="T2715" t="s">
        <v>8311</v>
      </c>
      <c r="U2715" s="14">
        <f t="shared" si="171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19">
        <v>25000</v>
      </c>
      <c r="E2716">
        <v>29089</v>
      </c>
      <c r="F2716" s="19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7">
        <f t="shared" si="169"/>
        <v>42629.655046296291</v>
      </c>
      <c r="M2716" t="b">
        <v>1</v>
      </c>
      <c r="N2716">
        <v>305</v>
      </c>
      <c r="O2716" s="5">
        <f>E2716/D2716</f>
        <v>1.1635599999999999</v>
      </c>
      <c r="P2716" s="19">
        <f t="shared" si="170"/>
        <v>95.373770491803285</v>
      </c>
      <c r="Q2716" t="b">
        <v>1</v>
      </c>
      <c r="R2716" s="14" t="s">
        <v>8362</v>
      </c>
      <c r="S2716" s="10" t="s">
        <v>8271</v>
      </c>
      <c r="T2716" t="s">
        <v>8311</v>
      </c>
      <c r="U2716" s="14">
        <f t="shared" si="171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19">
        <v>12000</v>
      </c>
      <c r="E2717">
        <v>31754.69</v>
      </c>
      <c r="F2717" s="19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7">
        <f t="shared" si="169"/>
        <v>42387.398472222223</v>
      </c>
      <c r="M2717" t="b">
        <v>1</v>
      </c>
      <c r="N2717">
        <v>551</v>
      </c>
      <c r="O2717" s="5">
        <f>E2717/D2717</f>
        <v>2.6462241666666664</v>
      </c>
      <c r="P2717" s="19">
        <f t="shared" si="170"/>
        <v>57.631016333938291</v>
      </c>
      <c r="Q2717" t="b">
        <v>1</v>
      </c>
      <c r="R2717" s="14" t="s">
        <v>8362</v>
      </c>
      <c r="S2717" s="10" t="s">
        <v>8271</v>
      </c>
      <c r="T2717" t="s">
        <v>8311</v>
      </c>
      <c r="U2717" s="14">
        <f t="shared" si="171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19">
        <v>10000</v>
      </c>
      <c r="E2718">
        <v>11998.01</v>
      </c>
      <c r="F2718" s="19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7">
        <f t="shared" si="169"/>
        <v>42255.333252314813</v>
      </c>
      <c r="M2718" t="b">
        <v>1</v>
      </c>
      <c r="N2718">
        <v>187</v>
      </c>
      <c r="O2718" s="5">
        <f>E2718/D2718</f>
        <v>1.1998010000000001</v>
      </c>
      <c r="P2718" s="19">
        <f t="shared" si="170"/>
        <v>64.160481283422456</v>
      </c>
      <c r="Q2718" t="b">
        <v>1</v>
      </c>
      <c r="R2718" s="14" t="s">
        <v>8362</v>
      </c>
      <c r="S2718" s="10" t="s">
        <v>8271</v>
      </c>
      <c r="T2718" t="s">
        <v>8311</v>
      </c>
      <c r="U2718" s="14">
        <f t="shared" si="171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19">
        <v>25000</v>
      </c>
      <c r="E2719">
        <v>30026</v>
      </c>
      <c r="F2719" s="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7">
        <f t="shared" si="169"/>
        <v>41934.914918981485</v>
      </c>
      <c r="M2719" t="b">
        <v>1</v>
      </c>
      <c r="N2719">
        <v>325</v>
      </c>
      <c r="O2719" s="5">
        <f>E2719/D2719</f>
        <v>1.2010400000000001</v>
      </c>
      <c r="P2719" s="19">
        <f t="shared" si="170"/>
        <v>92.387692307692305</v>
      </c>
      <c r="Q2719" t="b">
        <v>1</v>
      </c>
      <c r="R2719" s="14" t="s">
        <v>8362</v>
      </c>
      <c r="S2719" s="10" t="s">
        <v>8271</v>
      </c>
      <c r="T2719" t="s">
        <v>8311</v>
      </c>
      <c r="U2719" s="14">
        <f t="shared" si="171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19">
        <v>18000</v>
      </c>
      <c r="E2720">
        <v>18645</v>
      </c>
      <c r="F2720" s="19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7">
        <f t="shared" si="169"/>
        <v>42465.596585648149</v>
      </c>
      <c r="M2720" t="b">
        <v>1</v>
      </c>
      <c r="N2720">
        <v>148</v>
      </c>
      <c r="O2720" s="5">
        <f>E2720/D2720</f>
        <v>1.0358333333333334</v>
      </c>
      <c r="P2720" s="19">
        <f t="shared" si="170"/>
        <v>125.97972972972973</v>
      </c>
      <c r="Q2720" t="b">
        <v>1</v>
      </c>
      <c r="R2720" s="14" t="s">
        <v>8362</v>
      </c>
      <c r="S2720" s="10" t="s">
        <v>8271</v>
      </c>
      <c r="T2720" t="s">
        <v>8311</v>
      </c>
      <c r="U2720" s="14">
        <f t="shared" si="171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19">
        <v>6000</v>
      </c>
      <c r="E2721">
        <v>6530</v>
      </c>
      <c r="F2721" s="19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7">
        <f t="shared" si="169"/>
        <v>42418.031180555554</v>
      </c>
      <c r="M2721" t="b">
        <v>0</v>
      </c>
      <c r="N2721">
        <v>69</v>
      </c>
      <c r="O2721" s="5">
        <f>E2721/D2721</f>
        <v>1.0883333333333334</v>
      </c>
      <c r="P2721" s="19">
        <f t="shared" si="170"/>
        <v>94.637681159420296</v>
      </c>
      <c r="Q2721" t="b">
        <v>1</v>
      </c>
      <c r="R2721" s="14" t="s">
        <v>8362</v>
      </c>
      <c r="S2721" s="10" t="s">
        <v>8271</v>
      </c>
      <c r="T2721" t="s">
        <v>8311</v>
      </c>
      <c r="U2721" s="14">
        <f t="shared" si="171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19">
        <v>25000</v>
      </c>
      <c r="E2722">
        <v>29531</v>
      </c>
      <c r="F2722" s="19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7">
        <f t="shared" si="169"/>
        <v>42655.465891203698</v>
      </c>
      <c r="M2722" t="b">
        <v>0</v>
      </c>
      <c r="N2722">
        <v>173</v>
      </c>
      <c r="O2722" s="5">
        <f>E2722/D2722</f>
        <v>1.1812400000000001</v>
      </c>
      <c r="P2722" s="19">
        <f t="shared" si="170"/>
        <v>170.69942196531792</v>
      </c>
      <c r="Q2722" t="b">
        <v>1</v>
      </c>
      <c r="R2722" s="14" t="s">
        <v>8362</v>
      </c>
      <c r="S2722" s="10" t="s">
        <v>8271</v>
      </c>
      <c r="T2722" t="s">
        <v>8311</v>
      </c>
      <c r="U2722" s="14">
        <f t="shared" si="171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19">
        <v>750</v>
      </c>
      <c r="E2723">
        <v>10965</v>
      </c>
      <c r="F2723" s="19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7">
        <f t="shared" si="169"/>
        <v>41493.543958333335</v>
      </c>
      <c r="M2723" t="b">
        <v>0</v>
      </c>
      <c r="N2723">
        <v>269</v>
      </c>
      <c r="O2723" s="5">
        <f>E2723/D2723</f>
        <v>14.62</v>
      </c>
      <c r="P2723" s="19">
        <f t="shared" si="170"/>
        <v>40.762081784386616</v>
      </c>
      <c r="Q2723" t="b">
        <v>1</v>
      </c>
      <c r="R2723" s="14" t="s">
        <v>8354</v>
      </c>
      <c r="S2723" s="10" t="s">
        <v>8273</v>
      </c>
      <c r="T2723" t="s">
        <v>8303</v>
      </c>
      <c r="U2723" s="14">
        <f t="shared" si="171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19">
        <v>5000</v>
      </c>
      <c r="E2724">
        <v>12627</v>
      </c>
      <c r="F2724" s="19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7">
        <f t="shared" si="169"/>
        <v>42704.857094907406</v>
      </c>
      <c r="M2724" t="b">
        <v>0</v>
      </c>
      <c r="N2724">
        <v>185</v>
      </c>
      <c r="O2724" s="5">
        <f>E2724/D2724</f>
        <v>2.5253999999999999</v>
      </c>
      <c r="P2724" s="19">
        <f t="shared" si="170"/>
        <v>68.254054054054052</v>
      </c>
      <c r="Q2724" t="b">
        <v>1</v>
      </c>
      <c r="R2724" s="14" t="s">
        <v>8354</v>
      </c>
      <c r="S2724" s="10" t="s">
        <v>8273</v>
      </c>
      <c r="T2724" t="s">
        <v>8303</v>
      </c>
      <c r="U2724" s="14">
        <f t="shared" si="171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19">
        <v>12000</v>
      </c>
      <c r="E2725">
        <v>16806</v>
      </c>
      <c r="F2725" s="19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7">
        <f t="shared" si="169"/>
        <v>41944.83898148148</v>
      </c>
      <c r="M2725" t="b">
        <v>0</v>
      </c>
      <c r="N2725">
        <v>176</v>
      </c>
      <c r="O2725" s="5">
        <f>E2725/D2725</f>
        <v>1.4005000000000001</v>
      </c>
      <c r="P2725" s="19">
        <f t="shared" si="170"/>
        <v>95.48863636363636</v>
      </c>
      <c r="Q2725" t="b">
        <v>1</v>
      </c>
      <c r="R2725" s="14" t="s">
        <v>8354</v>
      </c>
      <c r="S2725" s="10" t="s">
        <v>8273</v>
      </c>
      <c r="T2725" t="s">
        <v>8303</v>
      </c>
      <c r="U2725" s="14">
        <f t="shared" si="171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19">
        <v>2468</v>
      </c>
      <c r="E2726">
        <v>7326.88</v>
      </c>
      <c r="F2726" s="19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7">
        <f t="shared" si="169"/>
        <v>42199.32707175926</v>
      </c>
      <c r="M2726" t="b">
        <v>0</v>
      </c>
      <c r="N2726">
        <v>1019</v>
      </c>
      <c r="O2726" s="5">
        <f>E2726/D2726</f>
        <v>2.9687520259319289</v>
      </c>
      <c r="P2726" s="19">
        <f t="shared" si="170"/>
        <v>7.1902649656526005</v>
      </c>
      <c r="Q2726" t="b">
        <v>1</v>
      </c>
      <c r="R2726" s="14" t="s">
        <v>8354</v>
      </c>
      <c r="S2726" s="10" t="s">
        <v>8273</v>
      </c>
      <c r="T2726" t="s">
        <v>8303</v>
      </c>
      <c r="U2726" s="14">
        <f t="shared" si="171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19">
        <v>40000</v>
      </c>
      <c r="E2727">
        <v>57817</v>
      </c>
      <c r="F2727" s="19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7">
        <f t="shared" si="169"/>
        <v>42745.744618055556</v>
      </c>
      <c r="M2727" t="b">
        <v>0</v>
      </c>
      <c r="N2727">
        <v>113</v>
      </c>
      <c r="O2727" s="5">
        <f>E2727/D2727</f>
        <v>1.445425</v>
      </c>
      <c r="P2727" s="19">
        <f t="shared" si="170"/>
        <v>511.65486725663715</v>
      </c>
      <c r="Q2727" t="b">
        <v>1</v>
      </c>
      <c r="R2727" s="14" t="s">
        <v>8354</v>
      </c>
      <c r="S2727" s="10" t="s">
        <v>8273</v>
      </c>
      <c r="T2727" t="s">
        <v>8303</v>
      </c>
      <c r="U2727" s="14">
        <f t="shared" si="171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19">
        <v>100000</v>
      </c>
      <c r="E2728">
        <v>105745</v>
      </c>
      <c r="F2728" s="19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7">
        <f t="shared" si="169"/>
        <v>42452.579988425925</v>
      </c>
      <c r="M2728" t="b">
        <v>0</v>
      </c>
      <c r="N2728">
        <v>404</v>
      </c>
      <c r="O2728" s="5">
        <f>E2728/D2728</f>
        <v>1.05745</v>
      </c>
      <c r="P2728" s="19">
        <f t="shared" si="170"/>
        <v>261.74504950495049</v>
      </c>
      <c r="Q2728" t="b">
        <v>1</v>
      </c>
      <c r="R2728" s="14" t="s">
        <v>8354</v>
      </c>
      <c r="S2728" s="10" t="s">
        <v>8273</v>
      </c>
      <c r="T2728" t="s">
        <v>8303</v>
      </c>
      <c r="U2728" s="14">
        <f t="shared" si="171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19">
        <v>10000</v>
      </c>
      <c r="E2729">
        <v>49321</v>
      </c>
      <c r="F2729" s="1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7">
        <f t="shared" si="169"/>
        <v>42198.676655092597</v>
      </c>
      <c r="M2729" t="b">
        <v>0</v>
      </c>
      <c r="N2729">
        <v>707</v>
      </c>
      <c r="O2729" s="5">
        <f>E2729/D2729</f>
        <v>4.9321000000000002</v>
      </c>
      <c r="P2729" s="19">
        <f t="shared" si="170"/>
        <v>69.760961810466767</v>
      </c>
      <c r="Q2729" t="b">
        <v>1</v>
      </c>
      <c r="R2729" s="14" t="s">
        <v>8354</v>
      </c>
      <c r="S2729" s="10" t="s">
        <v>8273</v>
      </c>
      <c r="T2729" t="s">
        <v>8303</v>
      </c>
      <c r="U2729" s="14">
        <f t="shared" si="171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19">
        <v>15000</v>
      </c>
      <c r="E2730">
        <v>30274</v>
      </c>
      <c r="F2730" s="19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7">
        <f t="shared" si="169"/>
        <v>42333.59993055556</v>
      </c>
      <c r="M2730" t="b">
        <v>0</v>
      </c>
      <c r="N2730">
        <v>392</v>
      </c>
      <c r="O2730" s="5">
        <f>E2730/D2730</f>
        <v>2.0182666666666669</v>
      </c>
      <c r="P2730" s="19">
        <f t="shared" si="170"/>
        <v>77.229591836734699</v>
      </c>
      <c r="Q2730" t="b">
        <v>1</v>
      </c>
      <c r="R2730" s="14" t="s">
        <v>8354</v>
      </c>
      <c r="S2730" s="10" t="s">
        <v>8273</v>
      </c>
      <c r="T2730" t="s">
        <v>8303</v>
      </c>
      <c r="U2730" s="14">
        <f t="shared" si="171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19">
        <v>7500</v>
      </c>
      <c r="E2731">
        <v>7833</v>
      </c>
      <c r="F2731" s="19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7">
        <f t="shared" si="169"/>
        <v>42095.240706018521</v>
      </c>
      <c r="M2731" t="b">
        <v>0</v>
      </c>
      <c r="N2731">
        <v>23</v>
      </c>
      <c r="O2731" s="5">
        <f>E2731/D2731</f>
        <v>1.0444</v>
      </c>
      <c r="P2731" s="19">
        <f t="shared" si="170"/>
        <v>340.56521739130437</v>
      </c>
      <c r="Q2731" t="b">
        <v>1</v>
      </c>
      <c r="R2731" s="14" t="s">
        <v>8354</v>
      </c>
      <c r="S2731" s="10" t="s">
        <v>8273</v>
      </c>
      <c r="T2731" t="s">
        <v>8303</v>
      </c>
      <c r="U2731" s="14">
        <f t="shared" si="171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19">
        <v>27000</v>
      </c>
      <c r="E2732">
        <v>45979.01</v>
      </c>
      <c r="F2732" s="19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7">
        <f t="shared" si="169"/>
        <v>41351.541377314818</v>
      </c>
      <c r="M2732" t="b">
        <v>0</v>
      </c>
      <c r="N2732">
        <v>682</v>
      </c>
      <c r="O2732" s="5">
        <f>E2732/D2732</f>
        <v>1.7029262962962963</v>
      </c>
      <c r="P2732" s="19">
        <f t="shared" si="170"/>
        <v>67.417903225806455</v>
      </c>
      <c r="Q2732" t="b">
        <v>1</v>
      </c>
      <c r="R2732" s="14" t="s">
        <v>8354</v>
      </c>
      <c r="S2732" s="10" t="s">
        <v>8273</v>
      </c>
      <c r="T2732" t="s">
        <v>8303</v>
      </c>
      <c r="U2732" s="14">
        <f t="shared" si="171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19">
        <v>30000</v>
      </c>
      <c r="E2733">
        <v>31291</v>
      </c>
      <c r="F2733" s="19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7">
        <f t="shared" si="169"/>
        <v>41872.525717592594</v>
      </c>
      <c r="M2733" t="b">
        <v>0</v>
      </c>
      <c r="N2733">
        <v>37</v>
      </c>
      <c r="O2733" s="5">
        <f>E2733/D2733</f>
        <v>1.0430333333333333</v>
      </c>
      <c r="P2733" s="19">
        <f t="shared" si="170"/>
        <v>845.70270270270271</v>
      </c>
      <c r="Q2733" t="b">
        <v>1</v>
      </c>
      <c r="R2733" s="14" t="s">
        <v>8354</v>
      </c>
      <c r="S2733" s="10" t="s">
        <v>8273</v>
      </c>
      <c r="T2733" t="s">
        <v>8303</v>
      </c>
      <c r="U2733" s="14">
        <f t="shared" si="171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19">
        <v>12000</v>
      </c>
      <c r="E2734">
        <v>14190</v>
      </c>
      <c r="F2734" s="19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7">
        <f t="shared" si="169"/>
        <v>41389.808194444442</v>
      </c>
      <c r="M2734" t="b">
        <v>0</v>
      </c>
      <c r="N2734">
        <v>146</v>
      </c>
      <c r="O2734" s="5">
        <f>E2734/D2734</f>
        <v>1.1825000000000001</v>
      </c>
      <c r="P2734" s="19">
        <f t="shared" si="170"/>
        <v>97.191780821917803</v>
      </c>
      <c r="Q2734" t="b">
        <v>1</v>
      </c>
      <c r="R2734" s="14" t="s">
        <v>8354</v>
      </c>
      <c r="S2734" s="10" t="s">
        <v>8273</v>
      </c>
      <c r="T2734" t="s">
        <v>8303</v>
      </c>
      <c r="U2734" s="14">
        <f t="shared" si="171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19">
        <v>50000</v>
      </c>
      <c r="E2735">
        <v>53769</v>
      </c>
      <c r="F2735" s="19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7">
        <f t="shared" si="169"/>
        <v>42044.272847222222</v>
      </c>
      <c r="M2735" t="b">
        <v>0</v>
      </c>
      <c r="N2735">
        <v>119</v>
      </c>
      <c r="O2735" s="5">
        <f>E2735/D2735</f>
        <v>1.07538</v>
      </c>
      <c r="P2735" s="19">
        <f t="shared" si="170"/>
        <v>451.84033613445376</v>
      </c>
      <c r="Q2735" t="b">
        <v>1</v>
      </c>
      <c r="R2735" s="14" t="s">
        <v>8354</v>
      </c>
      <c r="S2735" s="10" t="s">
        <v>8273</v>
      </c>
      <c r="T2735" t="s">
        <v>8303</v>
      </c>
      <c r="U2735" s="14">
        <f t="shared" si="171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19">
        <v>1</v>
      </c>
      <c r="E2736">
        <v>22603</v>
      </c>
      <c r="F2736" s="19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7">
        <f t="shared" si="169"/>
        <v>42626.668888888889</v>
      </c>
      <c r="M2736" t="b">
        <v>0</v>
      </c>
      <c r="N2736">
        <v>163</v>
      </c>
      <c r="O2736" s="5">
        <f>E2736/D2736</f>
        <v>22603</v>
      </c>
      <c r="P2736" s="19">
        <f t="shared" si="170"/>
        <v>138.66871165644173</v>
      </c>
      <c r="Q2736" t="b">
        <v>1</v>
      </c>
      <c r="R2736" s="14" t="s">
        <v>8354</v>
      </c>
      <c r="S2736" s="10" t="s">
        <v>8273</v>
      </c>
      <c r="T2736" t="s">
        <v>8303</v>
      </c>
      <c r="U2736" s="14">
        <f t="shared" si="171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19">
        <v>750</v>
      </c>
      <c r="E2737">
        <v>7336.01</v>
      </c>
      <c r="F2737" s="19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7">
        <f t="shared" si="169"/>
        <v>41316.120949074073</v>
      </c>
      <c r="M2737" t="b">
        <v>0</v>
      </c>
      <c r="N2737">
        <v>339</v>
      </c>
      <c r="O2737" s="5">
        <f>E2737/D2737</f>
        <v>9.7813466666666677</v>
      </c>
      <c r="P2737" s="19">
        <f t="shared" si="170"/>
        <v>21.640147492625371</v>
      </c>
      <c r="Q2737" t="b">
        <v>1</v>
      </c>
      <c r="R2737" s="14" t="s">
        <v>8354</v>
      </c>
      <c r="S2737" s="10" t="s">
        <v>8273</v>
      </c>
      <c r="T2737" t="s">
        <v>8303</v>
      </c>
      <c r="U2737" s="14">
        <f t="shared" si="171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19">
        <v>8000</v>
      </c>
      <c r="E2738">
        <v>9832</v>
      </c>
      <c r="F2738" s="19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7">
        <f t="shared" si="169"/>
        <v>41722.666354166664</v>
      </c>
      <c r="M2738" t="b">
        <v>0</v>
      </c>
      <c r="N2738">
        <v>58</v>
      </c>
      <c r="O2738" s="5">
        <f>E2738/D2738</f>
        <v>1.2290000000000001</v>
      </c>
      <c r="P2738" s="19">
        <f t="shared" si="170"/>
        <v>169.51724137931035</v>
      </c>
      <c r="Q2738" t="b">
        <v>1</v>
      </c>
      <c r="R2738" s="14" t="s">
        <v>8354</v>
      </c>
      <c r="S2738" s="10" t="s">
        <v>8273</v>
      </c>
      <c r="T2738" t="s">
        <v>8303</v>
      </c>
      <c r="U2738" s="14">
        <f t="shared" si="171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19">
        <v>30000</v>
      </c>
      <c r="E2739">
        <v>73818.240000000005</v>
      </c>
      <c r="F2739" s="1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7">
        <f t="shared" si="169"/>
        <v>41611.917673611111</v>
      </c>
      <c r="M2739" t="b">
        <v>0</v>
      </c>
      <c r="N2739">
        <v>456</v>
      </c>
      <c r="O2739" s="5">
        <f>E2739/D2739</f>
        <v>2.4606080000000001</v>
      </c>
      <c r="P2739" s="19">
        <f t="shared" si="170"/>
        <v>161.88210526315791</v>
      </c>
      <c r="Q2739" t="b">
        <v>1</v>
      </c>
      <c r="R2739" s="14" t="s">
        <v>8354</v>
      </c>
      <c r="S2739" s="10" t="s">
        <v>8273</v>
      </c>
      <c r="T2739" t="s">
        <v>8303</v>
      </c>
      <c r="U2739" s="14">
        <f t="shared" si="171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19">
        <v>5000</v>
      </c>
      <c r="E2740">
        <v>7397</v>
      </c>
      <c r="F2740" s="19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7">
        <f t="shared" si="169"/>
        <v>42620.143564814818</v>
      </c>
      <c r="M2740" t="b">
        <v>0</v>
      </c>
      <c r="N2740">
        <v>15</v>
      </c>
      <c r="O2740" s="5">
        <f>E2740/D2740</f>
        <v>1.4794</v>
      </c>
      <c r="P2740" s="19">
        <f t="shared" si="170"/>
        <v>493.13333333333333</v>
      </c>
      <c r="Q2740" t="b">
        <v>1</v>
      </c>
      <c r="R2740" s="14" t="s">
        <v>8354</v>
      </c>
      <c r="S2740" s="10" t="s">
        <v>8273</v>
      </c>
      <c r="T2740" t="s">
        <v>8303</v>
      </c>
      <c r="U2740" s="14">
        <f t="shared" si="171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19">
        <v>1100</v>
      </c>
      <c r="E2741">
        <v>4225</v>
      </c>
      <c r="F2741" s="19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7">
        <f t="shared" si="169"/>
        <v>41719.887928240743</v>
      </c>
      <c r="M2741" t="b">
        <v>0</v>
      </c>
      <c r="N2741">
        <v>191</v>
      </c>
      <c r="O2741" s="5">
        <f>E2741/D2741</f>
        <v>3.8409090909090908</v>
      </c>
      <c r="P2741" s="19">
        <f t="shared" si="170"/>
        <v>22.120418848167539</v>
      </c>
      <c r="Q2741" t="b">
        <v>1</v>
      </c>
      <c r="R2741" s="14" t="s">
        <v>8354</v>
      </c>
      <c r="S2741" s="10" t="s">
        <v>8273</v>
      </c>
      <c r="T2741" t="s">
        <v>8303</v>
      </c>
      <c r="U2741" s="14">
        <f t="shared" si="171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19">
        <v>300</v>
      </c>
      <c r="E2742">
        <v>310</v>
      </c>
      <c r="F2742" s="19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7">
        <f t="shared" si="169"/>
        <v>42045.031851851847</v>
      </c>
      <c r="M2742" t="b">
        <v>0</v>
      </c>
      <c r="N2742">
        <v>17</v>
      </c>
      <c r="O2742" s="5">
        <f>E2742/D2742</f>
        <v>1.0333333333333334</v>
      </c>
      <c r="P2742" s="19">
        <f t="shared" si="170"/>
        <v>18.235294117647058</v>
      </c>
      <c r="Q2742" t="b">
        <v>1</v>
      </c>
      <c r="R2742" s="14" t="s">
        <v>8354</v>
      </c>
      <c r="S2742" s="10" t="s">
        <v>8273</v>
      </c>
      <c r="T2742" t="s">
        <v>8303</v>
      </c>
      <c r="U2742" s="14">
        <f t="shared" si="171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19">
        <v>8000</v>
      </c>
      <c r="E2743">
        <v>35</v>
      </c>
      <c r="F2743" s="19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7">
        <f t="shared" si="169"/>
        <v>41911.657430555555</v>
      </c>
      <c r="M2743" t="b">
        <v>0</v>
      </c>
      <c r="N2743">
        <v>4</v>
      </c>
      <c r="O2743" s="5">
        <f>E2743/D2743</f>
        <v>4.3750000000000004E-3</v>
      </c>
      <c r="P2743" s="19">
        <f t="shared" si="170"/>
        <v>8.75</v>
      </c>
      <c r="Q2743" t="b">
        <v>0</v>
      </c>
      <c r="R2743" s="14" t="s">
        <v>8363</v>
      </c>
      <c r="S2743" s="10" t="s">
        <v>8276</v>
      </c>
      <c r="T2743" t="s">
        <v>8312</v>
      </c>
      <c r="U2743" s="14">
        <f t="shared" si="171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19">
        <v>2500</v>
      </c>
      <c r="E2744">
        <v>731</v>
      </c>
      <c r="F2744" s="19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7">
        <f t="shared" si="169"/>
        <v>41030.719756944447</v>
      </c>
      <c r="M2744" t="b">
        <v>0</v>
      </c>
      <c r="N2744">
        <v>18</v>
      </c>
      <c r="O2744" s="5">
        <f>E2744/D2744</f>
        <v>0.29239999999999999</v>
      </c>
      <c r="P2744" s="19">
        <f t="shared" si="170"/>
        <v>40.611111111111114</v>
      </c>
      <c r="Q2744" t="b">
        <v>0</v>
      </c>
      <c r="R2744" s="14" t="s">
        <v>8363</v>
      </c>
      <c r="S2744" s="10" t="s">
        <v>8276</v>
      </c>
      <c r="T2744" t="s">
        <v>8312</v>
      </c>
      <c r="U2744" s="14">
        <f t="shared" si="171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19">
        <v>5999</v>
      </c>
      <c r="E2745">
        <v>0</v>
      </c>
      <c r="F2745" s="19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7">
        <f t="shared" si="169"/>
        <v>42632.328784722224</v>
      </c>
      <c r="M2745" t="b">
        <v>0</v>
      </c>
      <c r="N2745">
        <v>0</v>
      </c>
      <c r="O2745" s="5">
        <f>E2745/D2745</f>
        <v>0</v>
      </c>
      <c r="P2745" s="19">
        <f t="shared" si="170"/>
        <v>0</v>
      </c>
      <c r="Q2745" t="b">
        <v>0</v>
      </c>
      <c r="R2745" s="14" t="s">
        <v>8363</v>
      </c>
      <c r="S2745" s="10" t="s">
        <v>8276</v>
      </c>
      <c r="T2745" t="s">
        <v>8312</v>
      </c>
      <c r="U2745" s="14">
        <f t="shared" si="171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19">
        <v>16000</v>
      </c>
      <c r="E2746">
        <v>835</v>
      </c>
      <c r="F2746" s="19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7">
        <f t="shared" si="169"/>
        <v>40938.062476851854</v>
      </c>
      <c r="M2746" t="b">
        <v>0</v>
      </c>
      <c r="N2746">
        <v>22</v>
      </c>
      <c r="O2746" s="5">
        <f>E2746/D2746</f>
        <v>5.2187499999999998E-2</v>
      </c>
      <c r="P2746" s="19">
        <f t="shared" si="170"/>
        <v>37.954545454545453</v>
      </c>
      <c r="Q2746" t="b">
        <v>0</v>
      </c>
      <c r="R2746" s="14" t="s">
        <v>8363</v>
      </c>
      <c r="S2746" s="10" t="s">
        <v>8276</v>
      </c>
      <c r="T2746" t="s">
        <v>8312</v>
      </c>
      <c r="U2746" s="14">
        <f t="shared" si="171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19">
        <v>8000</v>
      </c>
      <c r="E2747">
        <v>1751</v>
      </c>
      <c r="F2747" s="19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7">
        <f t="shared" si="169"/>
        <v>41044.988055555557</v>
      </c>
      <c r="M2747" t="b">
        <v>0</v>
      </c>
      <c r="N2747">
        <v>49</v>
      </c>
      <c r="O2747" s="5">
        <f>E2747/D2747</f>
        <v>0.21887499999999999</v>
      </c>
      <c r="P2747" s="19">
        <f t="shared" si="170"/>
        <v>35.734693877551024</v>
      </c>
      <c r="Q2747" t="b">
        <v>0</v>
      </c>
      <c r="R2747" s="14" t="s">
        <v>8363</v>
      </c>
      <c r="S2747" s="10" t="s">
        <v>8276</v>
      </c>
      <c r="T2747" t="s">
        <v>8312</v>
      </c>
      <c r="U2747" s="14">
        <f t="shared" si="171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19">
        <v>3000</v>
      </c>
      <c r="E2748">
        <v>801</v>
      </c>
      <c r="F2748" s="19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7">
        <f t="shared" si="169"/>
        <v>41850.781377314815</v>
      </c>
      <c r="M2748" t="b">
        <v>0</v>
      </c>
      <c r="N2748">
        <v>19</v>
      </c>
      <c r="O2748" s="5">
        <f>E2748/D2748</f>
        <v>0.26700000000000002</v>
      </c>
      <c r="P2748" s="19">
        <f t="shared" si="170"/>
        <v>42.157894736842103</v>
      </c>
      <c r="Q2748" t="b">
        <v>0</v>
      </c>
      <c r="R2748" s="14" t="s">
        <v>8363</v>
      </c>
      <c r="S2748" s="10" t="s">
        <v>8276</v>
      </c>
      <c r="T2748" t="s">
        <v>8312</v>
      </c>
      <c r="U2748" s="14">
        <f t="shared" si="171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19">
        <v>500</v>
      </c>
      <c r="E2749">
        <v>140</v>
      </c>
      <c r="F2749" s="1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7">
        <f t="shared" si="169"/>
        <v>41044.64811342593</v>
      </c>
      <c r="M2749" t="b">
        <v>0</v>
      </c>
      <c r="N2749">
        <v>4</v>
      </c>
      <c r="O2749" s="5">
        <f>E2749/D2749</f>
        <v>0.28000000000000003</v>
      </c>
      <c r="P2749" s="19">
        <f t="shared" si="170"/>
        <v>35</v>
      </c>
      <c r="Q2749" t="b">
        <v>0</v>
      </c>
      <c r="R2749" s="14" t="s">
        <v>8363</v>
      </c>
      <c r="S2749" s="10" t="s">
        <v>8276</v>
      </c>
      <c r="T2749" t="s">
        <v>8312</v>
      </c>
      <c r="U2749" s="14">
        <f t="shared" si="171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19">
        <v>5000</v>
      </c>
      <c r="E2750">
        <v>53</v>
      </c>
      <c r="F2750" s="19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7">
        <f t="shared" si="169"/>
        <v>42585.7106712963</v>
      </c>
      <c r="M2750" t="b">
        <v>0</v>
      </c>
      <c r="N2750">
        <v>4</v>
      </c>
      <c r="O2750" s="5">
        <f>E2750/D2750</f>
        <v>1.06E-2</v>
      </c>
      <c r="P2750" s="19">
        <f t="shared" si="170"/>
        <v>13.25</v>
      </c>
      <c r="Q2750" t="b">
        <v>0</v>
      </c>
      <c r="R2750" s="14" t="s">
        <v>8363</v>
      </c>
      <c r="S2750" s="10" t="s">
        <v>8276</v>
      </c>
      <c r="T2750" t="s">
        <v>8312</v>
      </c>
      <c r="U2750" s="14">
        <f t="shared" si="171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19">
        <v>10000</v>
      </c>
      <c r="E2751">
        <v>110</v>
      </c>
      <c r="F2751" s="19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7">
        <f t="shared" si="169"/>
        <v>42068.799039351856</v>
      </c>
      <c r="M2751" t="b">
        <v>0</v>
      </c>
      <c r="N2751">
        <v>2</v>
      </c>
      <c r="O2751" s="5">
        <f>E2751/D2751</f>
        <v>1.0999999999999999E-2</v>
      </c>
      <c r="P2751" s="19">
        <f t="shared" si="170"/>
        <v>55</v>
      </c>
      <c r="Q2751" t="b">
        <v>0</v>
      </c>
      <c r="R2751" s="14" t="s">
        <v>8363</v>
      </c>
      <c r="S2751" s="10" t="s">
        <v>8276</v>
      </c>
      <c r="T2751" t="s">
        <v>8312</v>
      </c>
      <c r="U2751" s="14">
        <f t="shared" si="171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19">
        <v>1999</v>
      </c>
      <c r="E2752">
        <v>0</v>
      </c>
      <c r="F2752" s="19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7">
        <f t="shared" si="169"/>
        <v>41078.899826388886</v>
      </c>
      <c r="M2752" t="b">
        <v>0</v>
      </c>
      <c r="N2752">
        <v>0</v>
      </c>
      <c r="O2752" s="5">
        <f>E2752/D2752</f>
        <v>0</v>
      </c>
      <c r="P2752" s="19">
        <f t="shared" si="170"/>
        <v>0</v>
      </c>
      <c r="Q2752" t="b">
        <v>0</v>
      </c>
      <c r="R2752" s="14" t="s">
        <v>8363</v>
      </c>
      <c r="S2752" s="10" t="s">
        <v>8276</v>
      </c>
      <c r="T2752" t="s">
        <v>8312</v>
      </c>
      <c r="U2752" s="14">
        <f t="shared" si="171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19">
        <v>3274</v>
      </c>
      <c r="E2753">
        <v>0</v>
      </c>
      <c r="F2753" s="19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7">
        <f t="shared" si="169"/>
        <v>41747.887060185189</v>
      </c>
      <c r="M2753" t="b">
        <v>0</v>
      </c>
      <c r="N2753">
        <v>0</v>
      </c>
      <c r="O2753" s="5">
        <f>E2753/D2753</f>
        <v>0</v>
      </c>
      <c r="P2753" s="19">
        <f t="shared" si="170"/>
        <v>0</v>
      </c>
      <c r="Q2753" t="b">
        <v>0</v>
      </c>
      <c r="R2753" s="14" t="s">
        <v>8363</v>
      </c>
      <c r="S2753" s="10" t="s">
        <v>8276</v>
      </c>
      <c r="T2753" t="s">
        <v>8312</v>
      </c>
      <c r="U2753" s="14">
        <f t="shared" si="171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19">
        <v>4800</v>
      </c>
      <c r="E2754">
        <v>550</v>
      </c>
      <c r="F2754" s="19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7">
        <f t="shared" si="169"/>
        <v>40855.765092592592</v>
      </c>
      <c r="M2754" t="b">
        <v>0</v>
      </c>
      <c r="N2754">
        <v>14</v>
      </c>
      <c r="O2754" s="5">
        <f>E2754/D2754</f>
        <v>0.11458333333333333</v>
      </c>
      <c r="P2754" s="19">
        <f t="shared" si="170"/>
        <v>39.285714285714285</v>
      </c>
      <c r="Q2754" t="b">
        <v>0</v>
      </c>
      <c r="R2754" s="14" t="s">
        <v>8363</v>
      </c>
      <c r="S2754" s="10" t="s">
        <v>8276</v>
      </c>
      <c r="T2754" t="s">
        <v>8312</v>
      </c>
      <c r="U2754" s="14">
        <f t="shared" si="171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19">
        <v>2000</v>
      </c>
      <c r="E2755">
        <v>380</v>
      </c>
      <c r="F2755" s="19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7">
        <f t="shared" ref="L2755:L2818" si="173">(((K2755/60)/60)/24)+DATE(1970,1,1)</f>
        <v>41117.900729166664</v>
      </c>
      <c r="M2755" t="b">
        <v>0</v>
      </c>
      <c r="N2755">
        <v>8</v>
      </c>
      <c r="O2755" s="5">
        <f>E2755/D2755</f>
        <v>0.19</v>
      </c>
      <c r="P2755" s="19">
        <f t="shared" ref="P2755:P2818" si="174">IFERROR(E2755/N2755,0)</f>
        <v>47.5</v>
      </c>
      <c r="Q2755" t="b">
        <v>0</v>
      </c>
      <c r="R2755" s="14" t="s">
        <v>8363</v>
      </c>
      <c r="S2755" s="10" t="s">
        <v>8276</v>
      </c>
      <c r="T2755" t="s">
        <v>8312</v>
      </c>
      <c r="U2755" s="14">
        <f t="shared" ref="U2755:U2818" si="175">YEAR(L2755)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19">
        <v>10000</v>
      </c>
      <c r="E2756">
        <v>0</v>
      </c>
      <c r="F2756" s="19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7">
        <f t="shared" si="173"/>
        <v>41863.636006944449</v>
      </c>
      <c r="M2756" t="b">
        <v>0</v>
      </c>
      <c r="N2756">
        <v>0</v>
      </c>
      <c r="O2756" s="5">
        <f>E2756/D2756</f>
        <v>0</v>
      </c>
      <c r="P2756" s="19">
        <f t="shared" si="174"/>
        <v>0</v>
      </c>
      <c r="Q2756" t="b">
        <v>0</v>
      </c>
      <c r="R2756" s="14" t="s">
        <v>8363</v>
      </c>
      <c r="S2756" s="10" t="s">
        <v>8276</v>
      </c>
      <c r="T2756" t="s">
        <v>8312</v>
      </c>
      <c r="U2756" s="14">
        <f t="shared" si="175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19">
        <v>500</v>
      </c>
      <c r="E2757">
        <v>260</v>
      </c>
      <c r="F2757" s="19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7">
        <f t="shared" si="173"/>
        <v>42072.790821759263</v>
      </c>
      <c r="M2757" t="b">
        <v>0</v>
      </c>
      <c r="N2757">
        <v>15</v>
      </c>
      <c r="O2757" s="5">
        <f>E2757/D2757</f>
        <v>0.52</v>
      </c>
      <c r="P2757" s="19">
        <f t="shared" si="174"/>
        <v>17.333333333333332</v>
      </c>
      <c r="Q2757" t="b">
        <v>0</v>
      </c>
      <c r="R2757" s="14" t="s">
        <v>8363</v>
      </c>
      <c r="S2757" s="10" t="s">
        <v>8276</v>
      </c>
      <c r="T2757" t="s">
        <v>8312</v>
      </c>
      <c r="U2757" s="14">
        <f t="shared" si="175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19">
        <v>10000</v>
      </c>
      <c r="E2758">
        <v>1048</v>
      </c>
      <c r="F2758" s="19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7">
        <f t="shared" si="173"/>
        <v>41620.90047453704</v>
      </c>
      <c r="M2758" t="b">
        <v>0</v>
      </c>
      <c r="N2758">
        <v>33</v>
      </c>
      <c r="O2758" s="5">
        <f>E2758/D2758</f>
        <v>0.1048</v>
      </c>
      <c r="P2758" s="19">
        <f t="shared" si="174"/>
        <v>31.757575757575758</v>
      </c>
      <c r="Q2758" t="b">
        <v>0</v>
      </c>
      <c r="R2758" s="14" t="s">
        <v>8363</v>
      </c>
      <c r="S2758" s="10" t="s">
        <v>8276</v>
      </c>
      <c r="T2758" t="s">
        <v>8312</v>
      </c>
      <c r="U2758" s="14">
        <f t="shared" si="175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19">
        <v>1500</v>
      </c>
      <c r="E2759">
        <v>10</v>
      </c>
      <c r="F2759" s="1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7">
        <f t="shared" si="173"/>
        <v>42573.65662037037</v>
      </c>
      <c r="M2759" t="b">
        <v>0</v>
      </c>
      <c r="N2759">
        <v>2</v>
      </c>
      <c r="O2759" s="5">
        <f>E2759/D2759</f>
        <v>6.6666666666666671E-3</v>
      </c>
      <c r="P2759" s="19">
        <f t="shared" si="174"/>
        <v>5</v>
      </c>
      <c r="Q2759" t="b">
        <v>0</v>
      </c>
      <c r="R2759" s="14" t="s">
        <v>8363</v>
      </c>
      <c r="S2759" s="10" t="s">
        <v>8276</v>
      </c>
      <c r="T2759" t="s">
        <v>8312</v>
      </c>
      <c r="U2759" s="14">
        <f t="shared" si="175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19">
        <v>2000</v>
      </c>
      <c r="E2760">
        <v>234</v>
      </c>
      <c r="F2760" s="19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7">
        <f t="shared" si="173"/>
        <v>42639.441932870366</v>
      </c>
      <c r="M2760" t="b">
        <v>0</v>
      </c>
      <c r="N2760">
        <v>6</v>
      </c>
      <c r="O2760" s="5">
        <f>E2760/D2760</f>
        <v>0.11700000000000001</v>
      </c>
      <c r="P2760" s="19">
        <f t="shared" si="174"/>
        <v>39</v>
      </c>
      <c r="Q2760" t="b">
        <v>0</v>
      </c>
      <c r="R2760" s="14" t="s">
        <v>8363</v>
      </c>
      <c r="S2760" s="10" t="s">
        <v>8276</v>
      </c>
      <c r="T2760" t="s">
        <v>8312</v>
      </c>
      <c r="U2760" s="14">
        <f t="shared" si="175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19">
        <v>1000</v>
      </c>
      <c r="E2761">
        <v>105</v>
      </c>
      <c r="F2761" s="19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7">
        <f t="shared" si="173"/>
        <v>42524.36650462963</v>
      </c>
      <c r="M2761" t="b">
        <v>0</v>
      </c>
      <c r="N2761">
        <v>2</v>
      </c>
      <c r="O2761" s="5">
        <f>E2761/D2761</f>
        <v>0.105</v>
      </c>
      <c r="P2761" s="19">
        <f t="shared" si="174"/>
        <v>52.5</v>
      </c>
      <c r="Q2761" t="b">
        <v>0</v>
      </c>
      <c r="R2761" s="14" t="s">
        <v>8363</v>
      </c>
      <c r="S2761" s="10" t="s">
        <v>8276</v>
      </c>
      <c r="T2761" t="s">
        <v>8312</v>
      </c>
      <c r="U2761" s="14">
        <f t="shared" si="175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19">
        <v>5000</v>
      </c>
      <c r="E2762">
        <v>0</v>
      </c>
      <c r="F2762" s="19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7">
        <f t="shared" si="173"/>
        <v>41415.461319444446</v>
      </c>
      <c r="M2762" t="b">
        <v>0</v>
      </c>
      <c r="N2762">
        <v>0</v>
      </c>
      <c r="O2762" s="5">
        <f>E2762/D2762</f>
        <v>0</v>
      </c>
      <c r="P2762" s="19">
        <f t="shared" si="174"/>
        <v>0</v>
      </c>
      <c r="Q2762" t="b">
        <v>0</v>
      </c>
      <c r="R2762" s="14" t="s">
        <v>8363</v>
      </c>
      <c r="S2762" s="10" t="s">
        <v>8276</v>
      </c>
      <c r="T2762" t="s">
        <v>8312</v>
      </c>
      <c r="U2762" s="14">
        <f t="shared" si="175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19">
        <v>5000</v>
      </c>
      <c r="E2763">
        <v>36</v>
      </c>
      <c r="F2763" s="19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7">
        <f t="shared" si="173"/>
        <v>41247.063576388886</v>
      </c>
      <c r="M2763" t="b">
        <v>0</v>
      </c>
      <c r="N2763">
        <v>4</v>
      </c>
      <c r="O2763" s="5">
        <f>E2763/D2763</f>
        <v>7.1999999999999998E-3</v>
      </c>
      <c r="P2763" s="19">
        <f t="shared" si="174"/>
        <v>9</v>
      </c>
      <c r="Q2763" t="b">
        <v>0</v>
      </c>
      <c r="R2763" s="14" t="s">
        <v>8363</v>
      </c>
      <c r="S2763" s="10" t="s">
        <v>8276</v>
      </c>
      <c r="T2763" t="s">
        <v>8312</v>
      </c>
      <c r="U2763" s="14">
        <f t="shared" si="175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19">
        <v>3250</v>
      </c>
      <c r="E2764">
        <v>25</v>
      </c>
      <c r="F2764" s="19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7">
        <f t="shared" si="173"/>
        <v>40927.036979166667</v>
      </c>
      <c r="M2764" t="b">
        <v>0</v>
      </c>
      <c r="N2764">
        <v>1</v>
      </c>
      <c r="O2764" s="5">
        <f>E2764/D2764</f>
        <v>7.6923076923076927E-3</v>
      </c>
      <c r="P2764" s="19">
        <f t="shared" si="174"/>
        <v>25</v>
      </c>
      <c r="Q2764" t="b">
        <v>0</v>
      </c>
      <c r="R2764" s="14" t="s">
        <v>8363</v>
      </c>
      <c r="S2764" s="10" t="s">
        <v>8276</v>
      </c>
      <c r="T2764" t="s">
        <v>8312</v>
      </c>
      <c r="U2764" s="14">
        <f t="shared" si="175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19">
        <v>39400</v>
      </c>
      <c r="E2765">
        <v>90</v>
      </c>
      <c r="F2765" s="19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7">
        <f t="shared" si="173"/>
        <v>41373.579675925925</v>
      </c>
      <c r="M2765" t="b">
        <v>0</v>
      </c>
      <c r="N2765">
        <v>3</v>
      </c>
      <c r="O2765" s="5">
        <f>E2765/D2765</f>
        <v>2.2842639593908631E-3</v>
      </c>
      <c r="P2765" s="19">
        <f t="shared" si="174"/>
        <v>30</v>
      </c>
      <c r="Q2765" t="b">
        <v>0</v>
      </c>
      <c r="R2765" s="14" t="s">
        <v>8363</v>
      </c>
      <c r="S2765" s="10" t="s">
        <v>8276</v>
      </c>
      <c r="T2765" t="s">
        <v>8312</v>
      </c>
      <c r="U2765" s="14">
        <f t="shared" si="175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19">
        <v>4000</v>
      </c>
      <c r="E2766">
        <v>45</v>
      </c>
      <c r="F2766" s="19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7">
        <f t="shared" si="173"/>
        <v>41030.292025462964</v>
      </c>
      <c r="M2766" t="b">
        <v>0</v>
      </c>
      <c r="N2766">
        <v>4</v>
      </c>
      <c r="O2766" s="5">
        <f>E2766/D2766</f>
        <v>1.125E-2</v>
      </c>
      <c r="P2766" s="19">
        <f t="shared" si="174"/>
        <v>11.25</v>
      </c>
      <c r="Q2766" t="b">
        <v>0</v>
      </c>
      <c r="R2766" s="14" t="s">
        <v>8363</v>
      </c>
      <c r="S2766" s="10" t="s">
        <v>8276</v>
      </c>
      <c r="T2766" t="s">
        <v>8312</v>
      </c>
      <c r="U2766" s="14">
        <f t="shared" si="175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19">
        <v>4000</v>
      </c>
      <c r="E2767">
        <v>0</v>
      </c>
      <c r="F2767" s="19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7">
        <f t="shared" si="173"/>
        <v>41194.579027777778</v>
      </c>
      <c r="M2767" t="b">
        <v>0</v>
      </c>
      <c r="N2767">
        <v>0</v>
      </c>
      <c r="O2767" s="5">
        <f>E2767/D2767</f>
        <v>0</v>
      </c>
      <c r="P2767" s="19">
        <f t="shared" si="174"/>
        <v>0</v>
      </c>
      <c r="Q2767" t="b">
        <v>0</v>
      </c>
      <c r="R2767" s="14" t="s">
        <v>8363</v>
      </c>
      <c r="S2767" s="10" t="s">
        <v>8276</v>
      </c>
      <c r="T2767" t="s">
        <v>8312</v>
      </c>
      <c r="U2767" s="14">
        <f t="shared" si="175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19">
        <v>5000</v>
      </c>
      <c r="E2768">
        <v>100</v>
      </c>
      <c r="F2768" s="19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7">
        <f t="shared" si="173"/>
        <v>40736.668032407404</v>
      </c>
      <c r="M2768" t="b">
        <v>0</v>
      </c>
      <c r="N2768">
        <v>4</v>
      </c>
      <c r="O2768" s="5">
        <f>E2768/D2768</f>
        <v>0.02</v>
      </c>
      <c r="P2768" s="19">
        <f t="shared" si="174"/>
        <v>25</v>
      </c>
      <c r="Q2768" t="b">
        <v>0</v>
      </c>
      <c r="R2768" s="14" t="s">
        <v>8363</v>
      </c>
      <c r="S2768" s="10" t="s">
        <v>8276</v>
      </c>
      <c r="T2768" t="s">
        <v>8312</v>
      </c>
      <c r="U2768" s="14">
        <f t="shared" si="175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19">
        <v>4000</v>
      </c>
      <c r="E2769">
        <v>34</v>
      </c>
      <c r="F2769" s="1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7">
        <f t="shared" si="173"/>
        <v>42172.958912037036</v>
      </c>
      <c r="M2769" t="b">
        <v>0</v>
      </c>
      <c r="N2769">
        <v>3</v>
      </c>
      <c r="O2769" s="5">
        <f>E2769/D2769</f>
        <v>8.5000000000000006E-3</v>
      </c>
      <c r="P2769" s="19">
        <f t="shared" si="174"/>
        <v>11.333333333333334</v>
      </c>
      <c r="Q2769" t="b">
        <v>0</v>
      </c>
      <c r="R2769" s="14" t="s">
        <v>8363</v>
      </c>
      <c r="S2769" s="10" t="s">
        <v>8276</v>
      </c>
      <c r="T2769" t="s">
        <v>8312</v>
      </c>
      <c r="U2769" s="14">
        <f t="shared" si="175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19">
        <v>7000</v>
      </c>
      <c r="E2770">
        <v>1002</v>
      </c>
      <c r="F2770" s="19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7">
        <f t="shared" si="173"/>
        <v>40967.614849537036</v>
      </c>
      <c r="M2770" t="b">
        <v>0</v>
      </c>
      <c r="N2770">
        <v>34</v>
      </c>
      <c r="O2770" s="5">
        <f>E2770/D2770</f>
        <v>0.14314285714285716</v>
      </c>
      <c r="P2770" s="19">
        <f t="shared" si="174"/>
        <v>29.470588235294116</v>
      </c>
      <c r="Q2770" t="b">
        <v>0</v>
      </c>
      <c r="R2770" s="14" t="s">
        <v>8363</v>
      </c>
      <c r="S2770" s="10" t="s">
        <v>8276</v>
      </c>
      <c r="T2770" t="s">
        <v>8312</v>
      </c>
      <c r="U2770" s="14">
        <f t="shared" si="175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19">
        <v>800</v>
      </c>
      <c r="E2771">
        <v>2</v>
      </c>
      <c r="F2771" s="19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7">
        <f t="shared" si="173"/>
        <v>41745.826273148145</v>
      </c>
      <c r="M2771" t="b">
        <v>0</v>
      </c>
      <c r="N2771">
        <v>2</v>
      </c>
      <c r="O2771" s="5">
        <f>E2771/D2771</f>
        <v>2.5000000000000001E-3</v>
      </c>
      <c r="P2771" s="19">
        <f t="shared" si="174"/>
        <v>1</v>
      </c>
      <c r="Q2771" t="b">
        <v>0</v>
      </c>
      <c r="R2771" s="14" t="s">
        <v>8363</v>
      </c>
      <c r="S2771" s="10" t="s">
        <v>8276</v>
      </c>
      <c r="T2771" t="s">
        <v>8312</v>
      </c>
      <c r="U2771" s="14">
        <f t="shared" si="175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19">
        <v>20000</v>
      </c>
      <c r="E2772">
        <v>2082.25</v>
      </c>
      <c r="F2772" s="19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7">
        <f t="shared" si="173"/>
        <v>41686.705208333333</v>
      </c>
      <c r="M2772" t="b">
        <v>0</v>
      </c>
      <c r="N2772">
        <v>33</v>
      </c>
      <c r="O2772" s="5">
        <f>E2772/D2772</f>
        <v>0.1041125</v>
      </c>
      <c r="P2772" s="19">
        <f t="shared" si="174"/>
        <v>63.098484848484851</v>
      </c>
      <c r="Q2772" t="b">
        <v>0</v>
      </c>
      <c r="R2772" s="14" t="s">
        <v>8363</v>
      </c>
      <c r="S2772" s="10" t="s">
        <v>8276</v>
      </c>
      <c r="T2772" t="s">
        <v>8312</v>
      </c>
      <c r="U2772" s="14">
        <f t="shared" si="175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19">
        <v>19980</v>
      </c>
      <c r="E2773">
        <v>0</v>
      </c>
      <c r="F2773" s="19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7">
        <f t="shared" si="173"/>
        <v>41257.531712962962</v>
      </c>
      <c r="M2773" t="b">
        <v>0</v>
      </c>
      <c r="N2773">
        <v>0</v>
      </c>
      <c r="O2773" s="5">
        <f>E2773/D2773</f>
        <v>0</v>
      </c>
      <c r="P2773" s="19">
        <f t="shared" si="174"/>
        <v>0</v>
      </c>
      <c r="Q2773" t="b">
        <v>0</v>
      </c>
      <c r="R2773" s="14" t="s">
        <v>8363</v>
      </c>
      <c r="S2773" s="10" t="s">
        <v>8276</v>
      </c>
      <c r="T2773" t="s">
        <v>8312</v>
      </c>
      <c r="U2773" s="14">
        <f t="shared" si="175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19">
        <v>8000</v>
      </c>
      <c r="E2774">
        <v>0</v>
      </c>
      <c r="F2774" s="19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7">
        <f t="shared" si="173"/>
        <v>41537.869143518517</v>
      </c>
      <c r="M2774" t="b">
        <v>0</v>
      </c>
      <c r="N2774">
        <v>0</v>
      </c>
      <c r="O2774" s="5">
        <f>E2774/D2774</f>
        <v>0</v>
      </c>
      <c r="P2774" s="19">
        <f t="shared" si="174"/>
        <v>0</v>
      </c>
      <c r="Q2774" t="b">
        <v>0</v>
      </c>
      <c r="R2774" s="14" t="s">
        <v>8363</v>
      </c>
      <c r="S2774" s="10" t="s">
        <v>8276</v>
      </c>
      <c r="T2774" t="s">
        <v>8312</v>
      </c>
      <c r="U2774" s="14">
        <f t="shared" si="175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19">
        <v>530</v>
      </c>
      <c r="E2775">
        <v>1</v>
      </c>
      <c r="F2775" s="19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7">
        <f t="shared" si="173"/>
        <v>42474.86482638889</v>
      </c>
      <c r="M2775" t="b">
        <v>0</v>
      </c>
      <c r="N2775">
        <v>1</v>
      </c>
      <c r="O2775" s="5">
        <f>E2775/D2775</f>
        <v>1.8867924528301887E-3</v>
      </c>
      <c r="P2775" s="19">
        <f t="shared" si="174"/>
        <v>1</v>
      </c>
      <c r="Q2775" t="b">
        <v>0</v>
      </c>
      <c r="R2775" s="14" t="s">
        <v>8363</v>
      </c>
      <c r="S2775" s="10" t="s">
        <v>8276</v>
      </c>
      <c r="T2775" t="s">
        <v>8312</v>
      </c>
      <c r="U2775" s="14">
        <f t="shared" si="175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19">
        <v>4000</v>
      </c>
      <c r="E2776">
        <v>570</v>
      </c>
      <c r="F2776" s="19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7">
        <f t="shared" si="173"/>
        <v>41311.126481481479</v>
      </c>
      <c r="M2776" t="b">
        <v>0</v>
      </c>
      <c r="N2776">
        <v>13</v>
      </c>
      <c r="O2776" s="5">
        <f>E2776/D2776</f>
        <v>0.14249999999999999</v>
      </c>
      <c r="P2776" s="19">
        <f t="shared" si="174"/>
        <v>43.846153846153847</v>
      </c>
      <c r="Q2776" t="b">
        <v>0</v>
      </c>
      <c r="R2776" s="14" t="s">
        <v>8363</v>
      </c>
      <c r="S2776" s="10" t="s">
        <v>8276</v>
      </c>
      <c r="T2776" t="s">
        <v>8312</v>
      </c>
      <c r="U2776" s="14">
        <f t="shared" si="175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19">
        <v>5000</v>
      </c>
      <c r="E2777">
        <v>150</v>
      </c>
      <c r="F2777" s="19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7">
        <f t="shared" si="173"/>
        <v>40863.013356481482</v>
      </c>
      <c r="M2777" t="b">
        <v>0</v>
      </c>
      <c r="N2777">
        <v>2</v>
      </c>
      <c r="O2777" s="5">
        <f>E2777/D2777</f>
        <v>0.03</v>
      </c>
      <c r="P2777" s="19">
        <f t="shared" si="174"/>
        <v>75</v>
      </c>
      <c r="Q2777" t="b">
        <v>0</v>
      </c>
      <c r="R2777" s="14" t="s">
        <v>8363</v>
      </c>
      <c r="S2777" s="10" t="s">
        <v>8276</v>
      </c>
      <c r="T2777" t="s">
        <v>8312</v>
      </c>
      <c r="U2777" s="14">
        <f t="shared" si="175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19">
        <v>21000</v>
      </c>
      <c r="E2778">
        <v>1655</v>
      </c>
      <c r="F2778" s="19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7">
        <f t="shared" si="173"/>
        <v>42136.297175925924</v>
      </c>
      <c r="M2778" t="b">
        <v>0</v>
      </c>
      <c r="N2778">
        <v>36</v>
      </c>
      <c r="O2778" s="5">
        <f>E2778/D2778</f>
        <v>7.8809523809523815E-2</v>
      </c>
      <c r="P2778" s="19">
        <f t="shared" si="174"/>
        <v>45.972222222222221</v>
      </c>
      <c r="Q2778" t="b">
        <v>0</v>
      </c>
      <c r="R2778" s="14" t="s">
        <v>8363</v>
      </c>
      <c r="S2778" s="10" t="s">
        <v>8276</v>
      </c>
      <c r="T2778" t="s">
        <v>8312</v>
      </c>
      <c r="U2778" s="14">
        <f t="shared" si="175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19">
        <v>3000</v>
      </c>
      <c r="E2779">
        <v>10</v>
      </c>
      <c r="F2779" s="1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7">
        <f t="shared" si="173"/>
        <v>42172.669027777782</v>
      </c>
      <c r="M2779" t="b">
        <v>0</v>
      </c>
      <c r="N2779">
        <v>1</v>
      </c>
      <c r="O2779" s="5">
        <f>E2779/D2779</f>
        <v>3.3333333333333335E-3</v>
      </c>
      <c r="P2779" s="19">
        <f t="shared" si="174"/>
        <v>10</v>
      </c>
      <c r="Q2779" t="b">
        <v>0</v>
      </c>
      <c r="R2779" s="14" t="s">
        <v>8363</v>
      </c>
      <c r="S2779" s="10" t="s">
        <v>8276</v>
      </c>
      <c r="T2779" t="s">
        <v>8312</v>
      </c>
      <c r="U2779" s="14">
        <f t="shared" si="175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19">
        <v>5500</v>
      </c>
      <c r="E2780">
        <v>1405</v>
      </c>
      <c r="F2780" s="19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7">
        <f t="shared" si="173"/>
        <v>41846.978078703702</v>
      </c>
      <c r="M2780" t="b">
        <v>0</v>
      </c>
      <c r="N2780">
        <v>15</v>
      </c>
      <c r="O2780" s="5">
        <f>E2780/D2780</f>
        <v>0.25545454545454543</v>
      </c>
      <c r="P2780" s="19">
        <f t="shared" si="174"/>
        <v>93.666666666666671</v>
      </c>
      <c r="Q2780" t="b">
        <v>0</v>
      </c>
      <c r="R2780" s="14" t="s">
        <v>8363</v>
      </c>
      <c r="S2780" s="10" t="s">
        <v>8276</v>
      </c>
      <c r="T2780" t="s">
        <v>8312</v>
      </c>
      <c r="U2780" s="14">
        <f t="shared" si="175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19">
        <v>2500</v>
      </c>
      <c r="E2781">
        <v>53</v>
      </c>
      <c r="F2781" s="19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7">
        <f t="shared" si="173"/>
        <v>42300.585891203707</v>
      </c>
      <c r="M2781" t="b">
        <v>0</v>
      </c>
      <c r="N2781">
        <v>1</v>
      </c>
      <c r="O2781" s="5">
        <f>E2781/D2781</f>
        <v>2.12E-2</v>
      </c>
      <c r="P2781" s="19">
        <f t="shared" si="174"/>
        <v>53</v>
      </c>
      <c r="Q2781" t="b">
        <v>0</v>
      </c>
      <c r="R2781" s="14" t="s">
        <v>8363</v>
      </c>
      <c r="S2781" s="10" t="s">
        <v>8276</v>
      </c>
      <c r="T2781" t="s">
        <v>8312</v>
      </c>
      <c r="U2781" s="14">
        <f t="shared" si="175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19">
        <v>100000</v>
      </c>
      <c r="E2782">
        <v>0</v>
      </c>
      <c r="F2782" s="19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7">
        <f t="shared" si="173"/>
        <v>42774.447777777779</v>
      </c>
      <c r="M2782" t="b">
        <v>0</v>
      </c>
      <c r="N2782">
        <v>0</v>
      </c>
      <c r="O2782" s="5">
        <f>E2782/D2782</f>
        <v>0</v>
      </c>
      <c r="P2782" s="19">
        <f t="shared" si="174"/>
        <v>0</v>
      </c>
      <c r="Q2782" t="b">
        <v>0</v>
      </c>
      <c r="R2782" s="14" t="s">
        <v>8363</v>
      </c>
      <c r="S2782" s="10" t="s">
        <v>8276</v>
      </c>
      <c r="T2782" t="s">
        <v>8312</v>
      </c>
      <c r="U2782" s="14">
        <f t="shared" si="175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9">
        <v>1250</v>
      </c>
      <c r="E2783">
        <v>1316</v>
      </c>
      <c r="F2783" s="19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7">
        <f t="shared" si="173"/>
        <v>42018.94159722222</v>
      </c>
      <c r="M2783" t="b">
        <v>0</v>
      </c>
      <c r="N2783">
        <v>28</v>
      </c>
      <c r="O2783" s="5">
        <f>E2783/D2783</f>
        <v>1.0528</v>
      </c>
      <c r="P2783" s="19">
        <f t="shared" si="174"/>
        <v>47</v>
      </c>
      <c r="Q2783" t="b">
        <v>1</v>
      </c>
      <c r="R2783" s="14" t="s">
        <v>8330</v>
      </c>
      <c r="S2783" s="10" t="s">
        <v>8271</v>
      </c>
      <c r="T2783" t="s">
        <v>8272</v>
      </c>
      <c r="U2783" s="14">
        <f t="shared" si="175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9">
        <v>1000</v>
      </c>
      <c r="E2784">
        <v>1200</v>
      </c>
      <c r="F2784" s="19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7">
        <f t="shared" si="173"/>
        <v>42026.924976851849</v>
      </c>
      <c r="M2784" t="b">
        <v>0</v>
      </c>
      <c r="N2784">
        <v>18</v>
      </c>
      <c r="O2784" s="5">
        <f>E2784/D2784</f>
        <v>1.2</v>
      </c>
      <c r="P2784" s="19">
        <f t="shared" si="174"/>
        <v>66.666666666666671</v>
      </c>
      <c r="Q2784" t="b">
        <v>1</v>
      </c>
      <c r="R2784" s="14" t="s">
        <v>8330</v>
      </c>
      <c r="S2784" s="10" t="s">
        <v>8271</v>
      </c>
      <c r="T2784" t="s">
        <v>8272</v>
      </c>
      <c r="U2784" s="14">
        <f t="shared" si="175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19">
        <v>1000</v>
      </c>
      <c r="E2785">
        <v>1145</v>
      </c>
      <c r="F2785" s="19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7">
        <f t="shared" si="173"/>
        <v>42103.535254629634</v>
      </c>
      <c r="M2785" t="b">
        <v>0</v>
      </c>
      <c r="N2785">
        <v>61</v>
      </c>
      <c r="O2785" s="5">
        <f>E2785/D2785</f>
        <v>1.145</v>
      </c>
      <c r="P2785" s="19">
        <f t="shared" si="174"/>
        <v>18.770491803278688</v>
      </c>
      <c r="Q2785" t="b">
        <v>1</v>
      </c>
      <c r="R2785" s="14" t="s">
        <v>8330</v>
      </c>
      <c r="S2785" s="10" t="s">
        <v>8271</v>
      </c>
      <c r="T2785" t="s">
        <v>8272</v>
      </c>
      <c r="U2785" s="14">
        <f t="shared" si="175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9">
        <v>6000</v>
      </c>
      <c r="E2786">
        <v>7140</v>
      </c>
      <c r="F2786" s="19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7">
        <f t="shared" si="173"/>
        <v>41920.787534722222</v>
      </c>
      <c r="M2786" t="b">
        <v>0</v>
      </c>
      <c r="N2786">
        <v>108</v>
      </c>
      <c r="O2786" s="5">
        <f>E2786/D2786</f>
        <v>1.19</v>
      </c>
      <c r="P2786" s="19">
        <f t="shared" si="174"/>
        <v>66.111111111111114</v>
      </c>
      <c r="Q2786" t="b">
        <v>1</v>
      </c>
      <c r="R2786" s="14" t="s">
        <v>8330</v>
      </c>
      <c r="S2786" s="10" t="s">
        <v>8271</v>
      </c>
      <c r="T2786" t="s">
        <v>8272</v>
      </c>
      <c r="U2786" s="14">
        <f t="shared" si="175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9">
        <v>5000</v>
      </c>
      <c r="E2787">
        <v>5234</v>
      </c>
      <c r="F2787" s="19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7">
        <f t="shared" si="173"/>
        <v>42558.189432870371</v>
      </c>
      <c r="M2787" t="b">
        <v>0</v>
      </c>
      <c r="N2787">
        <v>142</v>
      </c>
      <c r="O2787" s="5">
        <f>E2787/D2787</f>
        <v>1.0468</v>
      </c>
      <c r="P2787" s="19">
        <f t="shared" si="174"/>
        <v>36.859154929577464</v>
      </c>
      <c r="Q2787" t="b">
        <v>1</v>
      </c>
      <c r="R2787" s="14" t="s">
        <v>8330</v>
      </c>
      <c r="S2787" s="10" t="s">
        <v>8271</v>
      </c>
      <c r="T2787" t="s">
        <v>8272</v>
      </c>
      <c r="U2787" s="14">
        <f t="shared" si="175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19">
        <v>2500</v>
      </c>
      <c r="E2788">
        <v>2946</v>
      </c>
      <c r="F2788" s="19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7">
        <f t="shared" si="173"/>
        <v>41815.569212962961</v>
      </c>
      <c r="M2788" t="b">
        <v>0</v>
      </c>
      <c r="N2788">
        <v>74</v>
      </c>
      <c r="O2788" s="5">
        <f>E2788/D2788</f>
        <v>1.1783999999999999</v>
      </c>
      <c r="P2788" s="19">
        <f t="shared" si="174"/>
        <v>39.810810810810814</v>
      </c>
      <c r="Q2788" t="b">
        <v>1</v>
      </c>
      <c r="R2788" s="14" t="s">
        <v>8330</v>
      </c>
      <c r="S2788" s="10" t="s">
        <v>8271</v>
      </c>
      <c r="T2788" t="s">
        <v>8272</v>
      </c>
      <c r="U2788" s="14">
        <f t="shared" si="175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9">
        <v>1000</v>
      </c>
      <c r="E2789">
        <v>1197</v>
      </c>
      <c r="F2789" s="1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7">
        <f t="shared" si="173"/>
        <v>41808.198518518519</v>
      </c>
      <c r="M2789" t="b">
        <v>0</v>
      </c>
      <c r="N2789">
        <v>38</v>
      </c>
      <c r="O2789" s="5">
        <f>E2789/D2789</f>
        <v>1.1970000000000001</v>
      </c>
      <c r="P2789" s="19">
        <f t="shared" si="174"/>
        <v>31.5</v>
      </c>
      <c r="Q2789" t="b">
        <v>1</v>
      </c>
      <c r="R2789" s="14" t="s">
        <v>8330</v>
      </c>
      <c r="S2789" s="10" t="s">
        <v>8271</v>
      </c>
      <c r="T2789" t="s">
        <v>8272</v>
      </c>
      <c r="U2789" s="14">
        <f t="shared" si="175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9">
        <v>2000</v>
      </c>
      <c r="E2790">
        <v>2050</v>
      </c>
      <c r="F2790" s="19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7">
        <f t="shared" si="173"/>
        <v>42550.701886574068</v>
      </c>
      <c r="M2790" t="b">
        <v>0</v>
      </c>
      <c r="N2790">
        <v>20</v>
      </c>
      <c r="O2790" s="5">
        <f>E2790/D2790</f>
        <v>1.0249999999999999</v>
      </c>
      <c r="P2790" s="19">
        <f t="shared" si="174"/>
        <v>102.5</v>
      </c>
      <c r="Q2790" t="b">
        <v>1</v>
      </c>
      <c r="R2790" s="14" t="s">
        <v>8330</v>
      </c>
      <c r="S2790" s="10" t="s">
        <v>8271</v>
      </c>
      <c r="T2790" t="s">
        <v>8272</v>
      </c>
      <c r="U2790" s="14">
        <f t="shared" si="175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9">
        <v>3000</v>
      </c>
      <c r="E2791">
        <v>3035</v>
      </c>
      <c r="F2791" s="19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7">
        <f t="shared" si="173"/>
        <v>42056.013124999998</v>
      </c>
      <c r="M2791" t="b">
        <v>0</v>
      </c>
      <c r="N2791">
        <v>24</v>
      </c>
      <c r="O2791" s="5">
        <f>E2791/D2791</f>
        <v>1.0116666666666667</v>
      </c>
      <c r="P2791" s="19">
        <f t="shared" si="174"/>
        <v>126.45833333333333</v>
      </c>
      <c r="Q2791" t="b">
        <v>1</v>
      </c>
      <c r="R2791" s="14" t="s">
        <v>8330</v>
      </c>
      <c r="S2791" s="10" t="s">
        <v>8271</v>
      </c>
      <c r="T2791" t="s">
        <v>8272</v>
      </c>
      <c r="U2791" s="14">
        <f t="shared" si="175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9">
        <v>3000</v>
      </c>
      <c r="E2792">
        <v>3160</v>
      </c>
      <c r="F2792" s="19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7">
        <f t="shared" si="173"/>
        <v>42016.938692129625</v>
      </c>
      <c r="M2792" t="b">
        <v>0</v>
      </c>
      <c r="N2792">
        <v>66</v>
      </c>
      <c r="O2792" s="5">
        <f>E2792/D2792</f>
        <v>1.0533333333333332</v>
      </c>
      <c r="P2792" s="19">
        <f t="shared" si="174"/>
        <v>47.878787878787875</v>
      </c>
      <c r="Q2792" t="b">
        <v>1</v>
      </c>
      <c r="R2792" s="14" t="s">
        <v>8330</v>
      </c>
      <c r="S2792" s="10" t="s">
        <v>8271</v>
      </c>
      <c r="T2792" t="s">
        <v>8272</v>
      </c>
      <c r="U2792" s="14">
        <f t="shared" si="175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9">
        <v>2000</v>
      </c>
      <c r="E2793">
        <v>2050</v>
      </c>
      <c r="F2793" s="19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7">
        <f t="shared" si="173"/>
        <v>42591.899988425925</v>
      </c>
      <c r="M2793" t="b">
        <v>0</v>
      </c>
      <c r="N2793">
        <v>28</v>
      </c>
      <c r="O2793" s="5">
        <f>E2793/D2793</f>
        <v>1.0249999999999999</v>
      </c>
      <c r="P2793" s="19">
        <f t="shared" si="174"/>
        <v>73.214285714285708</v>
      </c>
      <c r="Q2793" t="b">
        <v>1</v>
      </c>
      <c r="R2793" s="14" t="s">
        <v>8330</v>
      </c>
      <c r="S2793" s="10" t="s">
        <v>8271</v>
      </c>
      <c r="T2793" t="s">
        <v>8272</v>
      </c>
      <c r="U2793" s="14">
        <f t="shared" si="175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9">
        <v>2000</v>
      </c>
      <c r="E2794">
        <v>2152</v>
      </c>
      <c r="F2794" s="19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7">
        <f t="shared" si="173"/>
        <v>42183.231006944443</v>
      </c>
      <c r="M2794" t="b">
        <v>0</v>
      </c>
      <c r="N2794">
        <v>24</v>
      </c>
      <c r="O2794" s="5">
        <f>E2794/D2794</f>
        <v>1.0760000000000001</v>
      </c>
      <c r="P2794" s="19">
        <f t="shared" si="174"/>
        <v>89.666666666666671</v>
      </c>
      <c r="Q2794" t="b">
        <v>1</v>
      </c>
      <c r="R2794" s="14" t="s">
        <v>8330</v>
      </c>
      <c r="S2794" s="10" t="s">
        <v>8271</v>
      </c>
      <c r="T2794" t="s">
        <v>8272</v>
      </c>
      <c r="U2794" s="14">
        <f t="shared" si="175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19">
        <v>10000</v>
      </c>
      <c r="E2795">
        <v>11056.75</v>
      </c>
      <c r="F2795" s="19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7">
        <f t="shared" si="173"/>
        <v>42176.419039351851</v>
      </c>
      <c r="M2795" t="b">
        <v>0</v>
      </c>
      <c r="N2795">
        <v>73</v>
      </c>
      <c r="O2795" s="5">
        <f>E2795/D2795</f>
        <v>1.105675</v>
      </c>
      <c r="P2795" s="19">
        <f t="shared" si="174"/>
        <v>151.4623287671233</v>
      </c>
      <c r="Q2795" t="b">
        <v>1</v>
      </c>
      <c r="R2795" s="14" t="s">
        <v>8330</v>
      </c>
      <c r="S2795" s="10" t="s">
        <v>8271</v>
      </c>
      <c r="T2795" t="s">
        <v>8272</v>
      </c>
      <c r="U2795" s="14">
        <f t="shared" si="175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19">
        <v>50</v>
      </c>
      <c r="E2796">
        <v>75</v>
      </c>
      <c r="F2796" s="19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7">
        <f t="shared" si="173"/>
        <v>42416.691655092596</v>
      </c>
      <c r="M2796" t="b">
        <v>0</v>
      </c>
      <c r="N2796">
        <v>3</v>
      </c>
      <c r="O2796" s="5">
        <f>E2796/D2796</f>
        <v>1.5</v>
      </c>
      <c r="P2796" s="19">
        <f t="shared" si="174"/>
        <v>25</v>
      </c>
      <c r="Q2796" t="b">
        <v>1</v>
      </c>
      <c r="R2796" s="14" t="s">
        <v>8330</v>
      </c>
      <c r="S2796" s="10" t="s">
        <v>8271</v>
      </c>
      <c r="T2796" t="s">
        <v>8272</v>
      </c>
      <c r="U2796" s="14">
        <f t="shared" si="175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9">
        <v>700</v>
      </c>
      <c r="E2797">
        <v>730</v>
      </c>
      <c r="F2797" s="19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7">
        <f t="shared" si="173"/>
        <v>41780.525937500002</v>
      </c>
      <c r="M2797" t="b">
        <v>0</v>
      </c>
      <c r="N2797">
        <v>20</v>
      </c>
      <c r="O2797" s="5">
        <f>E2797/D2797</f>
        <v>1.0428571428571429</v>
      </c>
      <c r="P2797" s="19">
        <f t="shared" si="174"/>
        <v>36.5</v>
      </c>
      <c r="Q2797" t="b">
        <v>1</v>
      </c>
      <c r="R2797" s="14" t="s">
        <v>8330</v>
      </c>
      <c r="S2797" s="10" t="s">
        <v>8271</v>
      </c>
      <c r="T2797" t="s">
        <v>8272</v>
      </c>
      <c r="U2797" s="14">
        <f t="shared" si="175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19">
        <v>800</v>
      </c>
      <c r="E2798">
        <v>924</v>
      </c>
      <c r="F2798" s="19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7">
        <f t="shared" si="173"/>
        <v>41795.528101851851</v>
      </c>
      <c r="M2798" t="b">
        <v>0</v>
      </c>
      <c r="N2798">
        <v>21</v>
      </c>
      <c r="O2798" s="5">
        <f>E2798/D2798</f>
        <v>1.155</v>
      </c>
      <c r="P2798" s="19">
        <f t="shared" si="174"/>
        <v>44</v>
      </c>
      <c r="Q2798" t="b">
        <v>1</v>
      </c>
      <c r="R2798" s="14" t="s">
        <v>8330</v>
      </c>
      <c r="S2798" s="10" t="s">
        <v>8271</v>
      </c>
      <c r="T2798" t="s">
        <v>8272</v>
      </c>
      <c r="U2798" s="14">
        <f t="shared" si="175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19">
        <v>8000</v>
      </c>
      <c r="E2799">
        <v>8211.61</v>
      </c>
      <c r="F2799" s="1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7">
        <f t="shared" si="173"/>
        <v>41798.94027777778</v>
      </c>
      <c r="M2799" t="b">
        <v>0</v>
      </c>
      <c r="N2799">
        <v>94</v>
      </c>
      <c r="O2799" s="5">
        <f>E2799/D2799</f>
        <v>1.02645125</v>
      </c>
      <c r="P2799" s="19">
        <f t="shared" si="174"/>
        <v>87.357553191489373</v>
      </c>
      <c r="Q2799" t="b">
        <v>1</v>
      </c>
      <c r="R2799" s="14" t="s">
        <v>8330</v>
      </c>
      <c r="S2799" s="10" t="s">
        <v>8271</v>
      </c>
      <c r="T2799" t="s">
        <v>8272</v>
      </c>
      <c r="U2799" s="14">
        <f t="shared" si="175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19">
        <v>5000</v>
      </c>
      <c r="E2800">
        <v>5070</v>
      </c>
      <c r="F2800" s="19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7">
        <f t="shared" si="173"/>
        <v>42201.675011574072</v>
      </c>
      <c r="M2800" t="b">
        <v>0</v>
      </c>
      <c r="N2800">
        <v>139</v>
      </c>
      <c r="O2800" s="5">
        <f>E2800/D2800</f>
        <v>1.014</v>
      </c>
      <c r="P2800" s="19">
        <f t="shared" si="174"/>
        <v>36.474820143884891</v>
      </c>
      <c r="Q2800" t="b">
        <v>1</v>
      </c>
      <c r="R2800" s="14" t="s">
        <v>8330</v>
      </c>
      <c r="S2800" s="10" t="s">
        <v>8271</v>
      </c>
      <c r="T2800" t="s">
        <v>8272</v>
      </c>
      <c r="U2800" s="14">
        <f t="shared" si="175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19">
        <v>5000</v>
      </c>
      <c r="E2801">
        <v>5831.74</v>
      </c>
      <c r="F2801" s="19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7">
        <f t="shared" si="173"/>
        <v>42507.264699074076</v>
      </c>
      <c r="M2801" t="b">
        <v>0</v>
      </c>
      <c r="N2801">
        <v>130</v>
      </c>
      <c r="O2801" s="5">
        <f>E2801/D2801</f>
        <v>1.1663479999999999</v>
      </c>
      <c r="P2801" s="19">
        <f t="shared" si="174"/>
        <v>44.859538461538463</v>
      </c>
      <c r="Q2801" t="b">
        <v>1</v>
      </c>
      <c r="R2801" s="14" t="s">
        <v>8330</v>
      </c>
      <c r="S2801" s="10" t="s">
        <v>8271</v>
      </c>
      <c r="T2801" t="s">
        <v>8272</v>
      </c>
      <c r="U2801" s="14">
        <f t="shared" si="175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19">
        <v>1000</v>
      </c>
      <c r="E2802">
        <v>1330</v>
      </c>
      <c r="F2802" s="19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7">
        <f t="shared" si="173"/>
        <v>41948.552847222221</v>
      </c>
      <c r="M2802" t="b">
        <v>0</v>
      </c>
      <c r="N2802">
        <v>31</v>
      </c>
      <c r="O2802" s="5">
        <f>E2802/D2802</f>
        <v>1.33</v>
      </c>
      <c r="P2802" s="19">
        <f t="shared" si="174"/>
        <v>42.903225806451616</v>
      </c>
      <c r="Q2802" t="b">
        <v>1</v>
      </c>
      <c r="R2802" s="14" t="s">
        <v>8330</v>
      </c>
      <c r="S2802" s="10" t="s">
        <v>8271</v>
      </c>
      <c r="T2802" t="s">
        <v>8272</v>
      </c>
      <c r="U2802" s="14">
        <f t="shared" si="175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19">
        <v>500</v>
      </c>
      <c r="E2803">
        <v>666</v>
      </c>
      <c r="F2803" s="19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7">
        <f t="shared" si="173"/>
        <v>41900.243159722224</v>
      </c>
      <c r="M2803" t="b">
        <v>0</v>
      </c>
      <c r="N2803">
        <v>13</v>
      </c>
      <c r="O2803" s="5">
        <f>E2803/D2803</f>
        <v>1.3320000000000001</v>
      </c>
      <c r="P2803" s="19">
        <f t="shared" si="174"/>
        <v>51.230769230769234</v>
      </c>
      <c r="Q2803" t="b">
        <v>1</v>
      </c>
      <c r="R2803" s="14" t="s">
        <v>8330</v>
      </c>
      <c r="S2803" s="10" t="s">
        <v>8271</v>
      </c>
      <c r="T2803" t="s">
        <v>8272</v>
      </c>
      <c r="U2803" s="14">
        <f t="shared" si="175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19">
        <v>3000</v>
      </c>
      <c r="E2804">
        <v>3055</v>
      </c>
      <c r="F2804" s="19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7">
        <f t="shared" si="173"/>
        <v>42192.64707175926</v>
      </c>
      <c r="M2804" t="b">
        <v>0</v>
      </c>
      <c r="N2804">
        <v>90</v>
      </c>
      <c r="O2804" s="5">
        <f>E2804/D2804</f>
        <v>1.0183333333333333</v>
      </c>
      <c r="P2804" s="19">
        <f t="shared" si="174"/>
        <v>33.944444444444443</v>
      </c>
      <c r="Q2804" t="b">
        <v>1</v>
      </c>
      <c r="R2804" s="14" t="s">
        <v>8330</v>
      </c>
      <c r="S2804" s="10" t="s">
        <v>8271</v>
      </c>
      <c r="T2804" t="s">
        <v>8272</v>
      </c>
      <c r="U2804" s="14">
        <f t="shared" si="175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9">
        <v>10000</v>
      </c>
      <c r="E2805">
        <v>12795</v>
      </c>
      <c r="F2805" s="19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7">
        <f t="shared" si="173"/>
        <v>42158.065694444449</v>
      </c>
      <c r="M2805" t="b">
        <v>0</v>
      </c>
      <c r="N2805">
        <v>141</v>
      </c>
      <c r="O2805" s="5">
        <f>E2805/D2805</f>
        <v>1.2795000000000001</v>
      </c>
      <c r="P2805" s="19">
        <f t="shared" si="174"/>
        <v>90.744680851063833</v>
      </c>
      <c r="Q2805" t="b">
        <v>1</v>
      </c>
      <c r="R2805" s="14" t="s">
        <v>8330</v>
      </c>
      <c r="S2805" s="10" t="s">
        <v>8271</v>
      </c>
      <c r="T2805" t="s">
        <v>8272</v>
      </c>
      <c r="U2805" s="14">
        <f t="shared" si="175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19">
        <v>1000</v>
      </c>
      <c r="E2806">
        <v>1150</v>
      </c>
      <c r="F2806" s="19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7">
        <f t="shared" si="173"/>
        <v>41881.453587962962</v>
      </c>
      <c r="M2806" t="b">
        <v>0</v>
      </c>
      <c r="N2806">
        <v>23</v>
      </c>
      <c r="O2806" s="5">
        <f>E2806/D2806</f>
        <v>1.1499999999999999</v>
      </c>
      <c r="P2806" s="19">
        <f t="shared" si="174"/>
        <v>50</v>
      </c>
      <c r="Q2806" t="b">
        <v>1</v>
      </c>
      <c r="R2806" s="14" t="s">
        <v>8330</v>
      </c>
      <c r="S2806" s="10" t="s">
        <v>8271</v>
      </c>
      <c r="T2806" t="s">
        <v>8272</v>
      </c>
      <c r="U2806" s="14">
        <f t="shared" si="175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19">
        <v>400</v>
      </c>
      <c r="E2807">
        <v>440</v>
      </c>
      <c r="F2807" s="19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7">
        <f t="shared" si="173"/>
        <v>42213.505474537036</v>
      </c>
      <c r="M2807" t="b">
        <v>0</v>
      </c>
      <c r="N2807">
        <v>18</v>
      </c>
      <c r="O2807" s="5">
        <f>E2807/D2807</f>
        <v>1.1000000000000001</v>
      </c>
      <c r="P2807" s="19">
        <f t="shared" si="174"/>
        <v>24.444444444444443</v>
      </c>
      <c r="Q2807" t="b">
        <v>1</v>
      </c>
      <c r="R2807" s="14" t="s">
        <v>8330</v>
      </c>
      <c r="S2807" s="10" t="s">
        <v>8271</v>
      </c>
      <c r="T2807" t="s">
        <v>8272</v>
      </c>
      <c r="U2807" s="14">
        <f t="shared" si="175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19">
        <v>3000</v>
      </c>
      <c r="E2808">
        <v>3363</v>
      </c>
      <c r="F2808" s="19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7">
        <f t="shared" si="173"/>
        <v>42185.267245370371</v>
      </c>
      <c r="M2808" t="b">
        <v>0</v>
      </c>
      <c r="N2808">
        <v>76</v>
      </c>
      <c r="O2808" s="5">
        <f>E2808/D2808</f>
        <v>1.121</v>
      </c>
      <c r="P2808" s="19">
        <f t="shared" si="174"/>
        <v>44.25</v>
      </c>
      <c r="Q2808" t="b">
        <v>1</v>
      </c>
      <c r="R2808" s="14" t="s">
        <v>8330</v>
      </c>
      <c r="S2808" s="10" t="s">
        <v>8271</v>
      </c>
      <c r="T2808" t="s">
        <v>8272</v>
      </c>
      <c r="U2808" s="14">
        <f t="shared" si="175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9">
        <v>5000</v>
      </c>
      <c r="E2809">
        <v>6300</v>
      </c>
      <c r="F2809" s="1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7">
        <f t="shared" si="173"/>
        <v>42154.873124999998</v>
      </c>
      <c r="M2809" t="b">
        <v>0</v>
      </c>
      <c r="N2809">
        <v>93</v>
      </c>
      <c r="O2809" s="5">
        <f>E2809/D2809</f>
        <v>1.26</v>
      </c>
      <c r="P2809" s="19">
        <f t="shared" si="174"/>
        <v>67.741935483870961</v>
      </c>
      <c r="Q2809" t="b">
        <v>1</v>
      </c>
      <c r="R2809" s="14" t="s">
        <v>8330</v>
      </c>
      <c r="S2809" s="10" t="s">
        <v>8271</v>
      </c>
      <c r="T2809" t="s">
        <v>8272</v>
      </c>
      <c r="U2809" s="14">
        <f t="shared" si="175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9">
        <v>4500</v>
      </c>
      <c r="E2810">
        <v>4511</v>
      </c>
      <c r="F2810" s="19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7">
        <f t="shared" si="173"/>
        <v>42208.84646990741</v>
      </c>
      <c r="M2810" t="b">
        <v>0</v>
      </c>
      <c r="N2810">
        <v>69</v>
      </c>
      <c r="O2810" s="5">
        <f>E2810/D2810</f>
        <v>1.0024444444444445</v>
      </c>
      <c r="P2810" s="19">
        <f t="shared" si="174"/>
        <v>65.376811594202906</v>
      </c>
      <c r="Q2810" t="b">
        <v>1</v>
      </c>
      <c r="R2810" s="14" t="s">
        <v>8330</v>
      </c>
      <c r="S2810" s="10" t="s">
        <v>8271</v>
      </c>
      <c r="T2810" t="s">
        <v>8272</v>
      </c>
      <c r="U2810" s="14">
        <f t="shared" si="175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9">
        <v>2500</v>
      </c>
      <c r="E2811">
        <v>2560</v>
      </c>
      <c r="F2811" s="19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7">
        <f t="shared" si="173"/>
        <v>42451.496817129635</v>
      </c>
      <c r="M2811" t="b">
        <v>0</v>
      </c>
      <c r="N2811">
        <v>21</v>
      </c>
      <c r="O2811" s="5">
        <f>E2811/D2811</f>
        <v>1.024</v>
      </c>
      <c r="P2811" s="19">
        <f t="shared" si="174"/>
        <v>121.9047619047619</v>
      </c>
      <c r="Q2811" t="b">
        <v>1</v>
      </c>
      <c r="R2811" s="14" t="s">
        <v>8330</v>
      </c>
      <c r="S2811" s="10" t="s">
        <v>8271</v>
      </c>
      <c r="T2811" t="s">
        <v>8272</v>
      </c>
      <c r="U2811" s="14">
        <f t="shared" si="175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9">
        <v>2500</v>
      </c>
      <c r="E2812">
        <v>2705</v>
      </c>
      <c r="F2812" s="19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7">
        <f t="shared" si="173"/>
        <v>41759.13962962963</v>
      </c>
      <c r="M2812" t="b">
        <v>0</v>
      </c>
      <c r="N2812">
        <v>57</v>
      </c>
      <c r="O2812" s="5">
        <f>E2812/D2812</f>
        <v>1.0820000000000001</v>
      </c>
      <c r="P2812" s="19">
        <f t="shared" si="174"/>
        <v>47.456140350877192</v>
      </c>
      <c r="Q2812" t="b">
        <v>1</v>
      </c>
      <c r="R2812" s="14" t="s">
        <v>8330</v>
      </c>
      <c r="S2812" s="10" t="s">
        <v>8271</v>
      </c>
      <c r="T2812" t="s">
        <v>8272</v>
      </c>
      <c r="U2812" s="14">
        <f t="shared" si="175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19">
        <v>10000</v>
      </c>
      <c r="E2813">
        <v>10027</v>
      </c>
      <c r="F2813" s="19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7">
        <f t="shared" si="173"/>
        <v>42028.496562500004</v>
      </c>
      <c r="M2813" t="b">
        <v>0</v>
      </c>
      <c r="N2813">
        <v>108</v>
      </c>
      <c r="O2813" s="5">
        <f>E2813/D2813</f>
        <v>1.0026999999999999</v>
      </c>
      <c r="P2813" s="19">
        <f t="shared" si="174"/>
        <v>92.842592592592595</v>
      </c>
      <c r="Q2813" t="b">
        <v>1</v>
      </c>
      <c r="R2813" s="14" t="s">
        <v>8330</v>
      </c>
      <c r="S2813" s="10" t="s">
        <v>8271</v>
      </c>
      <c r="T2813" t="s">
        <v>8272</v>
      </c>
      <c r="U2813" s="14">
        <f t="shared" si="175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19">
        <v>5000</v>
      </c>
      <c r="E2814">
        <v>5665</v>
      </c>
      <c r="F2814" s="19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7">
        <f t="shared" si="173"/>
        <v>42054.74418981481</v>
      </c>
      <c r="M2814" t="b">
        <v>0</v>
      </c>
      <c r="N2814">
        <v>83</v>
      </c>
      <c r="O2814" s="5">
        <f>E2814/D2814</f>
        <v>1.133</v>
      </c>
      <c r="P2814" s="19">
        <f t="shared" si="174"/>
        <v>68.253012048192772</v>
      </c>
      <c r="Q2814" t="b">
        <v>1</v>
      </c>
      <c r="R2814" s="14" t="s">
        <v>8330</v>
      </c>
      <c r="S2814" s="10" t="s">
        <v>8271</v>
      </c>
      <c r="T2814" t="s">
        <v>8272</v>
      </c>
      <c r="U2814" s="14">
        <f t="shared" si="175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9">
        <v>2800</v>
      </c>
      <c r="E2815">
        <v>3572.12</v>
      </c>
      <c r="F2815" s="19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7">
        <f t="shared" si="173"/>
        <v>42693.742604166662</v>
      </c>
      <c r="M2815" t="b">
        <v>0</v>
      </c>
      <c r="N2815">
        <v>96</v>
      </c>
      <c r="O2815" s="5">
        <f>E2815/D2815</f>
        <v>1.2757571428571428</v>
      </c>
      <c r="P2815" s="19">
        <f t="shared" si="174"/>
        <v>37.209583333333335</v>
      </c>
      <c r="Q2815" t="b">
        <v>1</v>
      </c>
      <c r="R2815" s="14" t="s">
        <v>8330</v>
      </c>
      <c r="S2815" s="10" t="s">
        <v>8271</v>
      </c>
      <c r="T2815" t="s">
        <v>8272</v>
      </c>
      <c r="U2815" s="14">
        <f t="shared" si="175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19">
        <v>1500</v>
      </c>
      <c r="E2816">
        <v>1616</v>
      </c>
      <c r="F2816" s="19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7">
        <f t="shared" si="173"/>
        <v>42103.399479166663</v>
      </c>
      <c r="M2816" t="b">
        <v>0</v>
      </c>
      <c r="N2816">
        <v>64</v>
      </c>
      <c r="O2816" s="5">
        <f>E2816/D2816</f>
        <v>1.0773333333333333</v>
      </c>
      <c r="P2816" s="19">
        <f t="shared" si="174"/>
        <v>25.25</v>
      </c>
      <c r="Q2816" t="b">
        <v>1</v>
      </c>
      <c r="R2816" s="14" t="s">
        <v>8330</v>
      </c>
      <c r="S2816" s="10" t="s">
        <v>8271</v>
      </c>
      <c r="T2816" t="s">
        <v>8272</v>
      </c>
      <c r="U2816" s="14">
        <f t="shared" si="175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19">
        <v>250</v>
      </c>
      <c r="E2817">
        <v>605</v>
      </c>
      <c r="F2817" s="19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7">
        <f t="shared" si="173"/>
        <v>42559.776724537034</v>
      </c>
      <c r="M2817" t="b">
        <v>0</v>
      </c>
      <c r="N2817">
        <v>14</v>
      </c>
      <c r="O2817" s="5">
        <f>E2817/D2817</f>
        <v>2.42</v>
      </c>
      <c r="P2817" s="19">
        <f t="shared" si="174"/>
        <v>43.214285714285715</v>
      </c>
      <c r="Q2817" t="b">
        <v>1</v>
      </c>
      <c r="R2817" s="14" t="s">
        <v>8330</v>
      </c>
      <c r="S2817" s="10" t="s">
        <v>8271</v>
      </c>
      <c r="T2817" t="s">
        <v>8272</v>
      </c>
      <c r="U2817" s="14">
        <f t="shared" si="175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19">
        <v>3000</v>
      </c>
      <c r="E2818">
        <v>4247</v>
      </c>
      <c r="F2818" s="19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7">
        <f t="shared" si="173"/>
        <v>42188.467499999999</v>
      </c>
      <c r="M2818" t="b">
        <v>0</v>
      </c>
      <c r="N2818">
        <v>169</v>
      </c>
      <c r="O2818" s="5">
        <f>E2818/D2818</f>
        <v>1.4156666666666666</v>
      </c>
      <c r="P2818" s="19">
        <f t="shared" si="174"/>
        <v>25.130177514792898</v>
      </c>
      <c r="Q2818" t="b">
        <v>1</v>
      </c>
      <c r="R2818" s="14" t="s">
        <v>8330</v>
      </c>
      <c r="S2818" s="10" t="s">
        <v>8271</v>
      </c>
      <c r="T2818" t="s">
        <v>8272</v>
      </c>
      <c r="U2818" s="14">
        <f t="shared" si="175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19">
        <v>600</v>
      </c>
      <c r="E2819">
        <v>780</v>
      </c>
      <c r="F2819" s="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7">
        <f t="shared" ref="L2819:L2882" si="177">(((K2819/60)/60)/24)+DATE(1970,1,1)</f>
        <v>42023.634976851856</v>
      </c>
      <c r="M2819" t="b">
        <v>0</v>
      </c>
      <c r="N2819">
        <v>33</v>
      </c>
      <c r="O2819" s="5">
        <f>E2819/D2819</f>
        <v>1.3</v>
      </c>
      <c r="P2819" s="19">
        <f t="shared" ref="P2819:P2882" si="178">IFERROR(E2819/N2819,0)</f>
        <v>23.636363636363637</v>
      </c>
      <c r="Q2819" t="b">
        <v>1</v>
      </c>
      <c r="R2819" s="14" t="s">
        <v>8330</v>
      </c>
      <c r="S2819" s="10" t="s">
        <v>8271</v>
      </c>
      <c r="T2819" t="s">
        <v>8272</v>
      </c>
      <c r="U2819" s="14">
        <f t="shared" ref="U2819:U2882" si="179">YEAR(L2819)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9">
        <v>10000</v>
      </c>
      <c r="E2820">
        <v>10603</v>
      </c>
      <c r="F2820" s="19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7">
        <f t="shared" si="177"/>
        <v>42250.598217592589</v>
      </c>
      <c r="M2820" t="b">
        <v>0</v>
      </c>
      <c r="N2820">
        <v>102</v>
      </c>
      <c r="O2820" s="5">
        <f>E2820/D2820</f>
        <v>1.0603</v>
      </c>
      <c r="P2820" s="19">
        <f t="shared" si="178"/>
        <v>103.95098039215686</v>
      </c>
      <c r="Q2820" t="b">
        <v>1</v>
      </c>
      <c r="R2820" s="14" t="s">
        <v>8330</v>
      </c>
      <c r="S2820" s="10" t="s">
        <v>8271</v>
      </c>
      <c r="T2820" t="s">
        <v>8272</v>
      </c>
      <c r="U2820" s="14">
        <f t="shared" si="179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19">
        <v>5000</v>
      </c>
      <c r="E2821">
        <v>5240</v>
      </c>
      <c r="F2821" s="19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7">
        <f t="shared" si="177"/>
        <v>42139.525567129633</v>
      </c>
      <c r="M2821" t="b">
        <v>0</v>
      </c>
      <c r="N2821">
        <v>104</v>
      </c>
      <c r="O2821" s="5">
        <f>E2821/D2821</f>
        <v>1.048</v>
      </c>
      <c r="P2821" s="19">
        <f t="shared" si="178"/>
        <v>50.384615384615387</v>
      </c>
      <c r="Q2821" t="b">
        <v>1</v>
      </c>
      <c r="R2821" s="14" t="s">
        <v>8330</v>
      </c>
      <c r="S2821" s="10" t="s">
        <v>8271</v>
      </c>
      <c r="T2821" t="s">
        <v>8272</v>
      </c>
      <c r="U2821" s="14">
        <f t="shared" si="179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19">
        <v>200</v>
      </c>
      <c r="E2822">
        <v>272</v>
      </c>
      <c r="F2822" s="19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7">
        <f t="shared" si="177"/>
        <v>42401.610983796301</v>
      </c>
      <c r="M2822" t="b">
        <v>0</v>
      </c>
      <c r="N2822">
        <v>20</v>
      </c>
      <c r="O2822" s="5">
        <f>E2822/D2822</f>
        <v>1.36</v>
      </c>
      <c r="P2822" s="19">
        <f t="shared" si="178"/>
        <v>13.6</v>
      </c>
      <c r="Q2822" t="b">
        <v>1</v>
      </c>
      <c r="R2822" s="14" t="s">
        <v>8330</v>
      </c>
      <c r="S2822" s="10" t="s">
        <v>8271</v>
      </c>
      <c r="T2822" t="s">
        <v>8272</v>
      </c>
      <c r="U2822" s="14">
        <f t="shared" si="179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19">
        <v>1000</v>
      </c>
      <c r="E2823">
        <v>1000</v>
      </c>
      <c r="F2823" s="19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7">
        <f t="shared" si="177"/>
        <v>41875.922858796301</v>
      </c>
      <c r="M2823" t="b">
        <v>0</v>
      </c>
      <c r="N2823">
        <v>35</v>
      </c>
      <c r="O2823" s="5">
        <f>E2823/D2823</f>
        <v>1</v>
      </c>
      <c r="P2823" s="19">
        <f t="shared" si="178"/>
        <v>28.571428571428573</v>
      </c>
      <c r="Q2823" t="b">
        <v>1</v>
      </c>
      <c r="R2823" s="14" t="s">
        <v>8330</v>
      </c>
      <c r="S2823" s="10" t="s">
        <v>8271</v>
      </c>
      <c r="T2823" t="s">
        <v>8272</v>
      </c>
      <c r="U2823" s="14">
        <f t="shared" si="179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9">
        <v>6000</v>
      </c>
      <c r="E2824">
        <v>6000</v>
      </c>
      <c r="F2824" s="19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7">
        <f t="shared" si="177"/>
        <v>42060.683935185181</v>
      </c>
      <c r="M2824" t="b">
        <v>0</v>
      </c>
      <c r="N2824">
        <v>94</v>
      </c>
      <c r="O2824" s="5">
        <f>E2824/D2824</f>
        <v>1</v>
      </c>
      <c r="P2824" s="19">
        <f t="shared" si="178"/>
        <v>63.829787234042556</v>
      </c>
      <c r="Q2824" t="b">
        <v>1</v>
      </c>
      <c r="R2824" s="14" t="s">
        <v>8330</v>
      </c>
      <c r="S2824" s="10" t="s">
        <v>8271</v>
      </c>
      <c r="T2824" t="s">
        <v>8272</v>
      </c>
      <c r="U2824" s="14">
        <f t="shared" si="179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19">
        <v>100</v>
      </c>
      <c r="E2825">
        <v>124</v>
      </c>
      <c r="F2825" s="19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7">
        <f t="shared" si="177"/>
        <v>42067.011643518519</v>
      </c>
      <c r="M2825" t="b">
        <v>0</v>
      </c>
      <c r="N2825">
        <v>14</v>
      </c>
      <c r="O2825" s="5">
        <f>E2825/D2825</f>
        <v>1.24</v>
      </c>
      <c r="P2825" s="19">
        <f t="shared" si="178"/>
        <v>8.8571428571428577</v>
      </c>
      <c r="Q2825" t="b">
        <v>1</v>
      </c>
      <c r="R2825" s="14" t="s">
        <v>8330</v>
      </c>
      <c r="S2825" s="10" t="s">
        <v>8271</v>
      </c>
      <c r="T2825" t="s">
        <v>8272</v>
      </c>
      <c r="U2825" s="14">
        <f t="shared" si="179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9">
        <v>650</v>
      </c>
      <c r="E2826">
        <v>760</v>
      </c>
      <c r="F2826" s="19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7">
        <f t="shared" si="177"/>
        <v>42136.270787037036</v>
      </c>
      <c r="M2826" t="b">
        <v>0</v>
      </c>
      <c r="N2826">
        <v>15</v>
      </c>
      <c r="O2826" s="5">
        <f>E2826/D2826</f>
        <v>1.1692307692307693</v>
      </c>
      <c r="P2826" s="19">
        <f t="shared" si="178"/>
        <v>50.666666666666664</v>
      </c>
      <c r="Q2826" t="b">
        <v>1</v>
      </c>
      <c r="R2826" s="14" t="s">
        <v>8330</v>
      </c>
      <c r="S2826" s="10" t="s">
        <v>8271</v>
      </c>
      <c r="T2826" t="s">
        <v>8272</v>
      </c>
      <c r="U2826" s="14">
        <f t="shared" si="179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19">
        <v>3000</v>
      </c>
      <c r="E2827">
        <v>3100</v>
      </c>
      <c r="F2827" s="19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7">
        <f t="shared" si="177"/>
        <v>42312.792662037042</v>
      </c>
      <c r="M2827" t="b">
        <v>0</v>
      </c>
      <c r="N2827">
        <v>51</v>
      </c>
      <c r="O2827" s="5">
        <f>E2827/D2827</f>
        <v>1.0333333333333334</v>
      </c>
      <c r="P2827" s="19">
        <f t="shared" si="178"/>
        <v>60.784313725490193</v>
      </c>
      <c r="Q2827" t="b">
        <v>1</v>
      </c>
      <c r="R2827" s="14" t="s">
        <v>8330</v>
      </c>
      <c r="S2827" s="10" t="s">
        <v>8271</v>
      </c>
      <c r="T2827" t="s">
        <v>8272</v>
      </c>
      <c r="U2827" s="14">
        <f t="shared" si="179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9">
        <v>2000</v>
      </c>
      <c r="E2828">
        <v>2155</v>
      </c>
      <c r="F2828" s="19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7">
        <f t="shared" si="177"/>
        <v>42171.034861111111</v>
      </c>
      <c r="M2828" t="b">
        <v>0</v>
      </c>
      <c r="N2828">
        <v>19</v>
      </c>
      <c r="O2828" s="5">
        <f>E2828/D2828</f>
        <v>1.0774999999999999</v>
      </c>
      <c r="P2828" s="19">
        <f t="shared" si="178"/>
        <v>113.42105263157895</v>
      </c>
      <c r="Q2828" t="b">
        <v>1</v>
      </c>
      <c r="R2828" s="14" t="s">
        <v>8330</v>
      </c>
      <c r="S2828" s="10" t="s">
        <v>8271</v>
      </c>
      <c r="T2828" t="s">
        <v>8272</v>
      </c>
      <c r="U2828" s="14">
        <f t="shared" si="179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9">
        <v>2000</v>
      </c>
      <c r="E2829">
        <v>2405</v>
      </c>
      <c r="F2829" s="1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7">
        <f t="shared" si="177"/>
        <v>42494.683634259258</v>
      </c>
      <c r="M2829" t="b">
        <v>0</v>
      </c>
      <c r="N2829">
        <v>23</v>
      </c>
      <c r="O2829" s="5">
        <f>E2829/D2829</f>
        <v>1.2024999999999999</v>
      </c>
      <c r="P2829" s="19">
        <f t="shared" si="178"/>
        <v>104.56521739130434</v>
      </c>
      <c r="Q2829" t="b">
        <v>1</v>
      </c>
      <c r="R2829" s="14" t="s">
        <v>8330</v>
      </c>
      <c r="S2829" s="10" t="s">
        <v>8271</v>
      </c>
      <c r="T2829" t="s">
        <v>8272</v>
      </c>
      <c r="U2829" s="14">
        <f t="shared" si="179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19">
        <v>9500</v>
      </c>
      <c r="E2830">
        <v>9536</v>
      </c>
      <c r="F2830" s="19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7">
        <f t="shared" si="177"/>
        <v>42254.264687499999</v>
      </c>
      <c r="M2830" t="b">
        <v>0</v>
      </c>
      <c r="N2830">
        <v>97</v>
      </c>
      <c r="O2830" s="5">
        <f>E2830/D2830</f>
        <v>1.0037894736842106</v>
      </c>
      <c r="P2830" s="19">
        <f t="shared" si="178"/>
        <v>98.30927835051547</v>
      </c>
      <c r="Q2830" t="b">
        <v>1</v>
      </c>
      <c r="R2830" s="14" t="s">
        <v>8330</v>
      </c>
      <c r="S2830" s="10" t="s">
        <v>8271</v>
      </c>
      <c r="T2830" t="s">
        <v>8272</v>
      </c>
      <c r="U2830" s="14">
        <f t="shared" si="179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19">
        <v>2500</v>
      </c>
      <c r="E2831">
        <v>2663</v>
      </c>
      <c r="F2831" s="19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7">
        <f t="shared" si="177"/>
        <v>42495.434236111112</v>
      </c>
      <c r="M2831" t="b">
        <v>0</v>
      </c>
      <c r="N2831">
        <v>76</v>
      </c>
      <c r="O2831" s="5">
        <f>E2831/D2831</f>
        <v>1.0651999999999999</v>
      </c>
      <c r="P2831" s="19">
        <f t="shared" si="178"/>
        <v>35.039473684210527</v>
      </c>
      <c r="Q2831" t="b">
        <v>1</v>
      </c>
      <c r="R2831" s="14" t="s">
        <v>8330</v>
      </c>
      <c r="S2831" s="10" t="s">
        <v>8271</v>
      </c>
      <c r="T2831" t="s">
        <v>8272</v>
      </c>
      <c r="U2831" s="14">
        <f t="shared" si="179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9">
        <v>3000</v>
      </c>
      <c r="E2832">
        <v>3000</v>
      </c>
      <c r="F2832" s="19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7">
        <f t="shared" si="177"/>
        <v>41758.839675925927</v>
      </c>
      <c r="M2832" t="b">
        <v>0</v>
      </c>
      <c r="N2832">
        <v>11</v>
      </c>
      <c r="O2832" s="5">
        <f>E2832/D2832</f>
        <v>1</v>
      </c>
      <c r="P2832" s="19">
        <f t="shared" si="178"/>
        <v>272.72727272727275</v>
      </c>
      <c r="Q2832" t="b">
        <v>1</v>
      </c>
      <c r="R2832" s="14" t="s">
        <v>8330</v>
      </c>
      <c r="S2832" s="10" t="s">
        <v>8271</v>
      </c>
      <c r="T2832" t="s">
        <v>8272</v>
      </c>
      <c r="U2832" s="14">
        <f t="shared" si="179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9">
        <v>3000</v>
      </c>
      <c r="E2833">
        <v>3320</v>
      </c>
      <c r="F2833" s="19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7">
        <f t="shared" si="177"/>
        <v>42171.824884259258</v>
      </c>
      <c r="M2833" t="b">
        <v>0</v>
      </c>
      <c r="N2833">
        <v>52</v>
      </c>
      <c r="O2833" s="5">
        <f>E2833/D2833</f>
        <v>1.1066666666666667</v>
      </c>
      <c r="P2833" s="19">
        <f t="shared" si="178"/>
        <v>63.846153846153847</v>
      </c>
      <c r="Q2833" t="b">
        <v>1</v>
      </c>
      <c r="R2833" s="14" t="s">
        <v>8330</v>
      </c>
      <c r="S2833" s="10" t="s">
        <v>8271</v>
      </c>
      <c r="T2833" t="s">
        <v>8272</v>
      </c>
      <c r="U2833" s="14">
        <f t="shared" si="179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19">
        <v>2500</v>
      </c>
      <c r="E2834">
        <v>2867.99</v>
      </c>
      <c r="F2834" s="19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7">
        <f t="shared" si="177"/>
        <v>41938.709421296298</v>
      </c>
      <c r="M2834" t="b">
        <v>0</v>
      </c>
      <c r="N2834">
        <v>95</v>
      </c>
      <c r="O2834" s="5">
        <f>E2834/D2834</f>
        <v>1.1471959999999999</v>
      </c>
      <c r="P2834" s="19">
        <f t="shared" si="178"/>
        <v>30.189368421052631</v>
      </c>
      <c r="Q2834" t="b">
        <v>1</v>
      </c>
      <c r="R2834" s="14" t="s">
        <v>8330</v>
      </c>
      <c r="S2834" s="10" t="s">
        <v>8271</v>
      </c>
      <c r="T2834" t="s">
        <v>8272</v>
      </c>
      <c r="U2834" s="14">
        <f t="shared" si="179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9">
        <v>2700</v>
      </c>
      <c r="E2835">
        <v>2923</v>
      </c>
      <c r="F2835" s="19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7">
        <f t="shared" si="177"/>
        <v>42268.127696759257</v>
      </c>
      <c r="M2835" t="b">
        <v>0</v>
      </c>
      <c r="N2835">
        <v>35</v>
      </c>
      <c r="O2835" s="5">
        <f>E2835/D2835</f>
        <v>1.0825925925925926</v>
      </c>
      <c r="P2835" s="19">
        <f t="shared" si="178"/>
        <v>83.51428571428572</v>
      </c>
      <c r="Q2835" t="b">
        <v>1</v>
      </c>
      <c r="R2835" s="14" t="s">
        <v>8330</v>
      </c>
      <c r="S2835" s="10" t="s">
        <v>8271</v>
      </c>
      <c r="T2835" t="s">
        <v>8272</v>
      </c>
      <c r="U2835" s="14">
        <f t="shared" si="179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19">
        <v>800</v>
      </c>
      <c r="E2836">
        <v>1360</v>
      </c>
      <c r="F2836" s="19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7">
        <f t="shared" si="177"/>
        <v>42019.959837962961</v>
      </c>
      <c r="M2836" t="b">
        <v>0</v>
      </c>
      <c r="N2836">
        <v>21</v>
      </c>
      <c r="O2836" s="5">
        <f>E2836/D2836</f>
        <v>1.7</v>
      </c>
      <c r="P2836" s="19">
        <f t="shared" si="178"/>
        <v>64.761904761904759</v>
      </c>
      <c r="Q2836" t="b">
        <v>1</v>
      </c>
      <c r="R2836" s="14" t="s">
        <v>8330</v>
      </c>
      <c r="S2836" s="10" t="s">
        <v>8271</v>
      </c>
      <c r="T2836" t="s">
        <v>8272</v>
      </c>
      <c r="U2836" s="14">
        <f t="shared" si="179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19">
        <v>1000</v>
      </c>
      <c r="E2837">
        <v>1870.99</v>
      </c>
      <c r="F2837" s="19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7">
        <f t="shared" si="177"/>
        <v>42313.703900462962</v>
      </c>
      <c r="M2837" t="b">
        <v>0</v>
      </c>
      <c r="N2837">
        <v>93</v>
      </c>
      <c r="O2837" s="5">
        <f>E2837/D2837</f>
        <v>1.8709899999999999</v>
      </c>
      <c r="P2837" s="19">
        <f t="shared" si="178"/>
        <v>20.118172043010752</v>
      </c>
      <c r="Q2837" t="b">
        <v>1</v>
      </c>
      <c r="R2837" s="14" t="s">
        <v>8330</v>
      </c>
      <c r="S2837" s="10" t="s">
        <v>8271</v>
      </c>
      <c r="T2837" t="s">
        <v>8272</v>
      </c>
      <c r="U2837" s="14">
        <f t="shared" si="179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9">
        <v>450</v>
      </c>
      <c r="E2838">
        <v>485</v>
      </c>
      <c r="F2838" s="19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7">
        <f t="shared" si="177"/>
        <v>42746.261782407411</v>
      </c>
      <c r="M2838" t="b">
        <v>0</v>
      </c>
      <c r="N2838">
        <v>11</v>
      </c>
      <c r="O2838" s="5">
        <f>E2838/D2838</f>
        <v>1.0777777777777777</v>
      </c>
      <c r="P2838" s="19">
        <f t="shared" si="178"/>
        <v>44.090909090909093</v>
      </c>
      <c r="Q2838" t="b">
        <v>1</v>
      </c>
      <c r="R2838" s="14" t="s">
        <v>8330</v>
      </c>
      <c r="S2838" s="10" t="s">
        <v>8271</v>
      </c>
      <c r="T2838" t="s">
        <v>8272</v>
      </c>
      <c r="U2838" s="14">
        <f t="shared" si="179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19">
        <v>850</v>
      </c>
      <c r="E2839">
        <v>850</v>
      </c>
      <c r="F2839" s="1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7">
        <f t="shared" si="177"/>
        <v>42307.908379629633</v>
      </c>
      <c r="M2839" t="b">
        <v>0</v>
      </c>
      <c r="N2839">
        <v>21</v>
      </c>
      <c r="O2839" s="5">
        <f>E2839/D2839</f>
        <v>1</v>
      </c>
      <c r="P2839" s="19">
        <f t="shared" si="178"/>
        <v>40.476190476190474</v>
      </c>
      <c r="Q2839" t="b">
        <v>1</v>
      </c>
      <c r="R2839" s="14" t="s">
        <v>8330</v>
      </c>
      <c r="S2839" s="10" t="s">
        <v>8271</v>
      </c>
      <c r="T2839" t="s">
        <v>8272</v>
      </c>
      <c r="U2839" s="14">
        <f t="shared" si="179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9">
        <v>2000</v>
      </c>
      <c r="E2840">
        <v>2405</v>
      </c>
      <c r="F2840" s="19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7">
        <f t="shared" si="177"/>
        <v>41842.607592592591</v>
      </c>
      <c r="M2840" t="b">
        <v>0</v>
      </c>
      <c r="N2840">
        <v>54</v>
      </c>
      <c r="O2840" s="5">
        <f>E2840/D2840</f>
        <v>1.2024999999999999</v>
      </c>
      <c r="P2840" s="19">
        <f t="shared" si="178"/>
        <v>44.537037037037038</v>
      </c>
      <c r="Q2840" t="b">
        <v>1</v>
      </c>
      <c r="R2840" s="14" t="s">
        <v>8330</v>
      </c>
      <c r="S2840" s="10" t="s">
        <v>8271</v>
      </c>
      <c r="T2840" t="s">
        <v>8272</v>
      </c>
      <c r="U2840" s="14">
        <f t="shared" si="179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9">
        <v>3500</v>
      </c>
      <c r="E2841">
        <v>3900</v>
      </c>
      <c r="F2841" s="19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7">
        <f t="shared" si="177"/>
        <v>41853.240208333329</v>
      </c>
      <c r="M2841" t="b">
        <v>0</v>
      </c>
      <c r="N2841">
        <v>31</v>
      </c>
      <c r="O2841" s="5">
        <f>E2841/D2841</f>
        <v>1.1142857142857143</v>
      </c>
      <c r="P2841" s="19">
        <f t="shared" si="178"/>
        <v>125.80645161290323</v>
      </c>
      <c r="Q2841" t="b">
        <v>1</v>
      </c>
      <c r="R2841" s="14" t="s">
        <v>8330</v>
      </c>
      <c r="S2841" s="10" t="s">
        <v>8271</v>
      </c>
      <c r="T2841" t="s">
        <v>8272</v>
      </c>
      <c r="U2841" s="14">
        <f t="shared" si="179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19">
        <v>2500</v>
      </c>
      <c r="E2842">
        <v>2600</v>
      </c>
      <c r="F2842" s="19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7">
        <f t="shared" si="177"/>
        <v>42060.035636574074</v>
      </c>
      <c r="M2842" t="b">
        <v>0</v>
      </c>
      <c r="N2842">
        <v>132</v>
      </c>
      <c r="O2842" s="5">
        <f>E2842/D2842</f>
        <v>1.04</v>
      </c>
      <c r="P2842" s="19">
        <f t="shared" si="178"/>
        <v>19.696969696969695</v>
      </c>
      <c r="Q2842" t="b">
        <v>1</v>
      </c>
      <c r="R2842" s="14" t="s">
        <v>8330</v>
      </c>
      <c r="S2842" s="10" t="s">
        <v>8271</v>
      </c>
      <c r="T2842" t="s">
        <v>8272</v>
      </c>
      <c r="U2842" s="14">
        <f t="shared" si="179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19">
        <v>1000</v>
      </c>
      <c r="E2843">
        <v>10</v>
      </c>
      <c r="F2843" s="19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7">
        <f t="shared" si="177"/>
        <v>42291.739548611105</v>
      </c>
      <c r="M2843" t="b">
        <v>0</v>
      </c>
      <c r="N2843">
        <v>1</v>
      </c>
      <c r="O2843" s="5">
        <f>E2843/D2843</f>
        <v>0.01</v>
      </c>
      <c r="P2843" s="19">
        <f t="shared" si="178"/>
        <v>10</v>
      </c>
      <c r="Q2843" t="b">
        <v>0</v>
      </c>
      <c r="R2843" s="14" t="s">
        <v>8330</v>
      </c>
      <c r="S2843" s="10" t="s">
        <v>8271</v>
      </c>
      <c r="T2843" t="s">
        <v>8272</v>
      </c>
      <c r="U2843" s="14">
        <f t="shared" si="179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19">
        <v>1500</v>
      </c>
      <c r="E2844">
        <v>0</v>
      </c>
      <c r="F2844" s="19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7">
        <f t="shared" si="177"/>
        <v>41784.952488425923</v>
      </c>
      <c r="M2844" t="b">
        <v>0</v>
      </c>
      <c r="N2844">
        <v>0</v>
      </c>
      <c r="O2844" s="5">
        <f>E2844/D2844</f>
        <v>0</v>
      </c>
      <c r="P2844" s="19">
        <f t="shared" si="178"/>
        <v>0</v>
      </c>
      <c r="Q2844" t="b">
        <v>0</v>
      </c>
      <c r="R2844" s="14" t="s">
        <v>8330</v>
      </c>
      <c r="S2844" s="10" t="s">
        <v>8271</v>
      </c>
      <c r="T2844" t="s">
        <v>8272</v>
      </c>
      <c r="U2844" s="14">
        <f t="shared" si="179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19">
        <v>1200</v>
      </c>
      <c r="E2845">
        <v>0</v>
      </c>
      <c r="F2845" s="19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7">
        <f t="shared" si="177"/>
        <v>42492.737847222219</v>
      </c>
      <c r="M2845" t="b">
        <v>0</v>
      </c>
      <c r="N2845">
        <v>0</v>
      </c>
      <c r="O2845" s="5">
        <f>E2845/D2845</f>
        <v>0</v>
      </c>
      <c r="P2845" s="19">
        <f t="shared" si="178"/>
        <v>0</v>
      </c>
      <c r="Q2845" t="b">
        <v>0</v>
      </c>
      <c r="R2845" s="14" t="s">
        <v>8330</v>
      </c>
      <c r="S2845" s="10" t="s">
        <v>8271</v>
      </c>
      <c r="T2845" t="s">
        <v>8272</v>
      </c>
      <c r="U2845" s="14">
        <f t="shared" si="179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19">
        <v>550</v>
      </c>
      <c r="E2846">
        <v>30</v>
      </c>
      <c r="F2846" s="19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7">
        <f t="shared" si="177"/>
        <v>42709.546064814815</v>
      </c>
      <c r="M2846" t="b">
        <v>0</v>
      </c>
      <c r="N2846">
        <v>1</v>
      </c>
      <c r="O2846" s="5">
        <f>E2846/D2846</f>
        <v>5.4545454545454543E-2</v>
      </c>
      <c r="P2846" s="19">
        <f t="shared" si="178"/>
        <v>30</v>
      </c>
      <c r="Q2846" t="b">
        <v>0</v>
      </c>
      <c r="R2846" s="14" t="s">
        <v>8330</v>
      </c>
      <c r="S2846" s="10" t="s">
        <v>8271</v>
      </c>
      <c r="T2846" t="s">
        <v>8272</v>
      </c>
      <c r="U2846" s="14">
        <f t="shared" si="179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19">
        <v>7500</v>
      </c>
      <c r="E2847">
        <v>2366</v>
      </c>
      <c r="F2847" s="19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7">
        <f t="shared" si="177"/>
        <v>42103.016585648147</v>
      </c>
      <c r="M2847" t="b">
        <v>0</v>
      </c>
      <c r="N2847">
        <v>39</v>
      </c>
      <c r="O2847" s="5">
        <f>E2847/D2847</f>
        <v>0.31546666666666667</v>
      </c>
      <c r="P2847" s="19">
        <f t="shared" si="178"/>
        <v>60.666666666666664</v>
      </c>
      <c r="Q2847" t="b">
        <v>0</v>
      </c>
      <c r="R2847" s="14" t="s">
        <v>8330</v>
      </c>
      <c r="S2847" s="10" t="s">
        <v>8271</v>
      </c>
      <c r="T2847" t="s">
        <v>8272</v>
      </c>
      <c r="U2847" s="14">
        <f t="shared" si="179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19">
        <v>8000</v>
      </c>
      <c r="E2848">
        <v>0</v>
      </c>
      <c r="F2848" s="19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7">
        <f t="shared" si="177"/>
        <v>42108.692060185189</v>
      </c>
      <c r="M2848" t="b">
        <v>0</v>
      </c>
      <c r="N2848">
        <v>0</v>
      </c>
      <c r="O2848" s="5">
        <f>E2848/D2848</f>
        <v>0</v>
      </c>
      <c r="P2848" s="19">
        <f t="shared" si="178"/>
        <v>0</v>
      </c>
      <c r="Q2848" t="b">
        <v>0</v>
      </c>
      <c r="R2848" s="14" t="s">
        <v>8330</v>
      </c>
      <c r="S2848" s="10" t="s">
        <v>8271</v>
      </c>
      <c r="T2848" t="s">
        <v>8272</v>
      </c>
      <c r="U2848" s="14">
        <f t="shared" si="179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19">
        <v>2000</v>
      </c>
      <c r="E2849">
        <v>0</v>
      </c>
      <c r="F2849" s="1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7">
        <f t="shared" si="177"/>
        <v>42453.806307870371</v>
      </c>
      <c r="M2849" t="b">
        <v>0</v>
      </c>
      <c r="N2849">
        <v>0</v>
      </c>
      <c r="O2849" s="5">
        <f>E2849/D2849</f>
        <v>0</v>
      </c>
      <c r="P2849" s="19">
        <f t="shared" si="178"/>
        <v>0</v>
      </c>
      <c r="Q2849" t="b">
        <v>0</v>
      </c>
      <c r="R2849" s="14" t="s">
        <v>8330</v>
      </c>
      <c r="S2849" s="10" t="s">
        <v>8271</v>
      </c>
      <c r="T2849" t="s">
        <v>8272</v>
      </c>
      <c r="U2849" s="14">
        <f t="shared" si="179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19">
        <v>35000</v>
      </c>
      <c r="E2850">
        <v>70</v>
      </c>
      <c r="F2850" s="19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7">
        <f t="shared" si="177"/>
        <v>42123.648831018523</v>
      </c>
      <c r="M2850" t="b">
        <v>0</v>
      </c>
      <c r="N2850">
        <v>3</v>
      </c>
      <c r="O2850" s="5">
        <f>E2850/D2850</f>
        <v>2E-3</v>
      </c>
      <c r="P2850" s="19">
        <f t="shared" si="178"/>
        <v>23.333333333333332</v>
      </c>
      <c r="Q2850" t="b">
        <v>0</v>
      </c>
      <c r="R2850" s="14" t="s">
        <v>8330</v>
      </c>
      <c r="S2850" s="10" t="s">
        <v>8271</v>
      </c>
      <c r="T2850" t="s">
        <v>8272</v>
      </c>
      <c r="U2850" s="14">
        <f t="shared" si="179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19">
        <v>500</v>
      </c>
      <c r="E2851">
        <v>5</v>
      </c>
      <c r="F2851" s="19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7">
        <f t="shared" si="177"/>
        <v>42453.428240740745</v>
      </c>
      <c r="M2851" t="b">
        <v>0</v>
      </c>
      <c r="N2851">
        <v>1</v>
      </c>
      <c r="O2851" s="5">
        <f>E2851/D2851</f>
        <v>0.01</v>
      </c>
      <c r="P2851" s="19">
        <f t="shared" si="178"/>
        <v>5</v>
      </c>
      <c r="Q2851" t="b">
        <v>0</v>
      </c>
      <c r="R2851" s="14" t="s">
        <v>8330</v>
      </c>
      <c r="S2851" s="10" t="s">
        <v>8271</v>
      </c>
      <c r="T2851" t="s">
        <v>8272</v>
      </c>
      <c r="U2851" s="14">
        <f t="shared" si="179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19">
        <v>8000</v>
      </c>
      <c r="E2852">
        <v>311</v>
      </c>
      <c r="F2852" s="19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7">
        <f t="shared" si="177"/>
        <v>41858.007071759261</v>
      </c>
      <c r="M2852" t="b">
        <v>0</v>
      </c>
      <c r="N2852">
        <v>13</v>
      </c>
      <c r="O2852" s="5">
        <f>E2852/D2852</f>
        <v>3.8875E-2</v>
      </c>
      <c r="P2852" s="19">
        <f t="shared" si="178"/>
        <v>23.923076923076923</v>
      </c>
      <c r="Q2852" t="b">
        <v>0</v>
      </c>
      <c r="R2852" s="14" t="s">
        <v>8330</v>
      </c>
      <c r="S2852" s="10" t="s">
        <v>8271</v>
      </c>
      <c r="T2852" t="s">
        <v>8272</v>
      </c>
      <c r="U2852" s="14">
        <f t="shared" si="179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19">
        <v>4500</v>
      </c>
      <c r="E2853">
        <v>0</v>
      </c>
      <c r="F2853" s="19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7">
        <f t="shared" si="177"/>
        <v>42390.002650462964</v>
      </c>
      <c r="M2853" t="b">
        <v>0</v>
      </c>
      <c r="N2853">
        <v>0</v>
      </c>
      <c r="O2853" s="5">
        <f>E2853/D2853</f>
        <v>0</v>
      </c>
      <c r="P2853" s="19">
        <f t="shared" si="178"/>
        <v>0</v>
      </c>
      <c r="Q2853" t="b">
        <v>0</v>
      </c>
      <c r="R2853" s="14" t="s">
        <v>8330</v>
      </c>
      <c r="S2853" s="10" t="s">
        <v>8271</v>
      </c>
      <c r="T2853" t="s">
        <v>8272</v>
      </c>
      <c r="U2853" s="14">
        <f t="shared" si="179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19">
        <v>5000</v>
      </c>
      <c r="E2854">
        <v>95</v>
      </c>
      <c r="F2854" s="19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7">
        <f t="shared" si="177"/>
        <v>41781.045173611114</v>
      </c>
      <c r="M2854" t="b">
        <v>0</v>
      </c>
      <c r="N2854">
        <v>6</v>
      </c>
      <c r="O2854" s="5">
        <f>E2854/D2854</f>
        <v>1.9E-2</v>
      </c>
      <c r="P2854" s="19">
        <f t="shared" si="178"/>
        <v>15.833333333333334</v>
      </c>
      <c r="Q2854" t="b">
        <v>0</v>
      </c>
      <c r="R2854" s="14" t="s">
        <v>8330</v>
      </c>
      <c r="S2854" s="10" t="s">
        <v>8271</v>
      </c>
      <c r="T2854" t="s">
        <v>8272</v>
      </c>
      <c r="U2854" s="14">
        <f t="shared" si="179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19">
        <v>9500</v>
      </c>
      <c r="E2855">
        <v>0</v>
      </c>
      <c r="F2855" s="19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7">
        <f t="shared" si="177"/>
        <v>41836.190937499996</v>
      </c>
      <c r="M2855" t="b">
        <v>0</v>
      </c>
      <c r="N2855">
        <v>0</v>
      </c>
      <c r="O2855" s="5">
        <f>E2855/D2855</f>
        <v>0</v>
      </c>
      <c r="P2855" s="19">
        <f t="shared" si="178"/>
        <v>0</v>
      </c>
      <c r="Q2855" t="b">
        <v>0</v>
      </c>
      <c r="R2855" s="14" t="s">
        <v>8330</v>
      </c>
      <c r="S2855" s="10" t="s">
        <v>8271</v>
      </c>
      <c r="T2855" t="s">
        <v>8272</v>
      </c>
      <c r="U2855" s="14">
        <f t="shared" si="179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19">
        <v>1000</v>
      </c>
      <c r="E2856">
        <v>417</v>
      </c>
      <c r="F2856" s="19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7">
        <f t="shared" si="177"/>
        <v>42111.71665509259</v>
      </c>
      <c r="M2856" t="b">
        <v>0</v>
      </c>
      <c r="N2856">
        <v>14</v>
      </c>
      <c r="O2856" s="5">
        <f>E2856/D2856</f>
        <v>0.41699999999999998</v>
      </c>
      <c r="P2856" s="19">
        <f t="shared" si="178"/>
        <v>29.785714285714285</v>
      </c>
      <c r="Q2856" t="b">
        <v>0</v>
      </c>
      <c r="R2856" s="14" t="s">
        <v>8330</v>
      </c>
      <c r="S2856" s="10" t="s">
        <v>8271</v>
      </c>
      <c r="T2856" t="s">
        <v>8272</v>
      </c>
      <c r="U2856" s="14">
        <f t="shared" si="179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19">
        <v>600</v>
      </c>
      <c r="E2857">
        <v>300</v>
      </c>
      <c r="F2857" s="19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7">
        <f t="shared" si="177"/>
        <v>42370.007766203707</v>
      </c>
      <c r="M2857" t="b">
        <v>0</v>
      </c>
      <c r="N2857">
        <v>5</v>
      </c>
      <c r="O2857" s="5">
        <f>E2857/D2857</f>
        <v>0.5</v>
      </c>
      <c r="P2857" s="19">
        <f t="shared" si="178"/>
        <v>60</v>
      </c>
      <c r="Q2857" t="b">
        <v>0</v>
      </c>
      <c r="R2857" s="14" t="s">
        <v>8330</v>
      </c>
      <c r="S2857" s="10" t="s">
        <v>8271</v>
      </c>
      <c r="T2857" t="s">
        <v>8272</v>
      </c>
      <c r="U2857" s="14">
        <f t="shared" si="179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19">
        <v>3000</v>
      </c>
      <c r="E2858">
        <v>146</v>
      </c>
      <c r="F2858" s="19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7">
        <f t="shared" si="177"/>
        <v>42165.037581018521</v>
      </c>
      <c r="M2858" t="b">
        <v>0</v>
      </c>
      <c r="N2858">
        <v>6</v>
      </c>
      <c r="O2858" s="5">
        <f>E2858/D2858</f>
        <v>4.8666666666666664E-2</v>
      </c>
      <c r="P2858" s="19">
        <f t="shared" si="178"/>
        <v>24.333333333333332</v>
      </c>
      <c r="Q2858" t="b">
        <v>0</v>
      </c>
      <c r="R2858" s="14" t="s">
        <v>8330</v>
      </c>
      <c r="S2858" s="10" t="s">
        <v>8271</v>
      </c>
      <c r="T2858" t="s">
        <v>8272</v>
      </c>
      <c r="U2858" s="14">
        <f t="shared" si="179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19">
        <v>38000</v>
      </c>
      <c r="E2859">
        <v>7500</v>
      </c>
      <c r="F2859" s="1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7">
        <f t="shared" si="177"/>
        <v>42726.920081018514</v>
      </c>
      <c r="M2859" t="b">
        <v>0</v>
      </c>
      <c r="N2859">
        <v>15</v>
      </c>
      <c r="O2859" s="5">
        <f>E2859/D2859</f>
        <v>0.19736842105263158</v>
      </c>
      <c r="P2859" s="19">
        <f t="shared" si="178"/>
        <v>500</v>
      </c>
      <c r="Q2859" t="b">
        <v>0</v>
      </c>
      <c r="R2859" s="14" t="s">
        <v>8330</v>
      </c>
      <c r="S2859" s="10" t="s">
        <v>8271</v>
      </c>
      <c r="T2859" t="s">
        <v>8272</v>
      </c>
      <c r="U2859" s="14">
        <f t="shared" si="179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19">
        <v>1000</v>
      </c>
      <c r="E2860">
        <v>0</v>
      </c>
      <c r="F2860" s="19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7">
        <f t="shared" si="177"/>
        <v>41954.545081018514</v>
      </c>
      <c r="M2860" t="b">
        <v>0</v>
      </c>
      <c r="N2860">
        <v>0</v>
      </c>
      <c r="O2860" s="5">
        <f>E2860/D2860</f>
        <v>0</v>
      </c>
      <c r="P2860" s="19">
        <f t="shared" si="178"/>
        <v>0</v>
      </c>
      <c r="Q2860" t="b">
        <v>0</v>
      </c>
      <c r="R2860" s="14" t="s">
        <v>8330</v>
      </c>
      <c r="S2860" s="10" t="s">
        <v>8271</v>
      </c>
      <c r="T2860" t="s">
        <v>8272</v>
      </c>
      <c r="U2860" s="14">
        <f t="shared" si="179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19">
        <v>2000</v>
      </c>
      <c r="E2861">
        <v>35</v>
      </c>
      <c r="F2861" s="19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7">
        <f t="shared" si="177"/>
        <v>42233.362314814818</v>
      </c>
      <c r="M2861" t="b">
        <v>0</v>
      </c>
      <c r="N2861">
        <v>1</v>
      </c>
      <c r="O2861" s="5">
        <f>E2861/D2861</f>
        <v>1.7500000000000002E-2</v>
      </c>
      <c r="P2861" s="19">
        <f t="shared" si="178"/>
        <v>35</v>
      </c>
      <c r="Q2861" t="b">
        <v>0</v>
      </c>
      <c r="R2861" s="14" t="s">
        <v>8330</v>
      </c>
      <c r="S2861" s="10" t="s">
        <v>8271</v>
      </c>
      <c r="T2861" t="s">
        <v>8272</v>
      </c>
      <c r="U2861" s="14">
        <f t="shared" si="179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19">
        <v>4000</v>
      </c>
      <c r="E2862">
        <v>266</v>
      </c>
      <c r="F2862" s="19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7">
        <f t="shared" si="177"/>
        <v>42480.800648148142</v>
      </c>
      <c r="M2862" t="b">
        <v>0</v>
      </c>
      <c r="N2862">
        <v>9</v>
      </c>
      <c r="O2862" s="5">
        <f>E2862/D2862</f>
        <v>6.6500000000000004E-2</v>
      </c>
      <c r="P2862" s="19">
        <f t="shared" si="178"/>
        <v>29.555555555555557</v>
      </c>
      <c r="Q2862" t="b">
        <v>0</v>
      </c>
      <c r="R2862" s="14" t="s">
        <v>8330</v>
      </c>
      <c r="S2862" s="10" t="s">
        <v>8271</v>
      </c>
      <c r="T2862" t="s">
        <v>8272</v>
      </c>
      <c r="U2862" s="14">
        <f t="shared" si="179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19">
        <v>250</v>
      </c>
      <c r="E2863">
        <v>80</v>
      </c>
      <c r="F2863" s="19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7">
        <f t="shared" si="177"/>
        <v>42257.590833333335</v>
      </c>
      <c r="M2863" t="b">
        <v>0</v>
      </c>
      <c r="N2863">
        <v>3</v>
      </c>
      <c r="O2863" s="5">
        <f>E2863/D2863</f>
        <v>0.32</v>
      </c>
      <c r="P2863" s="19">
        <f t="shared" si="178"/>
        <v>26.666666666666668</v>
      </c>
      <c r="Q2863" t="b">
        <v>0</v>
      </c>
      <c r="R2863" s="14" t="s">
        <v>8330</v>
      </c>
      <c r="S2863" s="10" t="s">
        <v>8271</v>
      </c>
      <c r="T2863" t="s">
        <v>8272</v>
      </c>
      <c r="U2863" s="14">
        <f t="shared" si="179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19">
        <v>12700</v>
      </c>
      <c r="E2864">
        <v>55</v>
      </c>
      <c r="F2864" s="19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7">
        <f t="shared" si="177"/>
        <v>41784.789687500001</v>
      </c>
      <c r="M2864" t="b">
        <v>0</v>
      </c>
      <c r="N2864">
        <v>3</v>
      </c>
      <c r="O2864" s="5">
        <f>E2864/D2864</f>
        <v>4.3307086614173228E-3</v>
      </c>
      <c r="P2864" s="19">
        <f t="shared" si="178"/>
        <v>18.333333333333332</v>
      </c>
      <c r="Q2864" t="b">
        <v>0</v>
      </c>
      <c r="R2864" s="14" t="s">
        <v>8330</v>
      </c>
      <c r="S2864" s="10" t="s">
        <v>8271</v>
      </c>
      <c r="T2864" t="s">
        <v>8272</v>
      </c>
      <c r="U2864" s="14">
        <f t="shared" si="179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19">
        <v>50000</v>
      </c>
      <c r="E2865">
        <v>20</v>
      </c>
      <c r="F2865" s="19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7">
        <f t="shared" si="177"/>
        <v>41831.675034722226</v>
      </c>
      <c r="M2865" t="b">
        <v>0</v>
      </c>
      <c r="N2865">
        <v>1</v>
      </c>
      <c r="O2865" s="5">
        <f>E2865/D2865</f>
        <v>4.0000000000000002E-4</v>
      </c>
      <c r="P2865" s="19">
        <f t="shared" si="178"/>
        <v>20</v>
      </c>
      <c r="Q2865" t="b">
        <v>0</v>
      </c>
      <c r="R2865" s="14" t="s">
        <v>8330</v>
      </c>
      <c r="S2865" s="10" t="s">
        <v>8271</v>
      </c>
      <c r="T2865" t="s">
        <v>8272</v>
      </c>
      <c r="U2865" s="14">
        <f t="shared" si="179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19">
        <v>2500</v>
      </c>
      <c r="E2866">
        <v>40</v>
      </c>
      <c r="F2866" s="19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7">
        <f t="shared" si="177"/>
        <v>42172.613506944443</v>
      </c>
      <c r="M2866" t="b">
        <v>0</v>
      </c>
      <c r="N2866">
        <v>3</v>
      </c>
      <c r="O2866" s="5">
        <f>E2866/D2866</f>
        <v>1.6E-2</v>
      </c>
      <c r="P2866" s="19">
        <f t="shared" si="178"/>
        <v>13.333333333333334</v>
      </c>
      <c r="Q2866" t="b">
        <v>0</v>
      </c>
      <c r="R2866" s="14" t="s">
        <v>8330</v>
      </c>
      <c r="S2866" s="10" t="s">
        <v>8271</v>
      </c>
      <c r="T2866" t="s">
        <v>8272</v>
      </c>
      <c r="U2866" s="14">
        <f t="shared" si="179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19">
        <v>2888</v>
      </c>
      <c r="E2867">
        <v>0</v>
      </c>
      <c r="F2867" s="19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7">
        <f t="shared" si="177"/>
        <v>41950.114108796297</v>
      </c>
      <c r="M2867" t="b">
        <v>0</v>
      </c>
      <c r="N2867">
        <v>0</v>
      </c>
      <c r="O2867" s="5">
        <f>E2867/D2867</f>
        <v>0</v>
      </c>
      <c r="P2867" s="19">
        <f t="shared" si="178"/>
        <v>0</v>
      </c>
      <c r="Q2867" t="b">
        <v>0</v>
      </c>
      <c r="R2867" s="14" t="s">
        <v>8330</v>
      </c>
      <c r="S2867" s="10" t="s">
        <v>8271</v>
      </c>
      <c r="T2867" t="s">
        <v>8272</v>
      </c>
      <c r="U2867" s="14">
        <f t="shared" si="179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19">
        <v>5000</v>
      </c>
      <c r="E2868">
        <v>45</v>
      </c>
      <c r="F2868" s="19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7">
        <f t="shared" si="177"/>
        <v>42627.955104166671</v>
      </c>
      <c r="M2868" t="b">
        <v>0</v>
      </c>
      <c r="N2868">
        <v>2</v>
      </c>
      <c r="O2868" s="5">
        <f>E2868/D2868</f>
        <v>8.9999999999999993E-3</v>
      </c>
      <c r="P2868" s="19">
        <f t="shared" si="178"/>
        <v>22.5</v>
      </c>
      <c r="Q2868" t="b">
        <v>0</v>
      </c>
      <c r="R2868" s="14" t="s">
        <v>8330</v>
      </c>
      <c r="S2868" s="10" t="s">
        <v>8271</v>
      </c>
      <c r="T2868" t="s">
        <v>8272</v>
      </c>
      <c r="U2868" s="14">
        <f t="shared" si="179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19">
        <v>2500</v>
      </c>
      <c r="E2869">
        <v>504</v>
      </c>
      <c r="F2869" s="1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7">
        <f t="shared" si="177"/>
        <v>42531.195277777777</v>
      </c>
      <c r="M2869" t="b">
        <v>0</v>
      </c>
      <c r="N2869">
        <v>10</v>
      </c>
      <c r="O2869" s="5">
        <f>E2869/D2869</f>
        <v>0.2016</v>
      </c>
      <c r="P2869" s="19">
        <f t="shared" si="178"/>
        <v>50.4</v>
      </c>
      <c r="Q2869" t="b">
        <v>0</v>
      </c>
      <c r="R2869" s="14" t="s">
        <v>8330</v>
      </c>
      <c r="S2869" s="10" t="s">
        <v>8271</v>
      </c>
      <c r="T2869" t="s">
        <v>8272</v>
      </c>
      <c r="U2869" s="14">
        <f t="shared" si="179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19">
        <v>15000</v>
      </c>
      <c r="E2870">
        <v>6301.76</v>
      </c>
      <c r="F2870" s="19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7">
        <f t="shared" si="177"/>
        <v>42618.827013888891</v>
      </c>
      <c r="M2870" t="b">
        <v>0</v>
      </c>
      <c r="N2870">
        <v>60</v>
      </c>
      <c r="O2870" s="5">
        <f>E2870/D2870</f>
        <v>0.42011733333333334</v>
      </c>
      <c r="P2870" s="19">
        <f t="shared" si="178"/>
        <v>105.02933333333334</v>
      </c>
      <c r="Q2870" t="b">
        <v>0</v>
      </c>
      <c r="R2870" s="14" t="s">
        <v>8330</v>
      </c>
      <c r="S2870" s="10" t="s">
        <v>8271</v>
      </c>
      <c r="T2870" t="s">
        <v>8272</v>
      </c>
      <c r="U2870" s="14">
        <f t="shared" si="179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19">
        <v>20000</v>
      </c>
      <c r="E2871">
        <v>177</v>
      </c>
      <c r="F2871" s="19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7">
        <f t="shared" si="177"/>
        <v>42540.593530092592</v>
      </c>
      <c r="M2871" t="b">
        <v>0</v>
      </c>
      <c r="N2871">
        <v>5</v>
      </c>
      <c r="O2871" s="5">
        <f>E2871/D2871</f>
        <v>8.8500000000000002E-3</v>
      </c>
      <c r="P2871" s="19">
        <f t="shared" si="178"/>
        <v>35.4</v>
      </c>
      <c r="Q2871" t="b">
        <v>0</v>
      </c>
      <c r="R2871" s="14" t="s">
        <v>8330</v>
      </c>
      <c r="S2871" s="10" t="s">
        <v>8271</v>
      </c>
      <c r="T2871" t="s">
        <v>8272</v>
      </c>
      <c r="U2871" s="14">
        <f t="shared" si="179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19">
        <v>5000</v>
      </c>
      <c r="E2872">
        <v>750</v>
      </c>
      <c r="F2872" s="19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7">
        <f t="shared" si="177"/>
        <v>41746.189409722225</v>
      </c>
      <c r="M2872" t="b">
        <v>0</v>
      </c>
      <c r="N2872">
        <v>9</v>
      </c>
      <c r="O2872" s="5">
        <f>E2872/D2872</f>
        <v>0.15</v>
      </c>
      <c r="P2872" s="19">
        <f t="shared" si="178"/>
        <v>83.333333333333329</v>
      </c>
      <c r="Q2872" t="b">
        <v>0</v>
      </c>
      <c r="R2872" s="14" t="s">
        <v>8330</v>
      </c>
      <c r="S2872" s="10" t="s">
        <v>8271</v>
      </c>
      <c r="T2872" t="s">
        <v>8272</v>
      </c>
      <c r="U2872" s="14">
        <f t="shared" si="179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19">
        <v>10000</v>
      </c>
      <c r="E2873">
        <v>467</v>
      </c>
      <c r="F2873" s="19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7">
        <f t="shared" si="177"/>
        <v>41974.738576388889</v>
      </c>
      <c r="M2873" t="b">
        <v>0</v>
      </c>
      <c r="N2873">
        <v>13</v>
      </c>
      <c r="O2873" s="5">
        <f>E2873/D2873</f>
        <v>4.6699999999999998E-2</v>
      </c>
      <c r="P2873" s="19">
        <f t="shared" si="178"/>
        <v>35.92307692307692</v>
      </c>
      <c r="Q2873" t="b">
        <v>0</v>
      </c>
      <c r="R2873" s="14" t="s">
        <v>8330</v>
      </c>
      <c r="S2873" s="10" t="s">
        <v>8271</v>
      </c>
      <c r="T2873" t="s">
        <v>8272</v>
      </c>
      <c r="U2873" s="14">
        <f t="shared" si="179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19">
        <v>3000</v>
      </c>
      <c r="E2874">
        <v>0</v>
      </c>
      <c r="F2874" s="19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7">
        <f t="shared" si="177"/>
        <v>42115.11618055556</v>
      </c>
      <c r="M2874" t="b">
        <v>0</v>
      </c>
      <c r="N2874">
        <v>0</v>
      </c>
      <c r="O2874" s="5">
        <f>E2874/D2874</f>
        <v>0</v>
      </c>
      <c r="P2874" s="19">
        <f t="shared" si="178"/>
        <v>0</v>
      </c>
      <c r="Q2874" t="b">
        <v>0</v>
      </c>
      <c r="R2874" s="14" t="s">
        <v>8330</v>
      </c>
      <c r="S2874" s="10" t="s">
        <v>8271</v>
      </c>
      <c r="T2874" t="s">
        <v>8272</v>
      </c>
      <c r="U2874" s="14">
        <f t="shared" si="179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19">
        <v>2500</v>
      </c>
      <c r="E2875">
        <v>953</v>
      </c>
      <c r="F2875" s="19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7">
        <f t="shared" si="177"/>
        <v>42002.817488425921</v>
      </c>
      <c r="M2875" t="b">
        <v>0</v>
      </c>
      <c r="N2875">
        <v>8</v>
      </c>
      <c r="O2875" s="5">
        <f>E2875/D2875</f>
        <v>0.38119999999999998</v>
      </c>
      <c r="P2875" s="19">
        <f t="shared" si="178"/>
        <v>119.125</v>
      </c>
      <c r="Q2875" t="b">
        <v>0</v>
      </c>
      <c r="R2875" s="14" t="s">
        <v>8330</v>
      </c>
      <c r="S2875" s="10" t="s">
        <v>8271</v>
      </c>
      <c r="T2875" t="s">
        <v>8272</v>
      </c>
      <c r="U2875" s="14">
        <f t="shared" si="179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19">
        <v>5000</v>
      </c>
      <c r="E2876">
        <v>271</v>
      </c>
      <c r="F2876" s="19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7">
        <f t="shared" si="177"/>
        <v>42722.84474537037</v>
      </c>
      <c r="M2876" t="b">
        <v>0</v>
      </c>
      <c r="N2876">
        <v>3</v>
      </c>
      <c r="O2876" s="5">
        <f>E2876/D2876</f>
        <v>5.4199999999999998E-2</v>
      </c>
      <c r="P2876" s="19">
        <f t="shared" si="178"/>
        <v>90.333333333333329</v>
      </c>
      <c r="Q2876" t="b">
        <v>0</v>
      </c>
      <c r="R2876" s="14" t="s">
        <v>8330</v>
      </c>
      <c r="S2876" s="10" t="s">
        <v>8271</v>
      </c>
      <c r="T2876" t="s">
        <v>8272</v>
      </c>
      <c r="U2876" s="14">
        <f t="shared" si="179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19">
        <v>20000</v>
      </c>
      <c r="E2877">
        <v>7</v>
      </c>
      <c r="F2877" s="19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7">
        <f t="shared" si="177"/>
        <v>42465.128391203703</v>
      </c>
      <c r="M2877" t="b">
        <v>0</v>
      </c>
      <c r="N2877">
        <v>3</v>
      </c>
      <c r="O2877" s="5">
        <f>E2877/D2877</f>
        <v>3.5E-4</v>
      </c>
      <c r="P2877" s="19">
        <f t="shared" si="178"/>
        <v>2.3333333333333335</v>
      </c>
      <c r="Q2877" t="b">
        <v>0</v>
      </c>
      <c r="R2877" s="14" t="s">
        <v>8330</v>
      </c>
      <c r="S2877" s="10" t="s">
        <v>8271</v>
      </c>
      <c r="T2877" t="s">
        <v>8272</v>
      </c>
      <c r="U2877" s="14">
        <f t="shared" si="179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19">
        <v>150000</v>
      </c>
      <c r="E2878">
        <v>0</v>
      </c>
      <c r="F2878" s="19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7">
        <f t="shared" si="177"/>
        <v>42171.743969907402</v>
      </c>
      <c r="M2878" t="b">
        <v>0</v>
      </c>
      <c r="N2878">
        <v>0</v>
      </c>
      <c r="O2878" s="5">
        <f>E2878/D2878</f>
        <v>0</v>
      </c>
      <c r="P2878" s="19">
        <f t="shared" si="178"/>
        <v>0</v>
      </c>
      <c r="Q2878" t="b">
        <v>0</v>
      </c>
      <c r="R2878" s="14" t="s">
        <v>8330</v>
      </c>
      <c r="S2878" s="10" t="s">
        <v>8271</v>
      </c>
      <c r="T2878" t="s">
        <v>8272</v>
      </c>
      <c r="U2878" s="14">
        <f t="shared" si="179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19">
        <v>6000</v>
      </c>
      <c r="E2879">
        <v>650</v>
      </c>
      <c r="F2879" s="1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7">
        <f t="shared" si="177"/>
        <v>42672.955138888887</v>
      </c>
      <c r="M2879" t="b">
        <v>0</v>
      </c>
      <c r="N2879">
        <v>6</v>
      </c>
      <c r="O2879" s="5">
        <f>E2879/D2879</f>
        <v>0.10833333333333334</v>
      </c>
      <c r="P2879" s="19">
        <f t="shared" si="178"/>
        <v>108.33333333333333</v>
      </c>
      <c r="Q2879" t="b">
        <v>0</v>
      </c>
      <c r="R2879" s="14" t="s">
        <v>8330</v>
      </c>
      <c r="S2879" s="10" t="s">
        <v>8271</v>
      </c>
      <c r="T2879" t="s">
        <v>8272</v>
      </c>
      <c r="U2879" s="14">
        <f t="shared" si="179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19">
        <v>3000</v>
      </c>
      <c r="E2880">
        <v>63</v>
      </c>
      <c r="F2880" s="19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7">
        <f t="shared" si="177"/>
        <v>42128.615682870368</v>
      </c>
      <c r="M2880" t="b">
        <v>0</v>
      </c>
      <c r="N2880">
        <v>4</v>
      </c>
      <c r="O2880" s="5">
        <f>E2880/D2880</f>
        <v>2.1000000000000001E-2</v>
      </c>
      <c r="P2880" s="19">
        <f t="shared" si="178"/>
        <v>15.75</v>
      </c>
      <c r="Q2880" t="b">
        <v>0</v>
      </c>
      <c r="R2880" s="14" t="s">
        <v>8330</v>
      </c>
      <c r="S2880" s="10" t="s">
        <v>8271</v>
      </c>
      <c r="T2880" t="s">
        <v>8272</v>
      </c>
      <c r="U2880" s="14">
        <f t="shared" si="179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19">
        <v>11200</v>
      </c>
      <c r="E2881">
        <v>29</v>
      </c>
      <c r="F2881" s="19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7">
        <f t="shared" si="177"/>
        <v>42359.725243055553</v>
      </c>
      <c r="M2881" t="b">
        <v>0</v>
      </c>
      <c r="N2881">
        <v>1</v>
      </c>
      <c r="O2881" s="5">
        <f>E2881/D2881</f>
        <v>2.5892857142857141E-3</v>
      </c>
      <c r="P2881" s="19">
        <f t="shared" si="178"/>
        <v>29</v>
      </c>
      <c r="Q2881" t="b">
        <v>0</v>
      </c>
      <c r="R2881" s="14" t="s">
        <v>8330</v>
      </c>
      <c r="S2881" s="10" t="s">
        <v>8271</v>
      </c>
      <c r="T2881" t="s">
        <v>8272</v>
      </c>
      <c r="U2881" s="14">
        <f t="shared" si="179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19">
        <v>12000</v>
      </c>
      <c r="E2882">
        <v>2800</v>
      </c>
      <c r="F2882" s="19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7">
        <f t="shared" si="177"/>
        <v>42192.905694444446</v>
      </c>
      <c r="M2882" t="b">
        <v>0</v>
      </c>
      <c r="N2882">
        <v>29</v>
      </c>
      <c r="O2882" s="5">
        <f>E2882/D2882</f>
        <v>0.23333333333333334</v>
      </c>
      <c r="P2882" s="19">
        <f t="shared" si="178"/>
        <v>96.551724137931032</v>
      </c>
      <c r="Q2882" t="b">
        <v>0</v>
      </c>
      <c r="R2882" s="14" t="s">
        <v>8330</v>
      </c>
      <c r="S2882" s="10" t="s">
        <v>8271</v>
      </c>
      <c r="T2882" t="s">
        <v>8272</v>
      </c>
      <c r="U2882" s="14">
        <f t="shared" si="179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19">
        <v>5500</v>
      </c>
      <c r="E2883">
        <v>0</v>
      </c>
      <c r="F2883" s="19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7">
        <f t="shared" ref="L2883:L2946" si="181">(((K2883/60)/60)/24)+DATE(1970,1,1)</f>
        <v>41916.597638888888</v>
      </c>
      <c r="M2883" t="b">
        <v>0</v>
      </c>
      <c r="N2883">
        <v>0</v>
      </c>
      <c r="O2883" s="5">
        <f>E2883/D2883</f>
        <v>0</v>
      </c>
      <c r="P2883" s="19">
        <f t="shared" ref="P2883:P2946" si="182">IFERROR(E2883/N2883,0)</f>
        <v>0</v>
      </c>
      <c r="Q2883" t="b">
        <v>0</v>
      </c>
      <c r="R2883" s="14" t="s">
        <v>8330</v>
      </c>
      <c r="S2883" s="10" t="s">
        <v>8271</v>
      </c>
      <c r="T2883" t="s">
        <v>8272</v>
      </c>
      <c r="U2883" s="14">
        <f t="shared" ref="U2883:U2946" si="183">YEAR(L2883)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19">
        <v>750</v>
      </c>
      <c r="E2884">
        <v>252</v>
      </c>
      <c r="F2884" s="19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7">
        <f t="shared" si="181"/>
        <v>42461.596273148149</v>
      </c>
      <c r="M2884" t="b">
        <v>0</v>
      </c>
      <c r="N2884">
        <v>4</v>
      </c>
      <c r="O2884" s="5">
        <f>E2884/D2884</f>
        <v>0.33600000000000002</v>
      </c>
      <c r="P2884" s="19">
        <f t="shared" si="182"/>
        <v>63</v>
      </c>
      <c r="Q2884" t="b">
        <v>0</v>
      </c>
      <c r="R2884" s="14" t="s">
        <v>8330</v>
      </c>
      <c r="S2884" s="10" t="s">
        <v>8271</v>
      </c>
      <c r="T2884" t="s">
        <v>8272</v>
      </c>
      <c r="U2884" s="14">
        <f t="shared" si="183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19">
        <v>10000</v>
      </c>
      <c r="E2885">
        <v>1908</v>
      </c>
      <c r="F2885" s="19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7">
        <f t="shared" si="181"/>
        <v>42370.90320601852</v>
      </c>
      <c r="M2885" t="b">
        <v>0</v>
      </c>
      <c r="N2885">
        <v>5</v>
      </c>
      <c r="O2885" s="5">
        <f>E2885/D2885</f>
        <v>0.1908</v>
      </c>
      <c r="P2885" s="19">
        <f t="shared" si="182"/>
        <v>381.6</v>
      </c>
      <c r="Q2885" t="b">
        <v>0</v>
      </c>
      <c r="R2885" s="14" t="s">
        <v>8330</v>
      </c>
      <c r="S2885" s="10" t="s">
        <v>8271</v>
      </c>
      <c r="T2885" t="s">
        <v>8272</v>
      </c>
      <c r="U2885" s="14">
        <f t="shared" si="183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19">
        <v>45000</v>
      </c>
      <c r="E2886">
        <v>185</v>
      </c>
      <c r="F2886" s="19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7">
        <f t="shared" si="181"/>
        <v>41948.727256944447</v>
      </c>
      <c r="M2886" t="b">
        <v>0</v>
      </c>
      <c r="N2886">
        <v>4</v>
      </c>
      <c r="O2886" s="5">
        <f>E2886/D2886</f>
        <v>4.1111111111111114E-3</v>
      </c>
      <c r="P2886" s="19">
        <f t="shared" si="182"/>
        <v>46.25</v>
      </c>
      <c r="Q2886" t="b">
        <v>0</v>
      </c>
      <c r="R2886" s="14" t="s">
        <v>8330</v>
      </c>
      <c r="S2886" s="10" t="s">
        <v>8271</v>
      </c>
      <c r="T2886" t="s">
        <v>8272</v>
      </c>
      <c r="U2886" s="14">
        <f t="shared" si="183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19">
        <v>400</v>
      </c>
      <c r="E2887">
        <v>130</v>
      </c>
      <c r="F2887" s="19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7">
        <f t="shared" si="181"/>
        <v>42047.07640046296</v>
      </c>
      <c r="M2887" t="b">
        <v>0</v>
      </c>
      <c r="N2887">
        <v>5</v>
      </c>
      <c r="O2887" s="5">
        <f>E2887/D2887</f>
        <v>0.32500000000000001</v>
      </c>
      <c r="P2887" s="19">
        <f t="shared" si="182"/>
        <v>26</v>
      </c>
      <c r="Q2887" t="b">
        <v>0</v>
      </c>
      <c r="R2887" s="14" t="s">
        <v>8330</v>
      </c>
      <c r="S2887" s="10" t="s">
        <v>8271</v>
      </c>
      <c r="T2887" t="s">
        <v>8272</v>
      </c>
      <c r="U2887" s="14">
        <f t="shared" si="183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19">
        <v>200</v>
      </c>
      <c r="E2888">
        <v>10</v>
      </c>
      <c r="F2888" s="19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7">
        <f t="shared" si="181"/>
        <v>42261.632916666669</v>
      </c>
      <c r="M2888" t="b">
        <v>0</v>
      </c>
      <c r="N2888">
        <v>1</v>
      </c>
      <c r="O2888" s="5">
        <f>E2888/D2888</f>
        <v>0.05</v>
      </c>
      <c r="P2888" s="19">
        <f t="shared" si="182"/>
        <v>10</v>
      </c>
      <c r="Q2888" t="b">
        <v>0</v>
      </c>
      <c r="R2888" s="14" t="s">
        <v>8330</v>
      </c>
      <c r="S2888" s="10" t="s">
        <v>8271</v>
      </c>
      <c r="T2888" t="s">
        <v>8272</v>
      </c>
      <c r="U2888" s="14">
        <f t="shared" si="183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19">
        <v>3000</v>
      </c>
      <c r="E2889">
        <v>5</v>
      </c>
      <c r="F2889" s="1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7">
        <f t="shared" si="181"/>
        <v>41985.427361111113</v>
      </c>
      <c r="M2889" t="b">
        <v>0</v>
      </c>
      <c r="N2889">
        <v>1</v>
      </c>
      <c r="O2889" s="5">
        <f>E2889/D2889</f>
        <v>1.6666666666666668E-3</v>
      </c>
      <c r="P2889" s="19">
        <f t="shared" si="182"/>
        <v>5</v>
      </c>
      <c r="Q2889" t="b">
        <v>0</v>
      </c>
      <c r="R2889" s="14" t="s">
        <v>8330</v>
      </c>
      <c r="S2889" s="10" t="s">
        <v>8271</v>
      </c>
      <c r="T2889" t="s">
        <v>8272</v>
      </c>
      <c r="U2889" s="14">
        <f t="shared" si="183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19">
        <v>30000</v>
      </c>
      <c r="E2890">
        <v>0</v>
      </c>
      <c r="F2890" s="19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7">
        <f t="shared" si="181"/>
        <v>41922.535185185188</v>
      </c>
      <c r="M2890" t="b">
        <v>0</v>
      </c>
      <c r="N2890">
        <v>0</v>
      </c>
      <c r="O2890" s="5">
        <f>E2890/D2890</f>
        <v>0</v>
      </c>
      <c r="P2890" s="19">
        <f t="shared" si="182"/>
        <v>0</v>
      </c>
      <c r="Q2890" t="b">
        <v>0</v>
      </c>
      <c r="R2890" s="14" t="s">
        <v>8330</v>
      </c>
      <c r="S2890" s="10" t="s">
        <v>8271</v>
      </c>
      <c r="T2890" t="s">
        <v>8272</v>
      </c>
      <c r="U2890" s="14">
        <f t="shared" si="183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19">
        <v>3000</v>
      </c>
      <c r="E2891">
        <v>1142</v>
      </c>
      <c r="F2891" s="19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7">
        <f t="shared" si="181"/>
        <v>41850.863252314812</v>
      </c>
      <c r="M2891" t="b">
        <v>0</v>
      </c>
      <c r="N2891">
        <v>14</v>
      </c>
      <c r="O2891" s="5">
        <f>E2891/D2891</f>
        <v>0.38066666666666665</v>
      </c>
      <c r="P2891" s="19">
        <f t="shared" si="182"/>
        <v>81.571428571428569</v>
      </c>
      <c r="Q2891" t="b">
        <v>0</v>
      </c>
      <c r="R2891" s="14" t="s">
        <v>8330</v>
      </c>
      <c r="S2891" s="10" t="s">
        <v>8271</v>
      </c>
      <c r="T2891" t="s">
        <v>8272</v>
      </c>
      <c r="U2891" s="14">
        <f t="shared" si="183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19">
        <v>2000</v>
      </c>
      <c r="E2892">
        <v>21</v>
      </c>
      <c r="F2892" s="19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7">
        <f t="shared" si="181"/>
        <v>41831.742962962962</v>
      </c>
      <c r="M2892" t="b">
        <v>0</v>
      </c>
      <c r="N2892">
        <v>3</v>
      </c>
      <c r="O2892" s="5">
        <f>E2892/D2892</f>
        <v>1.0500000000000001E-2</v>
      </c>
      <c r="P2892" s="19">
        <f t="shared" si="182"/>
        <v>7</v>
      </c>
      <c r="Q2892" t="b">
        <v>0</v>
      </c>
      <c r="R2892" s="14" t="s">
        <v>8330</v>
      </c>
      <c r="S2892" s="10" t="s">
        <v>8271</v>
      </c>
      <c r="T2892" t="s">
        <v>8272</v>
      </c>
      <c r="U2892" s="14">
        <f t="shared" si="183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19">
        <v>10000</v>
      </c>
      <c r="E2893">
        <v>273</v>
      </c>
      <c r="F2893" s="19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7">
        <f t="shared" si="181"/>
        <v>42415.883425925931</v>
      </c>
      <c r="M2893" t="b">
        <v>0</v>
      </c>
      <c r="N2893">
        <v>10</v>
      </c>
      <c r="O2893" s="5">
        <f>E2893/D2893</f>
        <v>2.7300000000000001E-2</v>
      </c>
      <c r="P2893" s="19">
        <f t="shared" si="182"/>
        <v>27.3</v>
      </c>
      <c r="Q2893" t="b">
        <v>0</v>
      </c>
      <c r="R2893" s="14" t="s">
        <v>8330</v>
      </c>
      <c r="S2893" s="10" t="s">
        <v>8271</v>
      </c>
      <c r="T2893" t="s">
        <v>8272</v>
      </c>
      <c r="U2893" s="14">
        <f t="shared" si="183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19">
        <v>5500</v>
      </c>
      <c r="E2894">
        <v>500</v>
      </c>
      <c r="F2894" s="19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7">
        <f t="shared" si="181"/>
        <v>41869.714166666665</v>
      </c>
      <c r="M2894" t="b">
        <v>0</v>
      </c>
      <c r="N2894">
        <v>17</v>
      </c>
      <c r="O2894" s="5">
        <f>E2894/D2894</f>
        <v>9.0909090909090912E-2</v>
      </c>
      <c r="P2894" s="19">
        <f t="shared" si="182"/>
        <v>29.411764705882351</v>
      </c>
      <c r="Q2894" t="b">
        <v>0</v>
      </c>
      <c r="R2894" s="14" t="s">
        <v>8330</v>
      </c>
      <c r="S2894" s="10" t="s">
        <v>8271</v>
      </c>
      <c r="T2894" t="s">
        <v>8272</v>
      </c>
      <c r="U2894" s="14">
        <f t="shared" si="183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19">
        <v>5000</v>
      </c>
      <c r="E2895">
        <v>25</v>
      </c>
      <c r="F2895" s="19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7">
        <f t="shared" si="181"/>
        <v>41953.773090277777</v>
      </c>
      <c r="M2895" t="b">
        <v>0</v>
      </c>
      <c r="N2895">
        <v>2</v>
      </c>
      <c r="O2895" s="5">
        <f>E2895/D2895</f>
        <v>5.0000000000000001E-3</v>
      </c>
      <c r="P2895" s="19">
        <f t="shared" si="182"/>
        <v>12.5</v>
      </c>
      <c r="Q2895" t="b">
        <v>0</v>
      </c>
      <c r="R2895" s="14" t="s">
        <v>8330</v>
      </c>
      <c r="S2895" s="10" t="s">
        <v>8271</v>
      </c>
      <c r="T2895" t="s">
        <v>8272</v>
      </c>
      <c r="U2895" s="14">
        <f t="shared" si="183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19">
        <v>50000</v>
      </c>
      <c r="E2896">
        <v>0</v>
      </c>
      <c r="F2896" s="19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7">
        <f t="shared" si="181"/>
        <v>42037.986284722225</v>
      </c>
      <c r="M2896" t="b">
        <v>0</v>
      </c>
      <c r="N2896">
        <v>0</v>
      </c>
      <c r="O2896" s="5">
        <f>E2896/D2896</f>
        <v>0</v>
      </c>
      <c r="P2896" s="19">
        <f t="shared" si="182"/>
        <v>0</v>
      </c>
      <c r="Q2896" t="b">
        <v>0</v>
      </c>
      <c r="R2896" s="14" t="s">
        <v>8330</v>
      </c>
      <c r="S2896" s="10" t="s">
        <v>8271</v>
      </c>
      <c r="T2896" t="s">
        <v>8272</v>
      </c>
      <c r="U2896" s="14">
        <f t="shared" si="183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19">
        <v>500</v>
      </c>
      <c r="E2897">
        <v>23</v>
      </c>
      <c r="F2897" s="19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7">
        <f t="shared" si="181"/>
        <v>41811.555462962962</v>
      </c>
      <c r="M2897" t="b">
        <v>0</v>
      </c>
      <c r="N2897">
        <v>4</v>
      </c>
      <c r="O2897" s="5">
        <f>E2897/D2897</f>
        <v>4.5999999999999999E-2</v>
      </c>
      <c r="P2897" s="19">
        <f t="shared" si="182"/>
        <v>5.75</v>
      </c>
      <c r="Q2897" t="b">
        <v>0</v>
      </c>
      <c r="R2897" s="14" t="s">
        <v>8330</v>
      </c>
      <c r="S2897" s="10" t="s">
        <v>8271</v>
      </c>
      <c r="T2897" t="s">
        <v>8272</v>
      </c>
      <c r="U2897" s="14">
        <f t="shared" si="183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19">
        <v>3000</v>
      </c>
      <c r="E2898">
        <v>625</v>
      </c>
      <c r="F2898" s="19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7">
        <f t="shared" si="181"/>
        <v>42701.908807870372</v>
      </c>
      <c r="M2898" t="b">
        <v>0</v>
      </c>
      <c r="N2898">
        <v>12</v>
      </c>
      <c r="O2898" s="5">
        <f>E2898/D2898</f>
        <v>0.20833333333333334</v>
      </c>
      <c r="P2898" s="19">
        <f t="shared" si="182"/>
        <v>52.083333333333336</v>
      </c>
      <c r="Q2898" t="b">
        <v>0</v>
      </c>
      <c r="R2898" s="14" t="s">
        <v>8330</v>
      </c>
      <c r="S2898" s="10" t="s">
        <v>8271</v>
      </c>
      <c r="T2898" t="s">
        <v>8272</v>
      </c>
      <c r="U2898" s="14">
        <f t="shared" si="183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19">
        <v>12000</v>
      </c>
      <c r="E2899">
        <v>550</v>
      </c>
      <c r="F2899" s="1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7">
        <f t="shared" si="181"/>
        <v>42258.646504629629</v>
      </c>
      <c r="M2899" t="b">
        <v>0</v>
      </c>
      <c r="N2899">
        <v>3</v>
      </c>
      <c r="O2899" s="5">
        <f>E2899/D2899</f>
        <v>4.583333333333333E-2</v>
      </c>
      <c r="P2899" s="19">
        <f t="shared" si="182"/>
        <v>183.33333333333334</v>
      </c>
      <c r="Q2899" t="b">
        <v>0</v>
      </c>
      <c r="R2899" s="14" t="s">
        <v>8330</v>
      </c>
      <c r="S2899" s="10" t="s">
        <v>8271</v>
      </c>
      <c r="T2899" t="s">
        <v>8272</v>
      </c>
      <c r="U2899" s="14">
        <f t="shared" si="183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19">
        <v>7500</v>
      </c>
      <c r="E2900">
        <v>316</v>
      </c>
      <c r="F2900" s="19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7">
        <f t="shared" si="181"/>
        <v>42278.664965277778</v>
      </c>
      <c r="M2900" t="b">
        <v>0</v>
      </c>
      <c r="N2900">
        <v>12</v>
      </c>
      <c r="O2900" s="5">
        <f>E2900/D2900</f>
        <v>4.2133333333333335E-2</v>
      </c>
      <c r="P2900" s="19">
        <f t="shared" si="182"/>
        <v>26.333333333333332</v>
      </c>
      <c r="Q2900" t="b">
        <v>0</v>
      </c>
      <c r="R2900" s="14" t="s">
        <v>8330</v>
      </c>
      <c r="S2900" s="10" t="s">
        <v>8271</v>
      </c>
      <c r="T2900" t="s">
        <v>8272</v>
      </c>
      <c r="U2900" s="14">
        <f t="shared" si="183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19">
        <v>10000</v>
      </c>
      <c r="E2901">
        <v>0</v>
      </c>
      <c r="F2901" s="19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7">
        <f t="shared" si="181"/>
        <v>42515.078217592592</v>
      </c>
      <c r="M2901" t="b">
        <v>0</v>
      </c>
      <c r="N2901">
        <v>0</v>
      </c>
      <c r="O2901" s="5">
        <f>E2901/D2901</f>
        <v>0</v>
      </c>
      <c r="P2901" s="19">
        <f t="shared" si="182"/>
        <v>0</v>
      </c>
      <c r="Q2901" t="b">
        <v>0</v>
      </c>
      <c r="R2901" s="14" t="s">
        <v>8330</v>
      </c>
      <c r="S2901" s="10" t="s">
        <v>8271</v>
      </c>
      <c r="T2901" t="s">
        <v>8272</v>
      </c>
      <c r="U2901" s="14">
        <f t="shared" si="183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19">
        <v>5500</v>
      </c>
      <c r="E2902">
        <v>3405</v>
      </c>
      <c r="F2902" s="19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7">
        <f t="shared" si="181"/>
        <v>41830.234166666669</v>
      </c>
      <c r="M2902" t="b">
        <v>0</v>
      </c>
      <c r="N2902">
        <v>7</v>
      </c>
      <c r="O2902" s="5">
        <f>E2902/D2902</f>
        <v>0.61909090909090914</v>
      </c>
      <c r="P2902" s="19">
        <f t="shared" si="182"/>
        <v>486.42857142857144</v>
      </c>
      <c r="Q2902" t="b">
        <v>0</v>
      </c>
      <c r="R2902" s="14" t="s">
        <v>8330</v>
      </c>
      <c r="S2902" s="10" t="s">
        <v>8271</v>
      </c>
      <c r="T2902" t="s">
        <v>8272</v>
      </c>
      <c r="U2902" s="14">
        <f t="shared" si="183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19">
        <v>750</v>
      </c>
      <c r="E2903">
        <v>6</v>
      </c>
      <c r="F2903" s="19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7">
        <f t="shared" si="181"/>
        <v>41982.904386574075</v>
      </c>
      <c r="M2903" t="b">
        <v>0</v>
      </c>
      <c r="N2903">
        <v>2</v>
      </c>
      <c r="O2903" s="5">
        <f>E2903/D2903</f>
        <v>8.0000000000000002E-3</v>
      </c>
      <c r="P2903" s="19">
        <f t="shared" si="182"/>
        <v>3</v>
      </c>
      <c r="Q2903" t="b">
        <v>0</v>
      </c>
      <c r="R2903" s="14" t="s">
        <v>8330</v>
      </c>
      <c r="S2903" s="10" t="s">
        <v>8271</v>
      </c>
      <c r="T2903" t="s">
        <v>8272</v>
      </c>
      <c r="U2903" s="14">
        <f t="shared" si="183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19">
        <v>150000</v>
      </c>
      <c r="E2904">
        <v>25</v>
      </c>
      <c r="F2904" s="19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7">
        <f t="shared" si="181"/>
        <v>42210.439768518518</v>
      </c>
      <c r="M2904" t="b">
        <v>0</v>
      </c>
      <c r="N2904">
        <v>1</v>
      </c>
      <c r="O2904" s="5">
        <f>E2904/D2904</f>
        <v>1.6666666666666666E-4</v>
      </c>
      <c r="P2904" s="19">
        <f t="shared" si="182"/>
        <v>25</v>
      </c>
      <c r="Q2904" t="b">
        <v>0</v>
      </c>
      <c r="R2904" s="14" t="s">
        <v>8330</v>
      </c>
      <c r="S2904" s="10" t="s">
        <v>8271</v>
      </c>
      <c r="T2904" t="s">
        <v>8272</v>
      </c>
      <c r="U2904" s="14">
        <f t="shared" si="183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19">
        <v>5000</v>
      </c>
      <c r="E2905">
        <v>39</v>
      </c>
      <c r="F2905" s="19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7">
        <f t="shared" si="181"/>
        <v>42196.166874999995</v>
      </c>
      <c r="M2905" t="b">
        <v>0</v>
      </c>
      <c r="N2905">
        <v>4</v>
      </c>
      <c r="O2905" s="5">
        <f>E2905/D2905</f>
        <v>7.7999999999999996E-3</v>
      </c>
      <c r="P2905" s="19">
        <f t="shared" si="182"/>
        <v>9.75</v>
      </c>
      <c r="Q2905" t="b">
        <v>0</v>
      </c>
      <c r="R2905" s="14" t="s">
        <v>8330</v>
      </c>
      <c r="S2905" s="10" t="s">
        <v>8271</v>
      </c>
      <c r="T2905" t="s">
        <v>8272</v>
      </c>
      <c r="U2905" s="14">
        <f t="shared" si="183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19">
        <v>1500</v>
      </c>
      <c r="E2906">
        <v>75</v>
      </c>
      <c r="F2906" s="19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7">
        <f t="shared" si="181"/>
        <v>41940.967951388891</v>
      </c>
      <c r="M2906" t="b">
        <v>0</v>
      </c>
      <c r="N2906">
        <v>4</v>
      </c>
      <c r="O2906" s="5">
        <f>E2906/D2906</f>
        <v>0.05</v>
      </c>
      <c r="P2906" s="19">
        <f t="shared" si="182"/>
        <v>18.75</v>
      </c>
      <c r="Q2906" t="b">
        <v>0</v>
      </c>
      <c r="R2906" s="14" t="s">
        <v>8330</v>
      </c>
      <c r="S2906" s="10" t="s">
        <v>8271</v>
      </c>
      <c r="T2906" t="s">
        <v>8272</v>
      </c>
      <c r="U2906" s="14">
        <f t="shared" si="183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19">
        <v>3500</v>
      </c>
      <c r="E2907">
        <v>622</v>
      </c>
      <c r="F2907" s="19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7">
        <f t="shared" si="181"/>
        <v>42606.056863425925</v>
      </c>
      <c r="M2907" t="b">
        <v>0</v>
      </c>
      <c r="N2907">
        <v>17</v>
      </c>
      <c r="O2907" s="5">
        <f>E2907/D2907</f>
        <v>0.17771428571428571</v>
      </c>
      <c r="P2907" s="19">
        <f t="shared" si="182"/>
        <v>36.588235294117645</v>
      </c>
      <c r="Q2907" t="b">
        <v>0</v>
      </c>
      <c r="R2907" s="14" t="s">
        <v>8330</v>
      </c>
      <c r="S2907" s="10" t="s">
        <v>8271</v>
      </c>
      <c r="T2907" t="s">
        <v>8272</v>
      </c>
      <c r="U2907" s="14">
        <f t="shared" si="183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19">
        <v>6000</v>
      </c>
      <c r="E2908">
        <v>565</v>
      </c>
      <c r="F2908" s="19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7">
        <f t="shared" si="181"/>
        <v>42199.648912037039</v>
      </c>
      <c r="M2908" t="b">
        <v>0</v>
      </c>
      <c r="N2908">
        <v>7</v>
      </c>
      <c r="O2908" s="5">
        <f>E2908/D2908</f>
        <v>9.4166666666666662E-2</v>
      </c>
      <c r="P2908" s="19">
        <f t="shared" si="182"/>
        <v>80.714285714285708</v>
      </c>
      <c r="Q2908" t="b">
        <v>0</v>
      </c>
      <c r="R2908" s="14" t="s">
        <v>8330</v>
      </c>
      <c r="S2908" s="10" t="s">
        <v>8271</v>
      </c>
      <c r="T2908" t="s">
        <v>8272</v>
      </c>
      <c r="U2908" s="14">
        <f t="shared" si="183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19">
        <v>2500</v>
      </c>
      <c r="E2909">
        <v>2</v>
      </c>
      <c r="F2909" s="1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7">
        <f t="shared" si="181"/>
        <v>42444.877743055549</v>
      </c>
      <c r="M2909" t="b">
        <v>0</v>
      </c>
      <c r="N2909">
        <v>2</v>
      </c>
      <c r="O2909" s="5">
        <f>E2909/D2909</f>
        <v>8.0000000000000004E-4</v>
      </c>
      <c r="P2909" s="19">
        <f t="shared" si="182"/>
        <v>1</v>
      </c>
      <c r="Q2909" t="b">
        <v>0</v>
      </c>
      <c r="R2909" s="14" t="s">
        <v>8330</v>
      </c>
      <c r="S2909" s="10" t="s">
        <v>8271</v>
      </c>
      <c r="T2909" t="s">
        <v>8272</v>
      </c>
      <c r="U2909" s="14">
        <f t="shared" si="183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19">
        <v>9600</v>
      </c>
      <c r="E2910">
        <v>264</v>
      </c>
      <c r="F2910" s="19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7">
        <f t="shared" si="181"/>
        <v>42499.731701388882</v>
      </c>
      <c r="M2910" t="b">
        <v>0</v>
      </c>
      <c r="N2910">
        <v>5</v>
      </c>
      <c r="O2910" s="5">
        <f>E2910/D2910</f>
        <v>2.75E-2</v>
      </c>
      <c r="P2910" s="19">
        <f t="shared" si="182"/>
        <v>52.8</v>
      </c>
      <c r="Q2910" t="b">
        <v>0</v>
      </c>
      <c r="R2910" s="14" t="s">
        <v>8330</v>
      </c>
      <c r="S2910" s="10" t="s">
        <v>8271</v>
      </c>
      <c r="T2910" t="s">
        <v>8272</v>
      </c>
      <c r="U2910" s="14">
        <f t="shared" si="183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19">
        <v>180000</v>
      </c>
      <c r="E2911">
        <v>20</v>
      </c>
      <c r="F2911" s="19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7">
        <f t="shared" si="181"/>
        <v>41929.266215277778</v>
      </c>
      <c r="M2911" t="b">
        <v>0</v>
      </c>
      <c r="N2911">
        <v>1</v>
      </c>
      <c r="O2911" s="5">
        <f>E2911/D2911</f>
        <v>1.1111111111111112E-4</v>
      </c>
      <c r="P2911" s="19">
        <f t="shared" si="182"/>
        <v>20</v>
      </c>
      <c r="Q2911" t="b">
        <v>0</v>
      </c>
      <c r="R2911" s="14" t="s">
        <v>8330</v>
      </c>
      <c r="S2911" s="10" t="s">
        <v>8271</v>
      </c>
      <c r="T2911" t="s">
        <v>8272</v>
      </c>
      <c r="U2911" s="14">
        <f t="shared" si="183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19">
        <v>30000</v>
      </c>
      <c r="E2912">
        <v>1</v>
      </c>
      <c r="F2912" s="19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7">
        <f t="shared" si="181"/>
        <v>42107.841284722221</v>
      </c>
      <c r="M2912" t="b">
        <v>0</v>
      </c>
      <c r="N2912">
        <v>1</v>
      </c>
      <c r="O2912" s="5">
        <f>E2912/D2912</f>
        <v>3.3333333333333335E-5</v>
      </c>
      <c r="P2912" s="19">
        <f t="shared" si="182"/>
        <v>1</v>
      </c>
      <c r="Q2912" t="b">
        <v>0</v>
      </c>
      <c r="R2912" s="14" t="s">
        <v>8330</v>
      </c>
      <c r="S2912" s="10" t="s">
        <v>8271</v>
      </c>
      <c r="T2912" t="s">
        <v>8272</v>
      </c>
      <c r="U2912" s="14">
        <f t="shared" si="183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19">
        <v>1800</v>
      </c>
      <c r="E2913">
        <v>657</v>
      </c>
      <c r="F2913" s="19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7">
        <f t="shared" si="181"/>
        <v>42142.768819444449</v>
      </c>
      <c r="M2913" t="b">
        <v>0</v>
      </c>
      <c r="N2913">
        <v>14</v>
      </c>
      <c r="O2913" s="5">
        <f>E2913/D2913</f>
        <v>0.36499999999999999</v>
      </c>
      <c r="P2913" s="19">
        <f t="shared" si="182"/>
        <v>46.928571428571431</v>
      </c>
      <c r="Q2913" t="b">
        <v>0</v>
      </c>
      <c r="R2913" s="14" t="s">
        <v>8330</v>
      </c>
      <c r="S2913" s="10" t="s">
        <v>8271</v>
      </c>
      <c r="T2913" t="s">
        <v>8272</v>
      </c>
      <c r="U2913" s="14">
        <f t="shared" si="183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19">
        <v>14440</v>
      </c>
      <c r="E2914">
        <v>2030</v>
      </c>
      <c r="F2914" s="19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7">
        <f t="shared" si="181"/>
        <v>42354.131643518514</v>
      </c>
      <c r="M2914" t="b">
        <v>0</v>
      </c>
      <c r="N2914">
        <v>26</v>
      </c>
      <c r="O2914" s="5">
        <f>E2914/D2914</f>
        <v>0.14058171745152354</v>
      </c>
      <c r="P2914" s="19">
        <f t="shared" si="182"/>
        <v>78.07692307692308</v>
      </c>
      <c r="Q2914" t="b">
        <v>0</v>
      </c>
      <c r="R2914" s="14" t="s">
        <v>8330</v>
      </c>
      <c r="S2914" s="10" t="s">
        <v>8271</v>
      </c>
      <c r="T2914" t="s">
        <v>8272</v>
      </c>
      <c r="U2914" s="14">
        <f t="shared" si="183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19">
        <v>10000</v>
      </c>
      <c r="E2915">
        <v>2</v>
      </c>
      <c r="F2915" s="19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7">
        <f t="shared" si="181"/>
        <v>41828.922905092593</v>
      </c>
      <c r="M2915" t="b">
        <v>0</v>
      </c>
      <c r="N2915">
        <v>2</v>
      </c>
      <c r="O2915" s="5">
        <f>E2915/D2915</f>
        <v>2.0000000000000001E-4</v>
      </c>
      <c r="P2915" s="19">
        <f t="shared" si="182"/>
        <v>1</v>
      </c>
      <c r="Q2915" t="b">
        <v>0</v>
      </c>
      <c r="R2915" s="14" t="s">
        <v>8330</v>
      </c>
      <c r="S2915" s="10" t="s">
        <v>8271</v>
      </c>
      <c r="T2915" t="s">
        <v>8272</v>
      </c>
      <c r="U2915" s="14">
        <f t="shared" si="183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19">
        <v>25000</v>
      </c>
      <c r="E2916">
        <v>1</v>
      </c>
      <c r="F2916" s="19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7">
        <f t="shared" si="181"/>
        <v>42017.907337962963</v>
      </c>
      <c r="M2916" t="b">
        <v>0</v>
      </c>
      <c r="N2916">
        <v>1</v>
      </c>
      <c r="O2916" s="5">
        <f>E2916/D2916</f>
        <v>4.0000000000000003E-5</v>
      </c>
      <c r="P2916" s="19">
        <f t="shared" si="182"/>
        <v>1</v>
      </c>
      <c r="Q2916" t="b">
        <v>0</v>
      </c>
      <c r="R2916" s="14" t="s">
        <v>8330</v>
      </c>
      <c r="S2916" s="10" t="s">
        <v>8271</v>
      </c>
      <c r="T2916" t="s">
        <v>8272</v>
      </c>
      <c r="U2916" s="14">
        <f t="shared" si="183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19">
        <v>1000</v>
      </c>
      <c r="E2917">
        <v>611</v>
      </c>
      <c r="F2917" s="19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7">
        <f t="shared" si="181"/>
        <v>42415.398032407407</v>
      </c>
      <c r="M2917" t="b">
        <v>0</v>
      </c>
      <c r="N2917">
        <v>3</v>
      </c>
      <c r="O2917" s="5">
        <f>E2917/D2917</f>
        <v>0.61099999999999999</v>
      </c>
      <c r="P2917" s="19">
        <f t="shared" si="182"/>
        <v>203.66666666666666</v>
      </c>
      <c r="Q2917" t="b">
        <v>0</v>
      </c>
      <c r="R2917" s="14" t="s">
        <v>8330</v>
      </c>
      <c r="S2917" s="10" t="s">
        <v>8271</v>
      </c>
      <c r="T2917" t="s">
        <v>8272</v>
      </c>
      <c r="U2917" s="14">
        <f t="shared" si="183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19">
        <v>1850</v>
      </c>
      <c r="E2918">
        <v>145</v>
      </c>
      <c r="F2918" s="19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7">
        <f t="shared" si="181"/>
        <v>41755.476724537039</v>
      </c>
      <c r="M2918" t="b">
        <v>0</v>
      </c>
      <c r="N2918">
        <v>7</v>
      </c>
      <c r="O2918" s="5">
        <f>E2918/D2918</f>
        <v>7.8378378378378383E-2</v>
      </c>
      <c r="P2918" s="19">
        <f t="shared" si="182"/>
        <v>20.714285714285715</v>
      </c>
      <c r="Q2918" t="b">
        <v>0</v>
      </c>
      <c r="R2918" s="14" t="s">
        <v>8330</v>
      </c>
      <c r="S2918" s="10" t="s">
        <v>8271</v>
      </c>
      <c r="T2918" t="s">
        <v>8272</v>
      </c>
      <c r="U2918" s="14">
        <f t="shared" si="183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19">
        <v>2000</v>
      </c>
      <c r="E2919">
        <v>437</v>
      </c>
      <c r="F2919" s="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7">
        <f t="shared" si="181"/>
        <v>42245.234340277777</v>
      </c>
      <c r="M2919" t="b">
        <v>0</v>
      </c>
      <c r="N2919">
        <v>9</v>
      </c>
      <c r="O2919" s="5">
        <f>E2919/D2919</f>
        <v>0.2185</v>
      </c>
      <c r="P2919" s="19">
        <f t="shared" si="182"/>
        <v>48.555555555555557</v>
      </c>
      <c r="Q2919" t="b">
        <v>0</v>
      </c>
      <c r="R2919" s="14" t="s">
        <v>8330</v>
      </c>
      <c r="S2919" s="10" t="s">
        <v>8271</v>
      </c>
      <c r="T2919" t="s">
        <v>8272</v>
      </c>
      <c r="U2919" s="14">
        <f t="shared" si="183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19">
        <v>5000</v>
      </c>
      <c r="E2920">
        <v>1362</v>
      </c>
      <c r="F2920" s="19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7">
        <f t="shared" si="181"/>
        <v>42278.629710648151</v>
      </c>
      <c r="M2920" t="b">
        <v>0</v>
      </c>
      <c r="N2920">
        <v>20</v>
      </c>
      <c r="O2920" s="5">
        <f>E2920/D2920</f>
        <v>0.27239999999999998</v>
      </c>
      <c r="P2920" s="19">
        <f t="shared" si="182"/>
        <v>68.099999999999994</v>
      </c>
      <c r="Q2920" t="b">
        <v>0</v>
      </c>
      <c r="R2920" s="14" t="s">
        <v>8330</v>
      </c>
      <c r="S2920" s="10" t="s">
        <v>8271</v>
      </c>
      <c r="T2920" t="s">
        <v>8272</v>
      </c>
      <c r="U2920" s="14">
        <f t="shared" si="183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19">
        <v>600</v>
      </c>
      <c r="E2921">
        <v>51</v>
      </c>
      <c r="F2921" s="19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7">
        <f t="shared" si="181"/>
        <v>41826.61954861111</v>
      </c>
      <c r="M2921" t="b">
        <v>0</v>
      </c>
      <c r="N2921">
        <v>6</v>
      </c>
      <c r="O2921" s="5">
        <f>E2921/D2921</f>
        <v>8.5000000000000006E-2</v>
      </c>
      <c r="P2921" s="19">
        <f t="shared" si="182"/>
        <v>8.5</v>
      </c>
      <c r="Q2921" t="b">
        <v>0</v>
      </c>
      <c r="R2921" s="14" t="s">
        <v>8330</v>
      </c>
      <c r="S2921" s="10" t="s">
        <v>8271</v>
      </c>
      <c r="T2921" t="s">
        <v>8272</v>
      </c>
      <c r="U2921" s="14">
        <f t="shared" si="183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19">
        <v>2500</v>
      </c>
      <c r="E2922">
        <v>671</v>
      </c>
      <c r="F2922" s="19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7">
        <f t="shared" si="181"/>
        <v>42058.792476851857</v>
      </c>
      <c r="M2922" t="b">
        <v>0</v>
      </c>
      <c r="N2922">
        <v>13</v>
      </c>
      <c r="O2922" s="5">
        <f>E2922/D2922</f>
        <v>0.26840000000000003</v>
      </c>
      <c r="P2922" s="19">
        <f t="shared" si="182"/>
        <v>51.615384615384613</v>
      </c>
      <c r="Q2922" t="b">
        <v>0</v>
      </c>
      <c r="R2922" s="14" t="s">
        <v>8330</v>
      </c>
      <c r="S2922" s="10" t="s">
        <v>8271</v>
      </c>
      <c r="T2922" t="s">
        <v>8272</v>
      </c>
      <c r="U2922" s="14">
        <f t="shared" si="183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19">
        <v>100</v>
      </c>
      <c r="E2923">
        <v>129</v>
      </c>
      <c r="F2923" s="19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7">
        <f t="shared" si="181"/>
        <v>41877.886620370373</v>
      </c>
      <c r="M2923" t="b">
        <v>0</v>
      </c>
      <c r="N2923">
        <v>3</v>
      </c>
      <c r="O2923" s="5">
        <f>E2923/D2923</f>
        <v>1.29</v>
      </c>
      <c r="P2923" s="19">
        <f t="shared" si="182"/>
        <v>43</v>
      </c>
      <c r="Q2923" t="b">
        <v>1</v>
      </c>
      <c r="R2923" s="14" t="s">
        <v>8364</v>
      </c>
      <c r="S2923" s="10" t="s">
        <v>8271</v>
      </c>
      <c r="T2923" t="s">
        <v>8313</v>
      </c>
      <c r="U2923" s="14">
        <f t="shared" si="183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19">
        <v>500</v>
      </c>
      <c r="E2924">
        <v>500</v>
      </c>
      <c r="F2924" s="19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7">
        <f t="shared" si="181"/>
        <v>42097.874155092592</v>
      </c>
      <c r="M2924" t="b">
        <v>0</v>
      </c>
      <c r="N2924">
        <v>6</v>
      </c>
      <c r="O2924" s="5">
        <f>E2924/D2924</f>
        <v>1</v>
      </c>
      <c r="P2924" s="19">
        <f t="shared" si="182"/>
        <v>83.333333333333329</v>
      </c>
      <c r="Q2924" t="b">
        <v>1</v>
      </c>
      <c r="R2924" s="14" t="s">
        <v>8364</v>
      </c>
      <c r="S2924" s="10" t="s">
        <v>8271</v>
      </c>
      <c r="T2924" t="s">
        <v>8313</v>
      </c>
      <c r="U2924" s="14">
        <f t="shared" si="183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19">
        <v>300</v>
      </c>
      <c r="E2925">
        <v>300</v>
      </c>
      <c r="F2925" s="19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7">
        <f t="shared" si="181"/>
        <v>42013.15253472222</v>
      </c>
      <c r="M2925" t="b">
        <v>0</v>
      </c>
      <c r="N2925">
        <v>10</v>
      </c>
      <c r="O2925" s="5">
        <f>E2925/D2925</f>
        <v>1</v>
      </c>
      <c r="P2925" s="19">
        <f t="shared" si="182"/>
        <v>30</v>
      </c>
      <c r="Q2925" t="b">
        <v>1</v>
      </c>
      <c r="R2925" s="14" t="s">
        <v>8364</v>
      </c>
      <c r="S2925" s="10" t="s">
        <v>8271</v>
      </c>
      <c r="T2925" t="s">
        <v>8313</v>
      </c>
      <c r="U2925" s="14">
        <f t="shared" si="183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19">
        <v>25000</v>
      </c>
      <c r="E2926">
        <v>25800</v>
      </c>
      <c r="F2926" s="19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7">
        <f t="shared" si="181"/>
        <v>42103.556828703702</v>
      </c>
      <c r="M2926" t="b">
        <v>0</v>
      </c>
      <c r="N2926">
        <v>147</v>
      </c>
      <c r="O2926" s="5">
        <f>E2926/D2926</f>
        <v>1.032</v>
      </c>
      <c r="P2926" s="19">
        <f t="shared" si="182"/>
        <v>175.51020408163265</v>
      </c>
      <c r="Q2926" t="b">
        <v>1</v>
      </c>
      <c r="R2926" s="14" t="s">
        <v>8364</v>
      </c>
      <c r="S2926" s="10" t="s">
        <v>8271</v>
      </c>
      <c r="T2926" t="s">
        <v>8313</v>
      </c>
      <c r="U2926" s="14">
        <f t="shared" si="183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19">
        <v>45000</v>
      </c>
      <c r="E2927">
        <v>46100.69</v>
      </c>
      <c r="F2927" s="19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7">
        <f t="shared" si="181"/>
        <v>41863.584120370368</v>
      </c>
      <c r="M2927" t="b">
        <v>0</v>
      </c>
      <c r="N2927">
        <v>199</v>
      </c>
      <c r="O2927" s="5">
        <f>E2927/D2927</f>
        <v>1.0244597777777777</v>
      </c>
      <c r="P2927" s="19">
        <f t="shared" si="182"/>
        <v>231.66175879396985</v>
      </c>
      <c r="Q2927" t="b">
        <v>1</v>
      </c>
      <c r="R2927" s="14" t="s">
        <v>8364</v>
      </c>
      <c r="S2927" s="10" t="s">
        <v>8271</v>
      </c>
      <c r="T2927" t="s">
        <v>8313</v>
      </c>
      <c r="U2927" s="14">
        <f t="shared" si="183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19">
        <v>3000</v>
      </c>
      <c r="E2928">
        <v>3750</v>
      </c>
      <c r="F2928" s="19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7">
        <f t="shared" si="181"/>
        <v>42044.765960648147</v>
      </c>
      <c r="M2928" t="b">
        <v>0</v>
      </c>
      <c r="N2928">
        <v>50</v>
      </c>
      <c r="O2928" s="5">
        <f>E2928/D2928</f>
        <v>1.25</v>
      </c>
      <c r="P2928" s="19">
        <f t="shared" si="182"/>
        <v>75</v>
      </c>
      <c r="Q2928" t="b">
        <v>1</v>
      </c>
      <c r="R2928" s="14" t="s">
        <v>8364</v>
      </c>
      <c r="S2928" s="10" t="s">
        <v>8271</v>
      </c>
      <c r="T2928" t="s">
        <v>8313</v>
      </c>
      <c r="U2928" s="14">
        <f t="shared" si="183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19">
        <v>1800</v>
      </c>
      <c r="E2929">
        <v>2355</v>
      </c>
      <c r="F2929" s="1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7">
        <f t="shared" si="181"/>
        <v>41806.669317129628</v>
      </c>
      <c r="M2929" t="b">
        <v>0</v>
      </c>
      <c r="N2929">
        <v>21</v>
      </c>
      <c r="O2929" s="5">
        <f>E2929/D2929</f>
        <v>1.3083333333333333</v>
      </c>
      <c r="P2929" s="19">
        <f t="shared" si="182"/>
        <v>112.14285714285714</v>
      </c>
      <c r="Q2929" t="b">
        <v>1</v>
      </c>
      <c r="R2929" s="14" t="s">
        <v>8364</v>
      </c>
      <c r="S2929" s="10" t="s">
        <v>8271</v>
      </c>
      <c r="T2929" t="s">
        <v>8313</v>
      </c>
      <c r="U2929" s="14">
        <f t="shared" si="183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19">
        <v>1000</v>
      </c>
      <c r="E2930">
        <v>1000</v>
      </c>
      <c r="F2930" s="19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7">
        <f t="shared" si="181"/>
        <v>42403.998217592598</v>
      </c>
      <c r="M2930" t="b">
        <v>0</v>
      </c>
      <c r="N2930">
        <v>24</v>
      </c>
      <c r="O2930" s="5">
        <f>E2930/D2930</f>
        <v>1</v>
      </c>
      <c r="P2930" s="19">
        <f t="shared" si="182"/>
        <v>41.666666666666664</v>
      </c>
      <c r="Q2930" t="b">
        <v>1</v>
      </c>
      <c r="R2930" s="14" t="s">
        <v>8364</v>
      </c>
      <c r="S2930" s="10" t="s">
        <v>8271</v>
      </c>
      <c r="T2930" t="s">
        <v>8313</v>
      </c>
      <c r="U2930" s="14">
        <f t="shared" si="183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19">
        <v>8000</v>
      </c>
      <c r="E2931">
        <v>8165.55</v>
      </c>
      <c r="F2931" s="19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7">
        <f t="shared" si="181"/>
        <v>41754.564328703702</v>
      </c>
      <c r="M2931" t="b">
        <v>0</v>
      </c>
      <c r="N2931">
        <v>32</v>
      </c>
      <c r="O2931" s="5">
        <f>E2931/D2931</f>
        <v>1.02069375</v>
      </c>
      <c r="P2931" s="19">
        <f t="shared" si="182"/>
        <v>255.17343750000001</v>
      </c>
      <c r="Q2931" t="b">
        <v>1</v>
      </c>
      <c r="R2931" s="14" t="s">
        <v>8364</v>
      </c>
      <c r="S2931" s="10" t="s">
        <v>8271</v>
      </c>
      <c r="T2931" t="s">
        <v>8313</v>
      </c>
      <c r="U2931" s="14">
        <f t="shared" si="183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19">
        <v>10000</v>
      </c>
      <c r="E2932">
        <v>10092</v>
      </c>
      <c r="F2932" s="19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7">
        <f t="shared" si="181"/>
        <v>42101.584074074075</v>
      </c>
      <c r="M2932" t="b">
        <v>0</v>
      </c>
      <c r="N2932">
        <v>62</v>
      </c>
      <c r="O2932" s="5">
        <f>E2932/D2932</f>
        <v>1.0092000000000001</v>
      </c>
      <c r="P2932" s="19">
        <f t="shared" si="182"/>
        <v>162.7741935483871</v>
      </c>
      <c r="Q2932" t="b">
        <v>1</v>
      </c>
      <c r="R2932" s="14" t="s">
        <v>8364</v>
      </c>
      <c r="S2932" s="10" t="s">
        <v>8271</v>
      </c>
      <c r="T2932" t="s">
        <v>8313</v>
      </c>
      <c r="U2932" s="14">
        <f t="shared" si="183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19">
        <v>750</v>
      </c>
      <c r="E2933">
        <v>795</v>
      </c>
      <c r="F2933" s="19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7">
        <f t="shared" si="181"/>
        <v>41872.291238425925</v>
      </c>
      <c r="M2933" t="b">
        <v>0</v>
      </c>
      <c r="N2933">
        <v>9</v>
      </c>
      <c r="O2933" s="5">
        <f>E2933/D2933</f>
        <v>1.06</v>
      </c>
      <c r="P2933" s="19">
        <f t="shared" si="182"/>
        <v>88.333333333333329</v>
      </c>
      <c r="Q2933" t="b">
        <v>1</v>
      </c>
      <c r="R2933" s="14" t="s">
        <v>8364</v>
      </c>
      <c r="S2933" s="10" t="s">
        <v>8271</v>
      </c>
      <c r="T2933" t="s">
        <v>8313</v>
      </c>
      <c r="U2933" s="14">
        <f t="shared" si="183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19">
        <v>3100</v>
      </c>
      <c r="E2934">
        <v>3258</v>
      </c>
      <c r="F2934" s="19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7">
        <f t="shared" si="181"/>
        <v>42025.164780092593</v>
      </c>
      <c r="M2934" t="b">
        <v>0</v>
      </c>
      <c r="N2934">
        <v>38</v>
      </c>
      <c r="O2934" s="5">
        <f>E2934/D2934</f>
        <v>1.0509677419354839</v>
      </c>
      <c r="P2934" s="19">
        <f t="shared" si="182"/>
        <v>85.736842105263165</v>
      </c>
      <c r="Q2934" t="b">
        <v>1</v>
      </c>
      <c r="R2934" s="14" t="s">
        <v>8364</v>
      </c>
      <c r="S2934" s="10" t="s">
        <v>8271</v>
      </c>
      <c r="T2934" t="s">
        <v>8313</v>
      </c>
      <c r="U2934" s="14">
        <f t="shared" si="183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19">
        <v>2500</v>
      </c>
      <c r="E2935">
        <v>2569</v>
      </c>
      <c r="F2935" s="19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7">
        <f t="shared" si="181"/>
        <v>42495.956631944442</v>
      </c>
      <c r="M2935" t="b">
        <v>0</v>
      </c>
      <c r="N2935">
        <v>54</v>
      </c>
      <c r="O2935" s="5">
        <f>E2935/D2935</f>
        <v>1.0276000000000001</v>
      </c>
      <c r="P2935" s="19">
        <f t="shared" si="182"/>
        <v>47.574074074074076</v>
      </c>
      <c r="Q2935" t="b">
        <v>1</v>
      </c>
      <c r="R2935" s="14" t="s">
        <v>8364</v>
      </c>
      <c r="S2935" s="10" t="s">
        <v>8271</v>
      </c>
      <c r="T2935" t="s">
        <v>8313</v>
      </c>
      <c r="U2935" s="14">
        <f t="shared" si="183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19">
        <v>2500</v>
      </c>
      <c r="E2936">
        <v>2700</v>
      </c>
      <c r="F2936" s="19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7">
        <f t="shared" si="181"/>
        <v>41775.636157407411</v>
      </c>
      <c r="M2936" t="b">
        <v>0</v>
      </c>
      <c r="N2936">
        <v>37</v>
      </c>
      <c r="O2936" s="5">
        <f>E2936/D2936</f>
        <v>1.08</v>
      </c>
      <c r="P2936" s="19">
        <f t="shared" si="182"/>
        <v>72.972972972972968</v>
      </c>
      <c r="Q2936" t="b">
        <v>1</v>
      </c>
      <c r="R2936" s="14" t="s">
        <v>8364</v>
      </c>
      <c r="S2936" s="10" t="s">
        <v>8271</v>
      </c>
      <c r="T2936" t="s">
        <v>8313</v>
      </c>
      <c r="U2936" s="14">
        <f t="shared" si="183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19">
        <v>3500</v>
      </c>
      <c r="E2937">
        <v>3531</v>
      </c>
      <c r="F2937" s="19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7">
        <f t="shared" si="181"/>
        <v>42553.583425925928</v>
      </c>
      <c r="M2937" t="b">
        <v>0</v>
      </c>
      <c r="N2937">
        <v>39</v>
      </c>
      <c r="O2937" s="5">
        <f>E2937/D2937</f>
        <v>1.0088571428571429</v>
      </c>
      <c r="P2937" s="19">
        <f t="shared" si="182"/>
        <v>90.538461538461533</v>
      </c>
      <c r="Q2937" t="b">
        <v>1</v>
      </c>
      <c r="R2937" s="14" t="s">
        <v>8364</v>
      </c>
      <c r="S2937" s="10" t="s">
        <v>8271</v>
      </c>
      <c r="T2937" t="s">
        <v>8313</v>
      </c>
      <c r="U2937" s="14">
        <f t="shared" si="183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19">
        <v>1000</v>
      </c>
      <c r="E2938">
        <v>1280</v>
      </c>
      <c r="F2938" s="19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7">
        <f t="shared" si="181"/>
        <v>41912.650729166664</v>
      </c>
      <c r="M2938" t="b">
        <v>0</v>
      </c>
      <c r="N2938">
        <v>34</v>
      </c>
      <c r="O2938" s="5">
        <f>E2938/D2938</f>
        <v>1.28</v>
      </c>
      <c r="P2938" s="19">
        <f t="shared" si="182"/>
        <v>37.647058823529413</v>
      </c>
      <c r="Q2938" t="b">
        <v>1</v>
      </c>
      <c r="R2938" s="14" t="s">
        <v>8364</v>
      </c>
      <c r="S2938" s="10" t="s">
        <v>8271</v>
      </c>
      <c r="T2938" t="s">
        <v>8313</v>
      </c>
      <c r="U2938" s="14">
        <f t="shared" si="183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19">
        <v>1500</v>
      </c>
      <c r="E2939">
        <v>2000</v>
      </c>
      <c r="F2939" s="1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7">
        <f t="shared" si="181"/>
        <v>41803.457326388889</v>
      </c>
      <c r="M2939" t="b">
        <v>0</v>
      </c>
      <c r="N2939">
        <v>55</v>
      </c>
      <c r="O2939" s="5">
        <f>E2939/D2939</f>
        <v>1.3333333333333333</v>
      </c>
      <c r="P2939" s="19">
        <f t="shared" si="182"/>
        <v>36.363636363636367</v>
      </c>
      <c r="Q2939" t="b">
        <v>1</v>
      </c>
      <c r="R2939" s="14" t="s">
        <v>8364</v>
      </c>
      <c r="S2939" s="10" t="s">
        <v>8271</v>
      </c>
      <c r="T2939" t="s">
        <v>8313</v>
      </c>
      <c r="U2939" s="14">
        <f t="shared" si="183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19">
        <v>4000</v>
      </c>
      <c r="E2940">
        <v>4055</v>
      </c>
      <c r="F2940" s="19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7">
        <f t="shared" si="181"/>
        <v>42004.703865740739</v>
      </c>
      <c r="M2940" t="b">
        <v>0</v>
      </c>
      <c r="N2940">
        <v>32</v>
      </c>
      <c r="O2940" s="5">
        <f>E2940/D2940</f>
        <v>1.0137499999999999</v>
      </c>
      <c r="P2940" s="19">
        <f t="shared" si="182"/>
        <v>126.71875</v>
      </c>
      <c r="Q2940" t="b">
        <v>1</v>
      </c>
      <c r="R2940" s="14" t="s">
        <v>8364</v>
      </c>
      <c r="S2940" s="10" t="s">
        <v>8271</v>
      </c>
      <c r="T2940" t="s">
        <v>8313</v>
      </c>
      <c r="U2940" s="14">
        <f t="shared" si="183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19">
        <v>8000</v>
      </c>
      <c r="E2941">
        <v>8230</v>
      </c>
      <c r="F2941" s="19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7">
        <f t="shared" si="181"/>
        <v>41845.809166666666</v>
      </c>
      <c r="M2941" t="b">
        <v>0</v>
      </c>
      <c r="N2941">
        <v>25</v>
      </c>
      <c r="O2941" s="5">
        <f>E2941/D2941</f>
        <v>1.0287500000000001</v>
      </c>
      <c r="P2941" s="19">
        <f t="shared" si="182"/>
        <v>329.2</v>
      </c>
      <c r="Q2941" t="b">
        <v>1</v>
      </c>
      <c r="R2941" s="14" t="s">
        <v>8364</v>
      </c>
      <c r="S2941" s="10" t="s">
        <v>8271</v>
      </c>
      <c r="T2941" t="s">
        <v>8313</v>
      </c>
      <c r="U2941" s="14">
        <f t="shared" si="183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19">
        <v>2500</v>
      </c>
      <c r="E2942">
        <v>2681</v>
      </c>
      <c r="F2942" s="19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7">
        <f t="shared" si="181"/>
        <v>41982.773356481484</v>
      </c>
      <c r="M2942" t="b">
        <v>0</v>
      </c>
      <c r="N2942">
        <v>33</v>
      </c>
      <c r="O2942" s="5">
        <f>E2942/D2942</f>
        <v>1.0724</v>
      </c>
      <c r="P2942" s="19">
        <f t="shared" si="182"/>
        <v>81.242424242424249</v>
      </c>
      <c r="Q2942" t="b">
        <v>1</v>
      </c>
      <c r="R2942" s="14" t="s">
        <v>8364</v>
      </c>
      <c r="S2942" s="10" t="s">
        <v>8271</v>
      </c>
      <c r="T2942" t="s">
        <v>8313</v>
      </c>
      <c r="U2942" s="14">
        <f t="shared" si="183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19">
        <v>25000</v>
      </c>
      <c r="E2943">
        <v>1</v>
      </c>
      <c r="F2943" s="19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7">
        <f t="shared" si="181"/>
        <v>42034.960127314815</v>
      </c>
      <c r="M2943" t="b">
        <v>0</v>
      </c>
      <c r="N2943">
        <v>1</v>
      </c>
      <c r="O2943" s="5">
        <f>E2943/D2943</f>
        <v>4.0000000000000003E-5</v>
      </c>
      <c r="P2943" s="19">
        <f t="shared" si="182"/>
        <v>1</v>
      </c>
      <c r="Q2943" t="b">
        <v>0</v>
      </c>
      <c r="R2943" s="14" t="s">
        <v>8362</v>
      </c>
      <c r="S2943" s="10" t="s">
        <v>8271</v>
      </c>
      <c r="T2943" t="s">
        <v>8311</v>
      </c>
      <c r="U2943" s="14">
        <f t="shared" si="183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19">
        <v>200000</v>
      </c>
      <c r="E2944">
        <v>40850</v>
      </c>
      <c r="F2944" s="19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7">
        <f t="shared" si="181"/>
        <v>42334.803923611107</v>
      </c>
      <c r="M2944" t="b">
        <v>0</v>
      </c>
      <c r="N2944">
        <v>202</v>
      </c>
      <c r="O2944" s="5">
        <f>E2944/D2944</f>
        <v>0.20424999999999999</v>
      </c>
      <c r="P2944" s="19">
        <f t="shared" si="182"/>
        <v>202.22772277227722</v>
      </c>
      <c r="Q2944" t="b">
        <v>0</v>
      </c>
      <c r="R2944" s="14" t="s">
        <v>8362</v>
      </c>
      <c r="S2944" s="10" t="s">
        <v>8271</v>
      </c>
      <c r="T2944" t="s">
        <v>8311</v>
      </c>
      <c r="U2944" s="14">
        <f t="shared" si="183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19">
        <v>3000</v>
      </c>
      <c r="E2945">
        <v>0</v>
      </c>
      <c r="F2945" s="19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7">
        <f t="shared" si="181"/>
        <v>42077.129398148143</v>
      </c>
      <c r="M2945" t="b">
        <v>0</v>
      </c>
      <c r="N2945">
        <v>0</v>
      </c>
      <c r="O2945" s="5">
        <f>E2945/D2945</f>
        <v>0</v>
      </c>
      <c r="P2945" s="19">
        <f t="shared" si="182"/>
        <v>0</v>
      </c>
      <c r="Q2945" t="b">
        <v>0</v>
      </c>
      <c r="R2945" s="14" t="s">
        <v>8362</v>
      </c>
      <c r="S2945" s="10" t="s">
        <v>8271</v>
      </c>
      <c r="T2945" t="s">
        <v>8311</v>
      </c>
      <c r="U2945" s="14">
        <f t="shared" si="183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19">
        <v>10000</v>
      </c>
      <c r="E2946">
        <v>100</v>
      </c>
      <c r="F2946" s="19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7">
        <f t="shared" si="181"/>
        <v>42132.9143287037</v>
      </c>
      <c r="M2946" t="b">
        <v>0</v>
      </c>
      <c r="N2946">
        <v>1</v>
      </c>
      <c r="O2946" s="5">
        <f>E2946/D2946</f>
        <v>0.01</v>
      </c>
      <c r="P2946" s="19">
        <f t="shared" si="182"/>
        <v>100</v>
      </c>
      <c r="Q2946" t="b">
        <v>0</v>
      </c>
      <c r="R2946" s="14" t="s">
        <v>8362</v>
      </c>
      <c r="S2946" s="10" t="s">
        <v>8271</v>
      </c>
      <c r="T2946" t="s">
        <v>8311</v>
      </c>
      <c r="U2946" s="14">
        <f t="shared" si="183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19">
        <v>50000</v>
      </c>
      <c r="E2947">
        <v>0</v>
      </c>
      <c r="F2947" s="19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7">
        <f t="shared" ref="L2947:L3010" si="185">(((K2947/60)/60)/24)+DATE(1970,1,1)</f>
        <v>42118.139583333337</v>
      </c>
      <c r="M2947" t="b">
        <v>0</v>
      </c>
      <c r="N2947">
        <v>0</v>
      </c>
      <c r="O2947" s="5">
        <f>E2947/D2947</f>
        <v>0</v>
      </c>
      <c r="P2947" s="19">
        <f t="shared" ref="P2947:P3010" si="186">IFERROR(E2947/N2947,0)</f>
        <v>0</v>
      </c>
      <c r="Q2947" t="b">
        <v>0</v>
      </c>
      <c r="R2947" s="14" t="s">
        <v>8362</v>
      </c>
      <c r="S2947" s="10" t="s">
        <v>8271</v>
      </c>
      <c r="T2947" t="s">
        <v>8311</v>
      </c>
      <c r="U2947" s="14">
        <f t="shared" ref="U2947:U3010" si="187">YEAR(L2947)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19">
        <v>2000</v>
      </c>
      <c r="E2948">
        <v>2</v>
      </c>
      <c r="F2948" s="19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7">
        <f t="shared" si="185"/>
        <v>42567.531157407408</v>
      </c>
      <c r="M2948" t="b">
        <v>0</v>
      </c>
      <c r="N2948">
        <v>2</v>
      </c>
      <c r="O2948" s="5">
        <f>E2948/D2948</f>
        <v>1E-3</v>
      </c>
      <c r="P2948" s="19">
        <f t="shared" si="186"/>
        <v>1</v>
      </c>
      <c r="Q2948" t="b">
        <v>0</v>
      </c>
      <c r="R2948" s="14" t="s">
        <v>8362</v>
      </c>
      <c r="S2948" s="10" t="s">
        <v>8271</v>
      </c>
      <c r="T2948" t="s">
        <v>8311</v>
      </c>
      <c r="U2948" s="14">
        <f t="shared" si="187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19">
        <v>25000</v>
      </c>
      <c r="E2949">
        <v>1072</v>
      </c>
      <c r="F2949" s="1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7">
        <f t="shared" si="185"/>
        <v>42649.562118055561</v>
      </c>
      <c r="M2949" t="b">
        <v>0</v>
      </c>
      <c r="N2949">
        <v>13</v>
      </c>
      <c r="O2949" s="5">
        <f>E2949/D2949</f>
        <v>4.2880000000000001E-2</v>
      </c>
      <c r="P2949" s="19">
        <f t="shared" si="186"/>
        <v>82.461538461538467</v>
      </c>
      <c r="Q2949" t="b">
        <v>0</v>
      </c>
      <c r="R2949" s="14" t="s">
        <v>8362</v>
      </c>
      <c r="S2949" s="10" t="s">
        <v>8271</v>
      </c>
      <c r="T2949" t="s">
        <v>8311</v>
      </c>
      <c r="U2949" s="14">
        <f t="shared" si="187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19">
        <v>500000</v>
      </c>
      <c r="E2950">
        <v>24</v>
      </c>
      <c r="F2950" s="19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7">
        <f t="shared" si="185"/>
        <v>42097.649224537032</v>
      </c>
      <c r="M2950" t="b">
        <v>0</v>
      </c>
      <c r="N2950">
        <v>9</v>
      </c>
      <c r="O2950" s="5">
        <f>E2950/D2950</f>
        <v>4.8000000000000001E-5</v>
      </c>
      <c r="P2950" s="19">
        <f t="shared" si="186"/>
        <v>2.6666666666666665</v>
      </c>
      <c r="Q2950" t="b">
        <v>0</v>
      </c>
      <c r="R2950" s="14" t="s">
        <v>8362</v>
      </c>
      <c r="S2950" s="10" t="s">
        <v>8271</v>
      </c>
      <c r="T2950" t="s">
        <v>8311</v>
      </c>
      <c r="U2950" s="14">
        <f t="shared" si="187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19">
        <v>1000</v>
      </c>
      <c r="E2951">
        <v>25</v>
      </c>
      <c r="F2951" s="19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7">
        <f t="shared" si="185"/>
        <v>42297.823113425926</v>
      </c>
      <c r="M2951" t="b">
        <v>0</v>
      </c>
      <c r="N2951">
        <v>2</v>
      </c>
      <c r="O2951" s="5">
        <f>E2951/D2951</f>
        <v>2.5000000000000001E-2</v>
      </c>
      <c r="P2951" s="19">
        <f t="shared" si="186"/>
        <v>12.5</v>
      </c>
      <c r="Q2951" t="b">
        <v>0</v>
      </c>
      <c r="R2951" s="14" t="s">
        <v>8362</v>
      </c>
      <c r="S2951" s="10" t="s">
        <v>8271</v>
      </c>
      <c r="T2951" t="s">
        <v>8311</v>
      </c>
      <c r="U2951" s="14">
        <f t="shared" si="187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19">
        <v>5000000</v>
      </c>
      <c r="E2952">
        <v>0</v>
      </c>
      <c r="F2952" s="19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7">
        <f t="shared" si="185"/>
        <v>42362.36518518519</v>
      </c>
      <c r="M2952" t="b">
        <v>0</v>
      </c>
      <c r="N2952">
        <v>0</v>
      </c>
      <c r="O2952" s="5">
        <f>E2952/D2952</f>
        <v>0</v>
      </c>
      <c r="P2952" s="19">
        <f t="shared" si="186"/>
        <v>0</v>
      </c>
      <c r="Q2952" t="b">
        <v>0</v>
      </c>
      <c r="R2952" s="14" t="s">
        <v>8362</v>
      </c>
      <c r="S2952" s="10" t="s">
        <v>8271</v>
      </c>
      <c r="T2952" t="s">
        <v>8311</v>
      </c>
      <c r="U2952" s="14">
        <f t="shared" si="187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19">
        <v>50000</v>
      </c>
      <c r="E2953">
        <v>1096</v>
      </c>
      <c r="F2953" s="19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7">
        <f t="shared" si="185"/>
        <v>41872.802928240737</v>
      </c>
      <c r="M2953" t="b">
        <v>0</v>
      </c>
      <c r="N2953">
        <v>58</v>
      </c>
      <c r="O2953" s="5">
        <f>E2953/D2953</f>
        <v>2.1919999999999999E-2</v>
      </c>
      <c r="P2953" s="19">
        <f t="shared" si="186"/>
        <v>18.896551724137932</v>
      </c>
      <c r="Q2953" t="b">
        <v>0</v>
      </c>
      <c r="R2953" s="14" t="s">
        <v>8362</v>
      </c>
      <c r="S2953" s="10" t="s">
        <v>8271</v>
      </c>
      <c r="T2953" t="s">
        <v>8311</v>
      </c>
      <c r="U2953" s="14">
        <f t="shared" si="187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19">
        <v>20000</v>
      </c>
      <c r="E2954">
        <v>1605</v>
      </c>
      <c r="F2954" s="19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7">
        <f t="shared" si="185"/>
        <v>42628.690266203703</v>
      </c>
      <c r="M2954" t="b">
        <v>0</v>
      </c>
      <c r="N2954">
        <v>8</v>
      </c>
      <c r="O2954" s="5">
        <f>E2954/D2954</f>
        <v>8.0250000000000002E-2</v>
      </c>
      <c r="P2954" s="19">
        <f t="shared" si="186"/>
        <v>200.625</v>
      </c>
      <c r="Q2954" t="b">
        <v>0</v>
      </c>
      <c r="R2954" s="14" t="s">
        <v>8362</v>
      </c>
      <c r="S2954" s="10" t="s">
        <v>8271</v>
      </c>
      <c r="T2954" t="s">
        <v>8311</v>
      </c>
      <c r="U2954" s="14">
        <f t="shared" si="187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19">
        <v>400000</v>
      </c>
      <c r="E2955">
        <v>605</v>
      </c>
      <c r="F2955" s="19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7">
        <f t="shared" si="185"/>
        <v>42255.791909722218</v>
      </c>
      <c r="M2955" t="b">
        <v>0</v>
      </c>
      <c r="N2955">
        <v>3</v>
      </c>
      <c r="O2955" s="5">
        <f>E2955/D2955</f>
        <v>1.5125E-3</v>
      </c>
      <c r="P2955" s="19">
        <f t="shared" si="186"/>
        <v>201.66666666666666</v>
      </c>
      <c r="Q2955" t="b">
        <v>0</v>
      </c>
      <c r="R2955" s="14" t="s">
        <v>8362</v>
      </c>
      <c r="S2955" s="10" t="s">
        <v>8271</v>
      </c>
      <c r="T2955" t="s">
        <v>8311</v>
      </c>
      <c r="U2955" s="14">
        <f t="shared" si="187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19">
        <v>15000</v>
      </c>
      <c r="E2956">
        <v>0</v>
      </c>
      <c r="F2956" s="19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7">
        <f t="shared" si="185"/>
        <v>42790.583368055552</v>
      </c>
      <c r="M2956" t="b">
        <v>0</v>
      </c>
      <c r="N2956">
        <v>0</v>
      </c>
      <c r="O2956" s="5">
        <f>E2956/D2956</f>
        <v>0</v>
      </c>
      <c r="P2956" s="19">
        <f t="shared" si="186"/>
        <v>0</v>
      </c>
      <c r="Q2956" t="b">
        <v>0</v>
      </c>
      <c r="R2956" s="14" t="s">
        <v>8362</v>
      </c>
      <c r="S2956" s="10" t="s">
        <v>8271</v>
      </c>
      <c r="T2956" t="s">
        <v>8311</v>
      </c>
      <c r="U2956" s="14">
        <f t="shared" si="187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19">
        <v>1200</v>
      </c>
      <c r="E2957">
        <v>715</v>
      </c>
      <c r="F2957" s="19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7">
        <f t="shared" si="185"/>
        <v>42141.741307870368</v>
      </c>
      <c r="M2957" t="b">
        <v>0</v>
      </c>
      <c r="N2957">
        <v>11</v>
      </c>
      <c r="O2957" s="5">
        <f>E2957/D2957</f>
        <v>0.59583333333333333</v>
      </c>
      <c r="P2957" s="19">
        <f t="shared" si="186"/>
        <v>65</v>
      </c>
      <c r="Q2957" t="b">
        <v>0</v>
      </c>
      <c r="R2957" s="14" t="s">
        <v>8362</v>
      </c>
      <c r="S2957" s="10" t="s">
        <v>8271</v>
      </c>
      <c r="T2957" t="s">
        <v>8311</v>
      </c>
      <c r="U2957" s="14">
        <f t="shared" si="187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19">
        <v>7900</v>
      </c>
      <c r="E2958">
        <v>1322</v>
      </c>
      <c r="F2958" s="19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7">
        <f t="shared" si="185"/>
        <v>42464.958912037036</v>
      </c>
      <c r="M2958" t="b">
        <v>0</v>
      </c>
      <c r="N2958">
        <v>20</v>
      </c>
      <c r="O2958" s="5">
        <f>E2958/D2958</f>
        <v>0.16734177215189874</v>
      </c>
      <c r="P2958" s="19">
        <f t="shared" si="186"/>
        <v>66.099999999999994</v>
      </c>
      <c r="Q2958" t="b">
        <v>0</v>
      </c>
      <c r="R2958" s="14" t="s">
        <v>8362</v>
      </c>
      <c r="S2958" s="10" t="s">
        <v>8271</v>
      </c>
      <c r="T2958" t="s">
        <v>8311</v>
      </c>
      <c r="U2958" s="14">
        <f t="shared" si="187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19">
        <v>15000</v>
      </c>
      <c r="E2959">
        <v>280</v>
      </c>
      <c r="F2959" s="1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7">
        <f t="shared" si="185"/>
        <v>42031.011249999996</v>
      </c>
      <c r="M2959" t="b">
        <v>0</v>
      </c>
      <c r="N2959">
        <v>3</v>
      </c>
      <c r="O2959" s="5">
        <f>E2959/D2959</f>
        <v>1.8666666666666668E-2</v>
      </c>
      <c r="P2959" s="19">
        <f t="shared" si="186"/>
        <v>93.333333333333329</v>
      </c>
      <c r="Q2959" t="b">
        <v>0</v>
      </c>
      <c r="R2959" s="14" t="s">
        <v>8362</v>
      </c>
      <c r="S2959" s="10" t="s">
        <v>8271</v>
      </c>
      <c r="T2959" t="s">
        <v>8311</v>
      </c>
      <c r="U2959" s="14">
        <f t="shared" si="187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19">
        <v>80000</v>
      </c>
      <c r="E2960">
        <v>0</v>
      </c>
      <c r="F2960" s="19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7">
        <f t="shared" si="185"/>
        <v>42438.779131944444</v>
      </c>
      <c r="M2960" t="b">
        <v>0</v>
      </c>
      <c r="N2960">
        <v>0</v>
      </c>
      <c r="O2960" s="5">
        <f>E2960/D2960</f>
        <v>0</v>
      </c>
      <c r="P2960" s="19">
        <f t="shared" si="186"/>
        <v>0</v>
      </c>
      <c r="Q2960" t="b">
        <v>0</v>
      </c>
      <c r="R2960" s="14" t="s">
        <v>8362</v>
      </c>
      <c r="S2960" s="10" t="s">
        <v>8271</v>
      </c>
      <c r="T2960" t="s">
        <v>8311</v>
      </c>
      <c r="U2960" s="14">
        <f t="shared" si="187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19">
        <v>10000</v>
      </c>
      <c r="E2961">
        <v>0</v>
      </c>
      <c r="F2961" s="19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7">
        <f t="shared" si="185"/>
        <v>42498.008391203708</v>
      </c>
      <c r="M2961" t="b">
        <v>0</v>
      </c>
      <c r="N2961">
        <v>0</v>
      </c>
      <c r="O2961" s="5">
        <f>E2961/D2961</f>
        <v>0</v>
      </c>
      <c r="P2961" s="19">
        <f t="shared" si="186"/>
        <v>0</v>
      </c>
      <c r="Q2961" t="b">
        <v>0</v>
      </c>
      <c r="R2961" s="14" t="s">
        <v>8362</v>
      </c>
      <c r="S2961" s="10" t="s">
        <v>8271</v>
      </c>
      <c r="T2961" t="s">
        <v>8311</v>
      </c>
      <c r="U2961" s="14">
        <f t="shared" si="187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19">
        <v>30000000</v>
      </c>
      <c r="E2962">
        <v>0</v>
      </c>
      <c r="F2962" s="19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7">
        <f t="shared" si="185"/>
        <v>41863.757210648146</v>
      </c>
      <c r="M2962" t="b">
        <v>0</v>
      </c>
      <c r="N2962">
        <v>0</v>
      </c>
      <c r="O2962" s="5">
        <f>E2962/D2962</f>
        <v>0</v>
      </c>
      <c r="P2962" s="19">
        <f t="shared" si="186"/>
        <v>0</v>
      </c>
      <c r="Q2962" t="b">
        <v>0</v>
      </c>
      <c r="R2962" s="14" t="s">
        <v>8362</v>
      </c>
      <c r="S2962" s="10" t="s">
        <v>8271</v>
      </c>
      <c r="T2962" t="s">
        <v>8311</v>
      </c>
      <c r="U2962" s="14">
        <f t="shared" si="187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9">
        <v>5000</v>
      </c>
      <c r="E2963">
        <v>5481</v>
      </c>
      <c r="F2963" s="19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7">
        <f t="shared" si="185"/>
        <v>42061.212488425925</v>
      </c>
      <c r="M2963" t="b">
        <v>0</v>
      </c>
      <c r="N2963">
        <v>108</v>
      </c>
      <c r="O2963" s="5">
        <f>E2963/D2963</f>
        <v>1.0962000000000001</v>
      </c>
      <c r="P2963" s="19">
        <f t="shared" si="186"/>
        <v>50.75</v>
      </c>
      <c r="Q2963" t="b">
        <v>1</v>
      </c>
      <c r="R2963" s="14" t="s">
        <v>8330</v>
      </c>
      <c r="S2963" s="10" t="s">
        <v>8271</v>
      </c>
      <c r="T2963" t="s">
        <v>8272</v>
      </c>
      <c r="U2963" s="14">
        <f t="shared" si="187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9">
        <v>1000</v>
      </c>
      <c r="E2964">
        <v>1218</v>
      </c>
      <c r="F2964" s="19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7">
        <f t="shared" si="185"/>
        <v>42036.24428240741</v>
      </c>
      <c r="M2964" t="b">
        <v>0</v>
      </c>
      <c r="N2964">
        <v>20</v>
      </c>
      <c r="O2964" s="5">
        <f>E2964/D2964</f>
        <v>1.218</v>
      </c>
      <c r="P2964" s="19">
        <f t="shared" si="186"/>
        <v>60.9</v>
      </c>
      <c r="Q2964" t="b">
        <v>1</v>
      </c>
      <c r="R2964" s="14" t="s">
        <v>8330</v>
      </c>
      <c r="S2964" s="10" t="s">
        <v>8271</v>
      </c>
      <c r="T2964" t="s">
        <v>8272</v>
      </c>
      <c r="U2964" s="14">
        <f t="shared" si="187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9">
        <v>10000</v>
      </c>
      <c r="E2965">
        <v>10685</v>
      </c>
      <c r="F2965" s="19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7">
        <f t="shared" si="185"/>
        <v>42157.470185185186</v>
      </c>
      <c r="M2965" t="b">
        <v>0</v>
      </c>
      <c r="N2965">
        <v>98</v>
      </c>
      <c r="O2965" s="5">
        <f>E2965/D2965</f>
        <v>1.0685</v>
      </c>
      <c r="P2965" s="19">
        <f t="shared" si="186"/>
        <v>109.03061224489795</v>
      </c>
      <c r="Q2965" t="b">
        <v>1</v>
      </c>
      <c r="R2965" s="14" t="s">
        <v>8330</v>
      </c>
      <c r="S2965" s="10" t="s">
        <v>8271</v>
      </c>
      <c r="T2965" t="s">
        <v>8272</v>
      </c>
      <c r="U2965" s="14">
        <f t="shared" si="187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9">
        <v>5000</v>
      </c>
      <c r="E2966">
        <v>5035.6899999999996</v>
      </c>
      <c r="F2966" s="19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7">
        <f t="shared" si="185"/>
        <v>41827.909942129627</v>
      </c>
      <c r="M2966" t="b">
        <v>0</v>
      </c>
      <c r="N2966">
        <v>196</v>
      </c>
      <c r="O2966" s="5">
        <f>E2966/D2966</f>
        <v>1.0071379999999999</v>
      </c>
      <c r="P2966" s="19">
        <f t="shared" si="186"/>
        <v>25.692295918367346</v>
      </c>
      <c r="Q2966" t="b">
        <v>1</v>
      </c>
      <c r="R2966" s="14" t="s">
        <v>8330</v>
      </c>
      <c r="S2966" s="10" t="s">
        <v>8271</v>
      </c>
      <c r="T2966" t="s">
        <v>8272</v>
      </c>
      <c r="U2966" s="14">
        <f t="shared" si="187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9">
        <v>1500</v>
      </c>
      <c r="E2967">
        <v>1635</v>
      </c>
      <c r="F2967" s="19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7">
        <f t="shared" si="185"/>
        <v>42162.729548611111</v>
      </c>
      <c r="M2967" t="b">
        <v>0</v>
      </c>
      <c r="N2967">
        <v>39</v>
      </c>
      <c r="O2967" s="5">
        <f>E2967/D2967</f>
        <v>1.0900000000000001</v>
      </c>
      <c r="P2967" s="19">
        <f t="shared" si="186"/>
        <v>41.92307692307692</v>
      </c>
      <c r="Q2967" t="b">
        <v>1</v>
      </c>
      <c r="R2967" s="14" t="s">
        <v>8330</v>
      </c>
      <c r="S2967" s="10" t="s">
        <v>8271</v>
      </c>
      <c r="T2967" t="s">
        <v>8272</v>
      </c>
      <c r="U2967" s="14">
        <f t="shared" si="187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9">
        <v>10000</v>
      </c>
      <c r="E2968">
        <v>11363</v>
      </c>
      <c r="F2968" s="19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7">
        <f t="shared" si="185"/>
        <v>42233.738564814819</v>
      </c>
      <c r="M2968" t="b">
        <v>0</v>
      </c>
      <c r="N2968">
        <v>128</v>
      </c>
      <c r="O2968" s="5">
        <f>E2968/D2968</f>
        <v>1.1363000000000001</v>
      </c>
      <c r="P2968" s="19">
        <f t="shared" si="186"/>
        <v>88.7734375</v>
      </c>
      <c r="Q2968" t="b">
        <v>1</v>
      </c>
      <c r="R2968" s="14" t="s">
        <v>8330</v>
      </c>
      <c r="S2968" s="10" t="s">
        <v>8271</v>
      </c>
      <c r="T2968" t="s">
        <v>8272</v>
      </c>
      <c r="U2968" s="14">
        <f t="shared" si="187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9">
        <v>5000</v>
      </c>
      <c r="E2969">
        <v>5696</v>
      </c>
      <c r="F2969" s="1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7">
        <f t="shared" si="185"/>
        <v>42042.197824074072</v>
      </c>
      <c r="M2969" t="b">
        <v>0</v>
      </c>
      <c r="N2969">
        <v>71</v>
      </c>
      <c r="O2969" s="5">
        <f>E2969/D2969</f>
        <v>1.1392</v>
      </c>
      <c r="P2969" s="19">
        <f t="shared" si="186"/>
        <v>80.225352112676063</v>
      </c>
      <c r="Q2969" t="b">
        <v>1</v>
      </c>
      <c r="R2969" s="14" t="s">
        <v>8330</v>
      </c>
      <c r="S2969" s="10" t="s">
        <v>8271</v>
      </c>
      <c r="T2969" t="s">
        <v>8272</v>
      </c>
      <c r="U2969" s="14">
        <f t="shared" si="187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9">
        <v>3500</v>
      </c>
      <c r="E2970">
        <v>3710</v>
      </c>
      <c r="F2970" s="19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7">
        <f t="shared" si="185"/>
        <v>42585.523842592593</v>
      </c>
      <c r="M2970" t="b">
        <v>0</v>
      </c>
      <c r="N2970">
        <v>47</v>
      </c>
      <c r="O2970" s="5">
        <f>E2970/D2970</f>
        <v>1.06</v>
      </c>
      <c r="P2970" s="19">
        <f t="shared" si="186"/>
        <v>78.936170212765958</v>
      </c>
      <c r="Q2970" t="b">
        <v>1</v>
      </c>
      <c r="R2970" s="14" t="s">
        <v>8330</v>
      </c>
      <c r="S2970" s="10" t="s">
        <v>8271</v>
      </c>
      <c r="T2970" t="s">
        <v>8272</v>
      </c>
      <c r="U2970" s="14">
        <f t="shared" si="187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19">
        <v>1000</v>
      </c>
      <c r="E2971">
        <v>1625</v>
      </c>
      <c r="F2971" s="19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7">
        <f t="shared" si="185"/>
        <v>42097.786493055552</v>
      </c>
      <c r="M2971" t="b">
        <v>0</v>
      </c>
      <c r="N2971">
        <v>17</v>
      </c>
      <c r="O2971" s="5">
        <f>E2971/D2971</f>
        <v>1.625</v>
      </c>
      <c r="P2971" s="19">
        <f t="shared" si="186"/>
        <v>95.588235294117652</v>
      </c>
      <c r="Q2971" t="b">
        <v>1</v>
      </c>
      <c r="R2971" s="14" t="s">
        <v>8330</v>
      </c>
      <c r="S2971" s="10" t="s">
        <v>8271</v>
      </c>
      <c r="T2971" t="s">
        <v>8272</v>
      </c>
      <c r="U2971" s="14">
        <f t="shared" si="187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9">
        <v>6000</v>
      </c>
      <c r="E2972">
        <v>6360</v>
      </c>
      <c r="F2972" s="19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7">
        <f t="shared" si="185"/>
        <v>41808.669571759259</v>
      </c>
      <c r="M2972" t="b">
        <v>0</v>
      </c>
      <c r="N2972">
        <v>91</v>
      </c>
      <c r="O2972" s="5">
        <f>E2972/D2972</f>
        <v>1.06</v>
      </c>
      <c r="P2972" s="19">
        <f t="shared" si="186"/>
        <v>69.890109890109883</v>
      </c>
      <c r="Q2972" t="b">
        <v>1</v>
      </c>
      <c r="R2972" s="14" t="s">
        <v>8330</v>
      </c>
      <c r="S2972" s="10" t="s">
        <v>8271</v>
      </c>
      <c r="T2972" t="s">
        <v>8272</v>
      </c>
      <c r="U2972" s="14">
        <f t="shared" si="187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9">
        <v>3200</v>
      </c>
      <c r="E2973">
        <v>3205</v>
      </c>
      <c r="F2973" s="19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7">
        <f t="shared" si="185"/>
        <v>41852.658310185187</v>
      </c>
      <c r="M2973" t="b">
        <v>0</v>
      </c>
      <c r="N2973">
        <v>43</v>
      </c>
      <c r="O2973" s="5">
        <f>E2973/D2973</f>
        <v>1.0015624999999999</v>
      </c>
      <c r="P2973" s="19">
        <f t="shared" si="186"/>
        <v>74.534883720930239</v>
      </c>
      <c r="Q2973" t="b">
        <v>1</v>
      </c>
      <c r="R2973" s="14" t="s">
        <v>8330</v>
      </c>
      <c r="S2973" s="10" t="s">
        <v>8271</v>
      </c>
      <c r="T2973" t="s">
        <v>8272</v>
      </c>
      <c r="U2973" s="14">
        <f t="shared" si="187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9">
        <v>2000</v>
      </c>
      <c r="E2974">
        <v>2107</v>
      </c>
      <c r="F2974" s="19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7">
        <f t="shared" si="185"/>
        <v>42694.110185185185</v>
      </c>
      <c r="M2974" t="b">
        <v>0</v>
      </c>
      <c r="N2974">
        <v>17</v>
      </c>
      <c r="O2974" s="5">
        <f>E2974/D2974</f>
        <v>1.0535000000000001</v>
      </c>
      <c r="P2974" s="19">
        <f t="shared" si="186"/>
        <v>123.94117647058823</v>
      </c>
      <c r="Q2974" t="b">
        <v>1</v>
      </c>
      <c r="R2974" s="14" t="s">
        <v>8330</v>
      </c>
      <c r="S2974" s="10" t="s">
        <v>8271</v>
      </c>
      <c r="T2974" t="s">
        <v>8272</v>
      </c>
      <c r="U2974" s="14">
        <f t="shared" si="187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9">
        <v>5000</v>
      </c>
      <c r="E2975">
        <v>8740</v>
      </c>
      <c r="F2975" s="19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7">
        <f t="shared" si="185"/>
        <v>42341.818379629629</v>
      </c>
      <c r="M2975" t="b">
        <v>0</v>
      </c>
      <c r="N2975">
        <v>33</v>
      </c>
      <c r="O2975" s="5">
        <f>E2975/D2975</f>
        <v>1.748</v>
      </c>
      <c r="P2975" s="19">
        <f t="shared" si="186"/>
        <v>264.84848484848487</v>
      </c>
      <c r="Q2975" t="b">
        <v>1</v>
      </c>
      <c r="R2975" s="14" t="s">
        <v>8330</v>
      </c>
      <c r="S2975" s="10" t="s">
        <v>8271</v>
      </c>
      <c r="T2975" t="s">
        <v>8272</v>
      </c>
      <c r="U2975" s="14">
        <f t="shared" si="187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9">
        <v>5000</v>
      </c>
      <c r="E2976">
        <v>5100</v>
      </c>
      <c r="F2976" s="19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7">
        <f t="shared" si="185"/>
        <v>41880.061006944445</v>
      </c>
      <c r="M2976" t="b">
        <v>0</v>
      </c>
      <c r="N2976">
        <v>87</v>
      </c>
      <c r="O2976" s="5">
        <f>E2976/D2976</f>
        <v>1.02</v>
      </c>
      <c r="P2976" s="19">
        <f t="shared" si="186"/>
        <v>58.620689655172413</v>
      </c>
      <c r="Q2976" t="b">
        <v>1</v>
      </c>
      <c r="R2976" s="14" t="s">
        <v>8330</v>
      </c>
      <c r="S2976" s="10" t="s">
        <v>8271</v>
      </c>
      <c r="T2976" t="s">
        <v>8272</v>
      </c>
      <c r="U2976" s="14">
        <f t="shared" si="187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9">
        <v>8000</v>
      </c>
      <c r="E2977">
        <v>8010</v>
      </c>
      <c r="F2977" s="19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7">
        <f t="shared" si="185"/>
        <v>41941.683865740742</v>
      </c>
      <c r="M2977" t="b">
        <v>0</v>
      </c>
      <c r="N2977">
        <v>113</v>
      </c>
      <c r="O2977" s="5">
        <f>E2977/D2977</f>
        <v>1.00125</v>
      </c>
      <c r="P2977" s="19">
        <f t="shared" si="186"/>
        <v>70.884955752212392</v>
      </c>
      <c r="Q2977" t="b">
        <v>1</v>
      </c>
      <c r="R2977" s="14" t="s">
        <v>8330</v>
      </c>
      <c r="S2977" s="10" t="s">
        <v>8271</v>
      </c>
      <c r="T2977" t="s">
        <v>8272</v>
      </c>
      <c r="U2977" s="14">
        <f t="shared" si="187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19">
        <v>70</v>
      </c>
      <c r="E2978">
        <v>120</v>
      </c>
      <c r="F2978" s="19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7">
        <f t="shared" si="185"/>
        <v>42425.730671296296</v>
      </c>
      <c r="M2978" t="b">
        <v>0</v>
      </c>
      <c r="N2978">
        <v>14</v>
      </c>
      <c r="O2978" s="5">
        <f>E2978/D2978</f>
        <v>1.7142857142857142</v>
      </c>
      <c r="P2978" s="19">
        <f t="shared" si="186"/>
        <v>8.5714285714285712</v>
      </c>
      <c r="Q2978" t="b">
        <v>1</v>
      </c>
      <c r="R2978" s="14" t="s">
        <v>8330</v>
      </c>
      <c r="S2978" s="10" t="s">
        <v>8271</v>
      </c>
      <c r="T2978" t="s">
        <v>8272</v>
      </c>
      <c r="U2978" s="14">
        <f t="shared" si="187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9">
        <v>3000</v>
      </c>
      <c r="E2979">
        <v>3407</v>
      </c>
      <c r="F2979" s="1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7">
        <f t="shared" si="185"/>
        <v>42026.88118055556</v>
      </c>
      <c r="M2979" t="b">
        <v>0</v>
      </c>
      <c r="N2979">
        <v>30</v>
      </c>
      <c r="O2979" s="5">
        <f>E2979/D2979</f>
        <v>1.1356666666666666</v>
      </c>
      <c r="P2979" s="19">
        <f t="shared" si="186"/>
        <v>113.56666666666666</v>
      </c>
      <c r="Q2979" t="b">
        <v>1</v>
      </c>
      <c r="R2979" s="14" t="s">
        <v>8330</v>
      </c>
      <c r="S2979" s="10" t="s">
        <v>8271</v>
      </c>
      <c r="T2979" t="s">
        <v>8272</v>
      </c>
      <c r="U2979" s="14">
        <f t="shared" si="187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9">
        <v>750</v>
      </c>
      <c r="E2980">
        <v>971</v>
      </c>
      <c r="F2980" s="19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7">
        <f t="shared" si="185"/>
        <v>41922.640590277777</v>
      </c>
      <c r="M2980" t="b">
        <v>0</v>
      </c>
      <c r="N2980">
        <v>16</v>
      </c>
      <c r="O2980" s="5">
        <f>E2980/D2980</f>
        <v>1.2946666666666666</v>
      </c>
      <c r="P2980" s="19">
        <f t="shared" si="186"/>
        <v>60.6875</v>
      </c>
      <c r="Q2980" t="b">
        <v>1</v>
      </c>
      <c r="R2980" s="14" t="s">
        <v>8330</v>
      </c>
      <c r="S2980" s="10" t="s">
        <v>8271</v>
      </c>
      <c r="T2980" t="s">
        <v>8272</v>
      </c>
      <c r="U2980" s="14">
        <f t="shared" si="187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9">
        <v>5000</v>
      </c>
      <c r="E2981">
        <v>5070</v>
      </c>
      <c r="F2981" s="19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7">
        <f t="shared" si="185"/>
        <v>41993.824340277773</v>
      </c>
      <c r="M2981" t="b">
        <v>0</v>
      </c>
      <c r="N2981">
        <v>46</v>
      </c>
      <c r="O2981" s="5">
        <f>E2981/D2981</f>
        <v>1.014</v>
      </c>
      <c r="P2981" s="19">
        <f t="shared" si="186"/>
        <v>110.21739130434783</v>
      </c>
      <c r="Q2981" t="b">
        <v>1</v>
      </c>
      <c r="R2981" s="14" t="s">
        <v>8330</v>
      </c>
      <c r="S2981" s="10" t="s">
        <v>8271</v>
      </c>
      <c r="T2981" t="s">
        <v>8272</v>
      </c>
      <c r="U2981" s="14">
        <f t="shared" si="187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9">
        <v>3000</v>
      </c>
      <c r="E2982">
        <v>3275</v>
      </c>
      <c r="F2982" s="19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7">
        <f t="shared" si="185"/>
        <v>42219.915856481486</v>
      </c>
      <c r="M2982" t="b">
        <v>0</v>
      </c>
      <c r="N2982">
        <v>24</v>
      </c>
      <c r="O2982" s="5">
        <f>E2982/D2982</f>
        <v>1.0916666666666666</v>
      </c>
      <c r="P2982" s="19">
        <f t="shared" si="186"/>
        <v>136.45833333333334</v>
      </c>
      <c r="Q2982" t="b">
        <v>1</v>
      </c>
      <c r="R2982" s="14" t="s">
        <v>8330</v>
      </c>
      <c r="S2982" s="10" t="s">
        <v>8271</v>
      </c>
      <c r="T2982" t="s">
        <v>8272</v>
      </c>
      <c r="U2982" s="14">
        <f t="shared" si="187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19">
        <v>4000</v>
      </c>
      <c r="E2983">
        <v>5157</v>
      </c>
      <c r="F2983" s="19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7">
        <f t="shared" si="185"/>
        <v>42225.559675925921</v>
      </c>
      <c r="M2983" t="b">
        <v>1</v>
      </c>
      <c r="N2983">
        <v>97</v>
      </c>
      <c r="O2983" s="5">
        <f>E2983/D2983</f>
        <v>1.28925</v>
      </c>
      <c r="P2983" s="19">
        <f t="shared" si="186"/>
        <v>53.164948453608247</v>
      </c>
      <c r="Q2983" t="b">
        <v>1</v>
      </c>
      <c r="R2983" s="14" t="s">
        <v>8362</v>
      </c>
      <c r="S2983" s="10" t="s">
        <v>8271</v>
      </c>
      <c r="T2983" t="s">
        <v>8311</v>
      </c>
      <c r="U2983" s="14">
        <f t="shared" si="187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19">
        <v>5000</v>
      </c>
      <c r="E2984">
        <v>5103</v>
      </c>
      <c r="F2984" s="19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7">
        <f t="shared" si="185"/>
        <v>42381.686840277776</v>
      </c>
      <c r="M2984" t="b">
        <v>1</v>
      </c>
      <c r="N2984">
        <v>59</v>
      </c>
      <c r="O2984" s="5">
        <f>E2984/D2984</f>
        <v>1.0206</v>
      </c>
      <c r="P2984" s="19">
        <f t="shared" si="186"/>
        <v>86.491525423728817</v>
      </c>
      <c r="Q2984" t="b">
        <v>1</v>
      </c>
      <c r="R2984" s="14" t="s">
        <v>8362</v>
      </c>
      <c r="S2984" s="10" t="s">
        <v>8271</v>
      </c>
      <c r="T2984" t="s">
        <v>8311</v>
      </c>
      <c r="U2984" s="14">
        <f t="shared" si="187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19">
        <v>116000</v>
      </c>
      <c r="E2985">
        <v>169985.91</v>
      </c>
      <c r="F2985" s="19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7">
        <f t="shared" si="185"/>
        <v>41894.632361111115</v>
      </c>
      <c r="M2985" t="b">
        <v>1</v>
      </c>
      <c r="N2985">
        <v>1095</v>
      </c>
      <c r="O2985" s="5">
        <f>E2985/D2985</f>
        <v>1.465395775862069</v>
      </c>
      <c r="P2985" s="19">
        <f t="shared" si="186"/>
        <v>155.23827397260274</v>
      </c>
      <c r="Q2985" t="b">
        <v>1</v>
      </c>
      <c r="R2985" s="14" t="s">
        <v>8362</v>
      </c>
      <c r="S2985" s="10" t="s">
        <v>8271</v>
      </c>
      <c r="T2985" t="s">
        <v>8311</v>
      </c>
      <c r="U2985" s="14">
        <f t="shared" si="187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19">
        <v>25000</v>
      </c>
      <c r="E2986">
        <v>25088</v>
      </c>
      <c r="F2986" s="19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7">
        <f t="shared" si="185"/>
        <v>42576.278715277775</v>
      </c>
      <c r="M2986" t="b">
        <v>1</v>
      </c>
      <c r="N2986">
        <v>218</v>
      </c>
      <c r="O2986" s="5">
        <f>E2986/D2986</f>
        <v>1.00352</v>
      </c>
      <c r="P2986" s="19">
        <f t="shared" si="186"/>
        <v>115.08256880733946</v>
      </c>
      <c r="Q2986" t="b">
        <v>1</v>
      </c>
      <c r="R2986" s="14" t="s">
        <v>8362</v>
      </c>
      <c r="S2986" s="10" t="s">
        <v>8271</v>
      </c>
      <c r="T2986" t="s">
        <v>8311</v>
      </c>
      <c r="U2986" s="14">
        <f t="shared" si="187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19">
        <v>10000</v>
      </c>
      <c r="E2987">
        <v>12165</v>
      </c>
      <c r="F2987" s="19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7">
        <f t="shared" si="185"/>
        <v>42654.973703703698</v>
      </c>
      <c r="M2987" t="b">
        <v>0</v>
      </c>
      <c r="N2987">
        <v>111</v>
      </c>
      <c r="O2987" s="5">
        <f>E2987/D2987</f>
        <v>1.2164999999999999</v>
      </c>
      <c r="P2987" s="19">
        <f t="shared" si="186"/>
        <v>109.5945945945946</v>
      </c>
      <c r="Q2987" t="b">
        <v>1</v>
      </c>
      <c r="R2987" s="14" t="s">
        <v>8362</v>
      </c>
      <c r="S2987" s="10" t="s">
        <v>8271</v>
      </c>
      <c r="T2987" t="s">
        <v>8311</v>
      </c>
      <c r="U2987" s="14">
        <f t="shared" si="187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19">
        <v>2400</v>
      </c>
      <c r="E2988">
        <v>2532</v>
      </c>
      <c r="F2988" s="19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7">
        <f t="shared" si="185"/>
        <v>42431.500069444446</v>
      </c>
      <c r="M2988" t="b">
        <v>0</v>
      </c>
      <c r="N2988">
        <v>56</v>
      </c>
      <c r="O2988" s="5">
        <f>E2988/D2988</f>
        <v>1.0549999999999999</v>
      </c>
      <c r="P2988" s="19">
        <f t="shared" si="186"/>
        <v>45.214285714285715</v>
      </c>
      <c r="Q2988" t="b">
        <v>1</v>
      </c>
      <c r="R2988" s="14" t="s">
        <v>8362</v>
      </c>
      <c r="S2988" s="10" t="s">
        <v>8271</v>
      </c>
      <c r="T2988" t="s">
        <v>8311</v>
      </c>
      <c r="U2988" s="14">
        <f t="shared" si="187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19">
        <v>25000</v>
      </c>
      <c r="E2989">
        <v>27600.2</v>
      </c>
      <c r="F2989" s="1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7">
        <f t="shared" si="185"/>
        <v>42627.307303240741</v>
      </c>
      <c r="M2989" t="b">
        <v>0</v>
      </c>
      <c r="N2989">
        <v>265</v>
      </c>
      <c r="O2989" s="5">
        <f>E2989/D2989</f>
        <v>1.1040080000000001</v>
      </c>
      <c r="P2989" s="19">
        <f t="shared" si="186"/>
        <v>104.15169811320754</v>
      </c>
      <c r="Q2989" t="b">
        <v>1</v>
      </c>
      <c r="R2989" s="14" t="s">
        <v>8362</v>
      </c>
      <c r="S2989" s="10" t="s">
        <v>8271</v>
      </c>
      <c r="T2989" t="s">
        <v>8311</v>
      </c>
      <c r="U2989" s="14">
        <f t="shared" si="187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19">
        <v>1000</v>
      </c>
      <c r="E2990">
        <v>1000</v>
      </c>
      <c r="F2990" s="19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7">
        <f t="shared" si="185"/>
        <v>42511.362048611118</v>
      </c>
      <c r="M2990" t="b">
        <v>0</v>
      </c>
      <c r="N2990">
        <v>28</v>
      </c>
      <c r="O2990" s="5">
        <f>E2990/D2990</f>
        <v>1</v>
      </c>
      <c r="P2990" s="19">
        <f t="shared" si="186"/>
        <v>35.714285714285715</v>
      </c>
      <c r="Q2990" t="b">
        <v>1</v>
      </c>
      <c r="R2990" s="14" t="s">
        <v>8362</v>
      </c>
      <c r="S2990" s="10" t="s">
        <v>8271</v>
      </c>
      <c r="T2990" t="s">
        <v>8311</v>
      </c>
      <c r="U2990" s="14">
        <f t="shared" si="187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19">
        <v>20000</v>
      </c>
      <c r="E2991">
        <v>35307</v>
      </c>
      <c r="F2991" s="19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7">
        <f t="shared" si="185"/>
        <v>42337.02039351852</v>
      </c>
      <c r="M2991" t="b">
        <v>0</v>
      </c>
      <c r="N2991">
        <v>364</v>
      </c>
      <c r="O2991" s="5">
        <f>E2991/D2991</f>
        <v>1.76535</v>
      </c>
      <c r="P2991" s="19">
        <f t="shared" si="186"/>
        <v>96.997252747252745</v>
      </c>
      <c r="Q2991" t="b">
        <v>1</v>
      </c>
      <c r="R2991" s="14" t="s">
        <v>8362</v>
      </c>
      <c r="S2991" s="10" t="s">
        <v>8271</v>
      </c>
      <c r="T2991" t="s">
        <v>8311</v>
      </c>
      <c r="U2991" s="14">
        <f t="shared" si="187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19">
        <v>10000</v>
      </c>
      <c r="E2992">
        <v>10000</v>
      </c>
      <c r="F2992" s="19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7">
        <f t="shared" si="185"/>
        <v>42341.57430555555</v>
      </c>
      <c r="M2992" t="b">
        <v>0</v>
      </c>
      <c r="N2992">
        <v>27</v>
      </c>
      <c r="O2992" s="5">
        <f>E2992/D2992</f>
        <v>1</v>
      </c>
      <c r="P2992" s="19">
        <f t="shared" si="186"/>
        <v>370.37037037037038</v>
      </c>
      <c r="Q2992" t="b">
        <v>1</v>
      </c>
      <c r="R2992" s="14" t="s">
        <v>8362</v>
      </c>
      <c r="S2992" s="10" t="s">
        <v>8271</v>
      </c>
      <c r="T2992" t="s">
        <v>8311</v>
      </c>
      <c r="U2992" s="14">
        <f t="shared" si="187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19">
        <v>8500</v>
      </c>
      <c r="E2993">
        <v>8780</v>
      </c>
      <c r="F2993" s="19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7">
        <f t="shared" si="185"/>
        <v>42740.837152777778</v>
      </c>
      <c r="M2993" t="b">
        <v>0</v>
      </c>
      <c r="N2993">
        <v>93</v>
      </c>
      <c r="O2993" s="5">
        <f>E2993/D2993</f>
        <v>1.0329411764705883</v>
      </c>
      <c r="P2993" s="19">
        <f t="shared" si="186"/>
        <v>94.408602150537632</v>
      </c>
      <c r="Q2993" t="b">
        <v>1</v>
      </c>
      <c r="R2993" s="14" t="s">
        <v>8362</v>
      </c>
      <c r="S2993" s="10" t="s">
        <v>8271</v>
      </c>
      <c r="T2993" t="s">
        <v>8311</v>
      </c>
      <c r="U2993" s="14">
        <f t="shared" si="187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19">
        <v>3000</v>
      </c>
      <c r="E2994">
        <v>3135</v>
      </c>
      <c r="F2994" s="19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7">
        <f t="shared" si="185"/>
        <v>42622.767476851848</v>
      </c>
      <c r="M2994" t="b">
        <v>0</v>
      </c>
      <c r="N2994">
        <v>64</v>
      </c>
      <c r="O2994" s="5">
        <f>E2994/D2994</f>
        <v>1.0449999999999999</v>
      </c>
      <c r="P2994" s="19">
        <f t="shared" si="186"/>
        <v>48.984375</v>
      </c>
      <c r="Q2994" t="b">
        <v>1</v>
      </c>
      <c r="R2994" s="14" t="s">
        <v>8362</v>
      </c>
      <c r="S2994" s="10" t="s">
        <v>8271</v>
      </c>
      <c r="T2994" t="s">
        <v>8311</v>
      </c>
      <c r="U2994" s="14">
        <f t="shared" si="187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19">
        <v>1000</v>
      </c>
      <c r="E2995">
        <v>1003</v>
      </c>
      <c r="F2995" s="19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7">
        <f t="shared" si="185"/>
        <v>42390.838738425926</v>
      </c>
      <c r="M2995" t="b">
        <v>0</v>
      </c>
      <c r="N2995">
        <v>22</v>
      </c>
      <c r="O2995" s="5">
        <f>E2995/D2995</f>
        <v>1.0029999999999999</v>
      </c>
      <c r="P2995" s="19">
        <f t="shared" si="186"/>
        <v>45.590909090909093</v>
      </c>
      <c r="Q2995" t="b">
        <v>1</v>
      </c>
      <c r="R2995" s="14" t="s">
        <v>8362</v>
      </c>
      <c r="S2995" s="10" t="s">
        <v>8271</v>
      </c>
      <c r="T2995" t="s">
        <v>8311</v>
      </c>
      <c r="U2995" s="14">
        <f t="shared" si="187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19">
        <v>300</v>
      </c>
      <c r="E2996">
        <v>1373.24</v>
      </c>
      <c r="F2996" s="19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7">
        <f t="shared" si="185"/>
        <v>41885.478842592594</v>
      </c>
      <c r="M2996" t="b">
        <v>0</v>
      </c>
      <c r="N2996">
        <v>59</v>
      </c>
      <c r="O2996" s="5">
        <f>E2996/D2996</f>
        <v>4.577466666666667</v>
      </c>
      <c r="P2996" s="19">
        <f t="shared" si="186"/>
        <v>23.275254237288134</v>
      </c>
      <c r="Q2996" t="b">
        <v>1</v>
      </c>
      <c r="R2996" s="14" t="s">
        <v>8362</v>
      </c>
      <c r="S2996" s="10" t="s">
        <v>8271</v>
      </c>
      <c r="T2996" t="s">
        <v>8311</v>
      </c>
      <c r="U2996" s="14">
        <f t="shared" si="187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19">
        <v>15000</v>
      </c>
      <c r="E2997">
        <v>15744</v>
      </c>
      <c r="F2997" s="19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7">
        <f t="shared" si="185"/>
        <v>42724.665173611109</v>
      </c>
      <c r="M2997" t="b">
        <v>0</v>
      </c>
      <c r="N2997">
        <v>249</v>
      </c>
      <c r="O2997" s="5">
        <f>E2997/D2997</f>
        <v>1.0496000000000001</v>
      </c>
      <c r="P2997" s="19">
        <f t="shared" si="186"/>
        <v>63.2289156626506</v>
      </c>
      <c r="Q2997" t="b">
        <v>1</v>
      </c>
      <c r="R2997" s="14" t="s">
        <v>8362</v>
      </c>
      <c r="S2997" s="10" t="s">
        <v>8271</v>
      </c>
      <c r="T2997" t="s">
        <v>8311</v>
      </c>
      <c r="U2997" s="14">
        <f t="shared" si="187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19">
        <v>35000</v>
      </c>
      <c r="E2998">
        <v>60180</v>
      </c>
      <c r="F2998" s="19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7">
        <f t="shared" si="185"/>
        <v>42090.912500000006</v>
      </c>
      <c r="M2998" t="b">
        <v>0</v>
      </c>
      <c r="N2998">
        <v>392</v>
      </c>
      <c r="O2998" s="5">
        <f>E2998/D2998</f>
        <v>1.7194285714285715</v>
      </c>
      <c r="P2998" s="19">
        <f t="shared" si="186"/>
        <v>153.5204081632653</v>
      </c>
      <c r="Q2998" t="b">
        <v>1</v>
      </c>
      <c r="R2998" s="14" t="s">
        <v>8362</v>
      </c>
      <c r="S2998" s="10" t="s">
        <v>8271</v>
      </c>
      <c r="T2998" t="s">
        <v>8311</v>
      </c>
      <c r="U2998" s="14">
        <f t="shared" si="187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19">
        <v>10000</v>
      </c>
      <c r="E2999">
        <v>10373</v>
      </c>
      <c r="F2999" s="1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7">
        <f t="shared" si="185"/>
        <v>42775.733715277776</v>
      </c>
      <c r="M2999" t="b">
        <v>0</v>
      </c>
      <c r="N2999">
        <v>115</v>
      </c>
      <c r="O2999" s="5">
        <f>E2999/D2999</f>
        <v>1.0373000000000001</v>
      </c>
      <c r="P2999" s="19">
        <f t="shared" si="186"/>
        <v>90.2</v>
      </c>
      <c r="Q2999" t="b">
        <v>1</v>
      </c>
      <c r="R2999" s="14" t="s">
        <v>8362</v>
      </c>
      <c r="S2999" s="10" t="s">
        <v>8271</v>
      </c>
      <c r="T2999" t="s">
        <v>8311</v>
      </c>
      <c r="U2999" s="14">
        <f t="shared" si="187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19">
        <v>50000</v>
      </c>
      <c r="E3000">
        <v>51514.5</v>
      </c>
      <c r="F3000" s="19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7">
        <f t="shared" si="185"/>
        <v>41778.193622685183</v>
      </c>
      <c r="M3000" t="b">
        <v>0</v>
      </c>
      <c r="N3000">
        <v>433</v>
      </c>
      <c r="O3000" s="5">
        <f>E3000/D3000</f>
        <v>1.0302899999999999</v>
      </c>
      <c r="P3000" s="19">
        <f t="shared" si="186"/>
        <v>118.97113163972287</v>
      </c>
      <c r="Q3000" t="b">
        <v>1</v>
      </c>
      <c r="R3000" s="14" t="s">
        <v>8362</v>
      </c>
      <c r="S3000" s="10" t="s">
        <v>8271</v>
      </c>
      <c r="T3000" t="s">
        <v>8311</v>
      </c>
      <c r="U3000" s="14">
        <f t="shared" si="187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19">
        <v>1350</v>
      </c>
      <c r="E3001">
        <v>1605</v>
      </c>
      <c r="F3001" s="19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7">
        <f t="shared" si="185"/>
        <v>42780.740277777775</v>
      </c>
      <c r="M3001" t="b">
        <v>0</v>
      </c>
      <c r="N3001">
        <v>20</v>
      </c>
      <c r="O3001" s="5">
        <f>E3001/D3001</f>
        <v>1.1888888888888889</v>
      </c>
      <c r="P3001" s="19">
        <f t="shared" si="186"/>
        <v>80.25</v>
      </c>
      <c r="Q3001" t="b">
        <v>1</v>
      </c>
      <c r="R3001" s="14" t="s">
        <v>8362</v>
      </c>
      <c r="S3001" s="10" t="s">
        <v>8271</v>
      </c>
      <c r="T3001" t="s">
        <v>8311</v>
      </c>
      <c r="U3001" s="14">
        <f t="shared" si="187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19">
        <v>500</v>
      </c>
      <c r="E3002">
        <v>500</v>
      </c>
      <c r="F3002" s="19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7">
        <f t="shared" si="185"/>
        <v>42752.827199074076</v>
      </c>
      <c r="M3002" t="b">
        <v>0</v>
      </c>
      <c r="N3002">
        <v>8</v>
      </c>
      <c r="O3002" s="5">
        <f>E3002/D3002</f>
        <v>1</v>
      </c>
      <c r="P3002" s="19">
        <f t="shared" si="186"/>
        <v>62.5</v>
      </c>
      <c r="Q3002" t="b">
        <v>1</v>
      </c>
      <c r="R3002" s="14" t="s">
        <v>8362</v>
      </c>
      <c r="S3002" s="10" t="s">
        <v>8271</v>
      </c>
      <c r="T3002" t="s">
        <v>8311</v>
      </c>
      <c r="U3002" s="14">
        <f t="shared" si="187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19">
        <v>7214</v>
      </c>
      <c r="E3003">
        <v>22991.01</v>
      </c>
      <c r="F3003" s="19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7">
        <f t="shared" si="185"/>
        <v>42534.895625000005</v>
      </c>
      <c r="M3003" t="b">
        <v>0</v>
      </c>
      <c r="N3003">
        <v>175</v>
      </c>
      <c r="O3003" s="5">
        <f>E3003/D3003</f>
        <v>3.1869988910451896</v>
      </c>
      <c r="P3003" s="19">
        <f t="shared" si="186"/>
        <v>131.37719999999999</v>
      </c>
      <c r="Q3003" t="b">
        <v>1</v>
      </c>
      <c r="R3003" s="14" t="s">
        <v>8362</v>
      </c>
      <c r="S3003" s="10" t="s">
        <v>8271</v>
      </c>
      <c r="T3003" t="s">
        <v>8311</v>
      </c>
      <c r="U3003" s="14">
        <f t="shared" si="187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19">
        <v>7000</v>
      </c>
      <c r="E3004">
        <v>7595.43</v>
      </c>
      <c r="F3004" s="19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7">
        <f t="shared" si="185"/>
        <v>41239.83625</v>
      </c>
      <c r="M3004" t="b">
        <v>0</v>
      </c>
      <c r="N3004">
        <v>104</v>
      </c>
      <c r="O3004" s="5">
        <f>E3004/D3004</f>
        <v>1.0850614285714286</v>
      </c>
      <c r="P3004" s="19">
        <f t="shared" si="186"/>
        <v>73.032980769230775</v>
      </c>
      <c r="Q3004" t="b">
        <v>1</v>
      </c>
      <c r="R3004" s="14" t="s">
        <v>8362</v>
      </c>
      <c r="S3004" s="10" t="s">
        <v>8271</v>
      </c>
      <c r="T3004" t="s">
        <v>8311</v>
      </c>
      <c r="U3004" s="14">
        <f t="shared" si="187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19">
        <v>3000</v>
      </c>
      <c r="E3005">
        <v>3035</v>
      </c>
      <c r="F3005" s="19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7">
        <f t="shared" si="185"/>
        <v>42398.849259259259</v>
      </c>
      <c r="M3005" t="b">
        <v>0</v>
      </c>
      <c r="N3005">
        <v>17</v>
      </c>
      <c r="O3005" s="5">
        <f>E3005/D3005</f>
        <v>1.0116666666666667</v>
      </c>
      <c r="P3005" s="19">
        <f t="shared" si="186"/>
        <v>178.52941176470588</v>
      </c>
      <c r="Q3005" t="b">
        <v>1</v>
      </c>
      <c r="R3005" s="14" t="s">
        <v>8362</v>
      </c>
      <c r="S3005" s="10" t="s">
        <v>8271</v>
      </c>
      <c r="T3005" t="s">
        <v>8311</v>
      </c>
      <c r="U3005" s="14">
        <f t="shared" si="187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19">
        <v>40000</v>
      </c>
      <c r="E3006">
        <v>45126</v>
      </c>
      <c r="F3006" s="19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7">
        <f t="shared" si="185"/>
        <v>41928.881064814814</v>
      </c>
      <c r="M3006" t="b">
        <v>0</v>
      </c>
      <c r="N3006">
        <v>277</v>
      </c>
      <c r="O3006" s="5">
        <f>E3006/D3006</f>
        <v>1.12815</v>
      </c>
      <c r="P3006" s="19">
        <f t="shared" si="186"/>
        <v>162.90974729241879</v>
      </c>
      <c r="Q3006" t="b">
        <v>1</v>
      </c>
      <c r="R3006" s="14" t="s">
        <v>8362</v>
      </c>
      <c r="S3006" s="10" t="s">
        <v>8271</v>
      </c>
      <c r="T3006" t="s">
        <v>8311</v>
      </c>
      <c r="U3006" s="14">
        <f t="shared" si="187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19">
        <v>10600</v>
      </c>
      <c r="E3007">
        <v>12772.6</v>
      </c>
      <c r="F3007" s="19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7">
        <f t="shared" si="185"/>
        <v>41888.674826388888</v>
      </c>
      <c r="M3007" t="b">
        <v>0</v>
      </c>
      <c r="N3007">
        <v>118</v>
      </c>
      <c r="O3007" s="5">
        <f>E3007/D3007</f>
        <v>1.2049622641509434</v>
      </c>
      <c r="P3007" s="19">
        <f t="shared" si="186"/>
        <v>108.24237288135593</v>
      </c>
      <c r="Q3007" t="b">
        <v>1</v>
      </c>
      <c r="R3007" s="14" t="s">
        <v>8362</v>
      </c>
      <c r="S3007" s="10" t="s">
        <v>8271</v>
      </c>
      <c r="T3007" t="s">
        <v>8311</v>
      </c>
      <c r="U3007" s="14">
        <f t="shared" si="187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19">
        <v>8000</v>
      </c>
      <c r="E3008">
        <v>8620</v>
      </c>
      <c r="F3008" s="19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7">
        <f t="shared" si="185"/>
        <v>41957.756840277783</v>
      </c>
      <c r="M3008" t="b">
        <v>0</v>
      </c>
      <c r="N3008">
        <v>97</v>
      </c>
      <c r="O3008" s="5">
        <f>E3008/D3008</f>
        <v>1.0774999999999999</v>
      </c>
      <c r="P3008" s="19">
        <f t="shared" si="186"/>
        <v>88.865979381443296</v>
      </c>
      <c r="Q3008" t="b">
        <v>1</v>
      </c>
      <c r="R3008" s="14" t="s">
        <v>8362</v>
      </c>
      <c r="S3008" s="10" t="s">
        <v>8271</v>
      </c>
      <c r="T3008" t="s">
        <v>8311</v>
      </c>
      <c r="U3008" s="14">
        <f t="shared" si="187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19">
        <v>600</v>
      </c>
      <c r="E3009">
        <v>1080</v>
      </c>
      <c r="F3009" s="1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7">
        <f t="shared" si="185"/>
        <v>42098.216238425928</v>
      </c>
      <c r="M3009" t="b">
        <v>0</v>
      </c>
      <c r="N3009">
        <v>20</v>
      </c>
      <c r="O3009" s="5">
        <f>E3009/D3009</f>
        <v>1.8</v>
      </c>
      <c r="P3009" s="19">
        <f t="shared" si="186"/>
        <v>54</v>
      </c>
      <c r="Q3009" t="b">
        <v>1</v>
      </c>
      <c r="R3009" s="14" t="s">
        <v>8362</v>
      </c>
      <c r="S3009" s="10" t="s">
        <v>8271</v>
      </c>
      <c r="T3009" t="s">
        <v>8311</v>
      </c>
      <c r="U3009" s="14">
        <f t="shared" si="187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19">
        <v>3000</v>
      </c>
      <c r="E3010">
        <v>3035</v>
      </c>
      <c r="F3010" s="19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7">
        <f t="shared" si="185"/>
        <v>42360.212025462963</v>
      </c>
      <c r="M3010" t="b">
        <v>0</v>
      </c>
      <c r="N3010">
        <v>26</v>
      </c>
      <c r="O3010" s="5">
        <f>E3010/D3010</f>
        <v>1.0116666666666667</v>
      </c>
      <c r="P3010" s="19">
        <f t="shared" si="186"/>
        <v>116.73076923076923</v>
      </c>
      <c r="Q3010" t="b">
        <v>1</v>
      </c>
      <c r="R3010" s="14" t="s">
        <v>8362</v>
      </c>
      <c r="S3010" s="10" t="s">
        <v>8271</v>
      </c>
      <c r="T3010" t="s">
        <v>8311</v>
      </c>
      <c r="U3010" s="14">
        <f t="shared" si="187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19">
        <v>25000</v>
      </c>
      <c r="E3011">
        <v>29939</v>
      </c>
      <c r="F3011" s="19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7">
        <f t="shared" ref="L3011:L3074" si="189">(((K3011/60)/60)/24)+DATE(1970,1,1)</f>
        <v>41939.569907407407</v>
      </c>
      <c r="M3011" t="b">
        <v>0</v>
      </c>
      <c r="N3011">
        <v>128</v>
      </c>
      <c r="O3011" s="5">
        <f>E3011/D3011</f>
        <v>1.19756</v>
      </c>
      <c r="P3011" s="19">
        <f t="shared" ref="P3011:P3074" si="190">IFERROR(E3011/N3011,0)</f>
        <v>233.8984375</v>
      </c>
      <c r="Q3011" t="b">
        <v>1</v>
      </c>
      <c r="R3011" s="14" t="s">
        <v>8362</v>
      </c>
      <c r="S3011" s="10" t="s">
        <v>8271</v>
      </c>
      <c r="T3011" t="s">
        <v>8311</v>
      </c>
      <c r="U3011" s="14">
        <f t="shared" ref="U3011:U3074" si="191">YEAR(L3011)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19">
        <v>1500</v>
      </c>
      <c r="E3012">
        <v>2370</v>
      </c>
      <c r="F3012" s="19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7">
        <f t="shared" si="189"/>
        <v>41996.832395833335</v>
      </c>
      <c r="M3012" t="b">
        <v>0</v>
      </c>
      <c r="N3012">
        <v>15</v>
      </c>
      <c r="O3012" s="5">
        <f>E3012/D3012</f>
        <v>1.58</v>
      </c>
      <c r="P3012" s="19">
        <f t="shared" si="190"/>
        <v>158</v>
      </c>
      <c r="Q3012" t="b">
        <v>1</v>
      </c>
      <c r="R3012" s="14" t="s">
        <v>8362</v>
      </c>
      <c r="S3012" s="10" t="s">
        <v>8271</v>
      </c>
      <c r="T3012" t="s">
        <v>8311</v>
      </c>
      <c r="U3012" s="14">
        <f t="shared" si="191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19">
        <v>300</v>
      </c>
      <c r="E3013">
        <v>371</v>
      </c>
      <c r="F3013" s="19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7">
        <f t="shared" si="189"/>
        <v>42334.468935185185</v>
      </c>
      <c r="M3013" t="b">
        <v>0</v>
      </c>
      <c r="N3013">
        <v>25</v>
      </c>
      <c r="O3013" s="5">
        <f>E3013/D3013</f>
        <v>1.2366666666666666</v>
      </c>
      <c r="P3013" s="19">
        <f t="shared" si="190"/>
        <v>14.84</v>
      </c>
      <c r="Q3013" t="b">
        <v>1</v>
      </c>
      <c r="R3013" s="14" t="s">
        <v>8362</v>
      </c>
      <c r="S3013" s="10" t="s">
        <v>8271</v>
      </c>
      <c r="T3013" t="s">
        <v>8311</v>
      </c>
      <c r="U3013" s="14">
        <f t="shared" si="191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19">
        <v>4000</v>
      </c>
      <c r="E3014">
        <v>4685</v>
      </c>
      <c r="F3014" s="19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7">
        <f t="shared" si="189"/>
        <v>42024.702893518523</v>
      </c>
      <c r="M3014" t="b">
        <v>0</v>
      </c>
      <c r="N3014">
        <v>55</v>
      </c>
      <c r="O3014" s="5">
        <f>E3014/D3014</f>
        <v>1.1712499999999999</v>
      </c>
      <c r="P3014" s="19">
        <f t="shared" si="190"/>
        <v>85.181818181818187</v>
      </c>
      <c r="Q3014" t="b">
        <v>1</v>
      </c>
      <c r="R3014" s="14" t="s">
        <v>8362</v>
      </c>
      <c r="S3014" s="10" t="s">
        <v>8271</v>
      </c>
      <c r="T3014" t="s">
        <v>8311</v>
      </c>
      <c r="U3014" s="14">
        <f t="shared" si="191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19">
        <v>10000</v>
      </c>
      <c r="E3015">
        <v>15696</v>
      </c>
      <c r="F3015" s="19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7">
        <f t="shared" si="189"/>
        <v>42146.836215277777</v>
      </c>
      <c r="M3015" t="b">
        <v>0</v>
      </c>
      <c r="N3015">
        <v>107</v>
      </c>
      <c r="O3015" s="5">
        <f>E3015/D3015</f>
        <v>1.5696000000000001</v>
      </c>
      <c r="P3015" s="19">
        <f t="shared" si="190"/>
        <v>146.69158878504672</v>
      </c>
      <c r="Q3015" t="b">
        <v>1</v>
      </c>
      <c r="R3015" s="14" t="s">
        <v>8362</v>
      </c>
      <c r="S3015" s="10" t="s">
        <v>8271</v>
      </c>
      <c r="T3015" t="s">
        <v>8311</v>
      </c>
      <c r="U3015" s="14">
        <f t="shared" si="191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19">
        <v>25000</v>
      </c>
      <c r="E3016">
        <v>28276</v>
      </c>
      <c r="F3016" s="19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7">
        <f t="shared" si="189"/>
        <v>41920.123611111114</v>
      </c>
      <c r="M3016" t="b">
        <v>0</v>
      </c>
      <c r="N3016">
        <v>557</v>
      </c>
      <c r="O3016" s="5">
        <f>E3016/D3016</f>
        <v>1.13104</v>
      </c>
      <c r="P3016" s="19">
        <f t="shared" si="190"/>
        <v>50.764811490125673</v>
      </c>
      <c r="Q3016" t="b">
        <v>1</v>
      </c>
      <c r="R3016" s="14" t="s">
        <v>8362</v>
      </c>
      <c r="S3016" s="10" t="s">
        <v>8271</v>
      </c>
      <c r="T3016" t="s">
        <v>8311</v>
      </c>
      <c r="U3016" s="14">
        <f t="shared" si="191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19">
        <v>3400</v>
      </c>
      <c r="E3017">
        <v>3508</v>
      </c>
      <c r="F3017" s="19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7">
        <f t="shared" si="189"/>
        <v>41785.72729166667</v>
      </c>
      <c r="M3017" t="b">
        <v>0</v>
      </c>
      <c r="N3017">
        <v>40</v>
      </c>
      <c r="O3017" s="5">
        <f>E3017/D3017</f>
        <v>1.0317647058823529</v>
      </c>
      <c r="P3017" s="19">
        <f t="shared" si="190"/>
        <v>87.7</v>
      </c>
      <c r="Q3017" t="b">
        <v>1</v>
      </c>
      <c r="R3017" s="14" t="s">
        <v>8362</v>
      </c>
      <c r="S3017" s="10" t="s">
        <v>8271</v>
      </c>
      <c r="T3017" t="s">
        <v>8311</v>
      </c>
      <c r="U3017" s="14">
        <f t="shared" si="191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19">
        <v>8500</v>
      </c>
      <c r="E3018">
        <v>8722</v>
      </c>
      <c r="F3018" s="19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7">
        <f t="shared" si="189"/>
        <v>41778.548055555555</v>
      </c>
      <c r="M3018" t="b">
        <v>0</v>
      </c>
      <c r="N3018">
        <v>36</v>
      </c>
      <c r="O3018" s="5">
        <f>E3018/D3018</f>
        <v>1.0261176470588236</v>
      </c>
      <c r="P3018" s="19">
        <f t="shared" si="190"/>
        <v>242.27777777777777</v>
      </c>
      <c r="Q3018" t="b">
        <v>1</v>
      </c>
      <c r="R3018" s="14" t="s">
        <v>8362</v>
      </c>
      <c r="S3018" s="10" t="s">
        <v>8271</v>
      </c>
      <c r="T3018" t="s">
        <v>8311</v>
      </c>
      <c r="U3018" s="14">
        <f t="shared" si="191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19">
        <v>22000</v>
      </c>
      <c r="E3019">
        <v>23285</v>
      </c>
      <c r="F3019" s="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7">
        <f t="shared" si="189"/>
        <v>41841.850034722222</v>
      </c>
      <c r="M3019" t="b">
        <v>0</v>
      </c>
      <c r="N3019">
        <v>159</v>
      </c>
      <c r="O3019" s="5">
        <f>E3019/D3019</f>
        <v>1.0584090909090909</v>
      </c>
      <c r="P3019" s="19">
        <f t="shared" si="190"/>
        <v>146.44654088050314</v>
      </c>
      <c r="Q3019" t="b">
        <v>1</v>
      </c>
      <c r="R3019" s="14" t="s">
        <v>8362</v>
      </c>
      <c r="S3019" s="10" t="s">
        <v>8271</v>
      </c>
      <c r="T3019" t="s">
        <v>8311</v>
      </c>
      <c r="U3019" s="14">
        <f t="shared" si="191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19">
        <v>4200</v>
      </c>
      <c r="E3020">
        <v>4230</v>
      </c>
      <c r="F3020" s="19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7">
        <f t="shared" si="189"/>
        <v>42163.29833333334</v>
      </c>
      <c r="M3020" t="b">
        <v>0</v>
      </c>
      <c r="N3020">
        <v>41</v>
      </c>
      <c r="O3020" s="5">
        <f>E3020/D3020</f>
        <v>1.0071428571428571</v>
      </c>
      <c r="P3020" s="19">
        <f t="shared" si="190"/>
        <v>103.17073170731707</v>
      </c>
      <c r="Q3020" t="b">
        <v>1</v>
      </c>
      <c r="R3020" s="14" t="s">
        <v>8362</v>
      </c>
      <c r="S3020" s="10" t="s">
        <v>8271</v>
      </c>
      <c r="T3020" t="s">
        <v>8311</v>
      </c>
      <c r="U3020" s="14">
        <f t="shared" si="191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19">
        <v>15000</v>
      </c>
      <c r="E3021">
        <v>18185</v>
      </c>
      <c r="F3021" s="19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7">
        <f t="shared" si="189"/>
        <v>41758.833564814813</v>
      </c>
      <c r="M3021" t="b">
        <v>0</v>
      </c>
      <c r="N3021">
        <v>226</v>
      </c>
      <c r="O3021" s="5">
        <f>E3021/D3021</f>
        <v>1.2123333333333333</v>
      </c>
      <c r="P3021" s="19">
        <f t="shared" si="190"/>
        <v>80.464601769911511</v>
      </c>
      <c r="Q3021" t="b">
        <v>1</v>
      </c>
      <c r="R3021" s="14" t="s">
        <v>8362</v>
      </c>
      <c r="S3021" s="10" t="s">
        <v>8271</v>
      </c>
      <c r="T3021" t="s">
        <v>8311</v>
      </c>
      <c r="U3021" s="14">
        <f t="shared" si="191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19">
        <v>7000</v>
      </c>
      <c r="E3022">
        <v>7040</v>
      </c>
      <c r="F3022" s="19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7">
        <f t="shared" si="189"/>
        <v>42170.846446759257</v>
      </c>
      <c r="M3022" t="b">
        <v>0</v>
      </c>
      <c r="N3022">
        <v>30</v>
      </c>
      <c r="O3022" s="5">
        <f>E3022/D3022</f>
        <v>1.0057142857142858</v>
      </c>
      <c r="P3022" s="19">
        <f t="shared" si="190"/>
        <v>234.66666666666666</v>
      </c>
      <c r="Q3022" t="b">
        <v>1</v>
      </c>
      <c r="R3022" s="14" t="s">
        <v>8362</v>
      </c>
      <c r="S3022" s="10" t="s">
        <v>8271</v>
      </c>
      <c r="T3022" t="s">
        <v>8311</v>
      </c>
      <c r="U3022" s="14">
        <f t="shared" si="191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19">
        <v>4500</v>
      </c>
      <c r="E3023">
        <v>5221</v>
      </c>
      <c r="F3023" s="19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7">
        <f t="shared" si="189"/>
        <v>42660.618854166663</v>
      </c>
      <c r="M3023" t="b">
        <v>0</v>
      </c>
      <c r="N3023">
        <v>103</v>
      </c>
      <c r="O3023" s="5">
        <f>E3023/D3023</f>
        <v>1.1602222222222223</v>
      </c>
      <c r="P3023" s="19">
        <f t="shared" si="190"/>
        <v>50.689320388349515</v>
      </c>
      <c r="Q3023" t="b">
        <v>1</v>
      </c>
      <c r="R3023" s="14" t="s">
        <v>8362</v>
      </c>
      <c r="S3023" s="10" t="s">
        <v>8271</v>
      </c>
      <c r="T3023" t="s">
        <v>8311</v>
      </c>
      <c r="U3023" s="14">
        <f t="shared" si="191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19">
        <v>10000</v>
      </c>
      <c r="E3024">
        <v>10088</v>
      </c>
      <c r="F3024" s="19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7">
        <f t="shared" si="189"/>
        <v>42564.95380787037</v>
      </c>
      <c r="M3024" t="b">
        <v>0</v>
      </c>
      <c r="N3024">
        <v>62</v>
      </c>
      <c r="O3024" s="5">
        <f>E3024/D3024</f>
        <v>1.0087999999999999</v>
      </c>
      <c r="P3024" s="19">
        <f t="shared" si="190"/>
        <v>162.70967741935485</v>
      </c>
      <c r="Q3024" t="b">
        <v>1</v>
      </c>
      <c r="R3024" s="14" t="s">
        <v>8362</v>
      </c>
      <c r="S3024" s="10" t="s">
        <v>8271</v>
      </c>
      <c r="T3024" t="s">
        <v>8311</v>
      </c>
      <c r="U3024" s="14">
        <f t="shared" si="191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19">
        <v>700</v>
      </c>
      <c r="E3025">
        <v>721</v>
      </c>
      <c r="F3025" s="19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7">
        <f t="shared" si="189"/>
        <v>42121.675763888896</v>
      </c>
      <c r="M3025" t="b">
        <v>0</v>
      </c>
      <c r="N3025">
        <v>6</v>
      </c>
      <c r="O3025" s="5">
        <f>E3025/D3025</f>
        <v>1.03</v>
      </c>
      <c r="P3025" s="19">
        <f t="shared" si="190"/>
        <v>120.16666666666667</v>
      </c>
      <c r="Q3025" t="b">
        <v>1</v>
      </c>
      <c r="R3025" s="14" t="s">
        <v>8362</v>
      </c>
      <c r="S3025" s="10" t="s">
        <v>8271</v>
      </c>
      <c r="T3025" t="s">
        <v>8311</v>
      </c>
      <c r="U3025" s="14">
        <f t="shared" si="191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19">
        <v>5000</v>
      </c>
      <c r="E3026">
        <v>12321</v>
      </c>
      <c r="F3026" s="19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7">
        <f t="shared" si="189"/>
        <v>41158.993923611109</v>
      </c>
      <c r="M3026" t="b">
        <v>0</v>
      </c>
      <c r="N3026">
        <v>182</v>
      </c>
      <c r="O3026" s="5">
        <f>E3026/D3026</f>
        <v>2.4641999999999999</v>
      </c>
      <c r="P3026" s="19">
        <f t="shared" si="190"/>
        <v>67.697802197802204</v>
      </c>
      <c r="Q3026" t="b">
        <v>1</v>
      </c>
      <c r="R3026" s="14" t="s">
        <v>8362</v>
      </c>
      <c r="S3026" s="10" t="s">
        <v>8271</v>
      </c>
      <c r="T3026" t="s">
        <v>8311</v>
      </c>
      <c r="U3026" s="14">
        <f t="shared" si="191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19">
        <v>2500</v>
      </c>
      <c r="E3027">
        <v>7555</v>
      </c>
      <c r="F3027" s="19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7">
        <f t="shared" si="189"/>
        <v>41761.509409722225</v>
      </c>
      <c r="M3027" t="b">
        <v>0</v>
      </c>
      <c r="N3027">
        <v>145</v>
      </c>
      <c r="O3027" s="5">
        <f>E3027/D3027</f>
        <v>3.0219999999999998</v>
      </c>
      <c r="P3027" s="19">
        <f t="shared" si="190"/>
        <v>52.103448275862071</v>
      </c>
      <c r="Q3027" t="b">
        <v>1</v>
      </c>
      <c r="R3027" s="14" t="s">
        <v>8362</v>
      </c>
      <c r="S3027" s="10" t="s">
        <v>8271</v>
      </c>
      <c r="T3027" t="s">
        <v>8311</v>
      </c>
      <c r="U3027" s="14">
        <f t="shared" si="191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19">
        <v>900</v>
      </c>
      <c r="E3028">
        <v>1290</v>
      </c>
      <c r="F3028" s="19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7">
        <f t="shared" si="189"/>
        <v>42783.459398148145</v>
      </c>
      <c r="M3028" t="b">
        <v>0</v>
      </c>
      <c r="N3028">
        <v>25</v>
      </c>
      <c r="O3028" s="5">
        <f>E3028/D3028</f>
        <v>1.4333333333333333</v>
      </c>
      <c r="P3028" s="19">
        <f t="shared" si="190"/>
        <v>51.6</v>
      </c>
      <c r="Q3028" t="b">
        <v>1</v>
      </c>
      <c r="R3028" s="14" t="s">
        <v>8362</v>
      </c>
      <c r="S3028" s="10" t="s">
        <v>8271</v>
      </c>
      <c r="T3028" t="s">
        <v>8311</v>
      </c>
      <c r="U3028" s="14">
        <f t="shared" si="191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19">
        <v>40000</v>
      </c>
      <c r="E3029">
        <v>52576</v>
      </c>
      <c r="F3029" s="1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7">
        <f t="shared" si="189"/>
        <v>42053.704293981486</v>
      </c>
      <c r="M3029" t="b">
        <v>0</v>
      </c>
      <c r="N3029">
        <v>320</v>
      </c>
      <c r="O3029" s="5">
        <f>E3029/D3029</f>
        <v>1.3144</v>
      </c>
      <c r="P3029" s="19">
        <f t="shared" si="190"/>
        <v>164.3</v>
      </c>
      <c r="Q3029" t="b">
        <v>1</v>
      </c>
      <c r="R3029" s="14" t="s">
        <v>8362</v>
      </c>
      <c r="S3029" s="10" t="s">
        <v>8271</v>
      </c>
      <c r="T3029" t="s">
        <v>8311</v>
      </c>
      <c r="U3029" s="14">
        <f t="shared" si="191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19">
        <v>5000</v>
      </c>
      <c r="E3030">
        <v>8401</v>
      </c>
      <c r="F3030" s="19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7">
        <f t="shared" si="189"/>
        <v>42567.264178240745</v>
      </c>
      <c r="M3030" t="b">
        <v>0</v>
      </c>
      <c r="N3030">
        <v>99</v>
      </c>
      <c r="O3030" s="5">
        <f>E3030/D3030</f>
        <v>1.6801999999999999</v>
      </c>
      <c r="P3030" s="19">
        <f t="shared" si="190"/>
        <v>84.858585858585855</v>
      </c>
      <c r="Q3030" t="b">
        <v>1</v>
      </c>
      <c r="R3030" s="14" t="s">
        <v>8362</v>
      </c>
      <c r="S3030" s="10" t="s">
        <v>8271</v>
      </c>
      <c r="T3030" t="s">
        <v>8311</v>
      </c>
      <c r="U3030" s="14">
        <f t="shared" si="191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19">
        <v>30000</v>
      </c>
      <c r="E3031">
        <v>32903</v>
      </c>
      <c r="F3031" s="19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7">
        <f t="shared" si="189"/>
        <v>41932.708877314813</v>
      </c>
      <c r="M3031" t="b">
        <v>0</v>
      </c>
      <c r="N3031">
        <v>348</v>
      </c>
      <c r="O3031" s="5">
        <f>E3031/D3031</f>
        <v>1.0967666666666667</v>
      </c>
      <c r="P3031" s="19">
        <f t="shared" si="190"/>
        <v>94.548850574712645</v>
      </c>
      <c r="Q3031" t="b">
        <v>1</v>
      </c>
      <c r="R3031" s="14" t="s">
        <v>8362</v>
      </c>
      <c r="S3031" s="10" t="s">
        <v>8271</v>
      </c>
      <c r="T3031" t="s">
        <v>8311</v>
      </c>
      <c r="U3031" s="14">
        <f t="shared" si="191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19">
        <v>1750</v>
      </c>
      <c r="E3032">
        <v>1867</v>
      </c>
      <c r="F3032" s="19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7">
        <f t="shared" si="189"/>
        <v>42233.747349537036</v>
      </c>
      <c r="M3032" t="b">
        <v>0</v>
      </c>
      <c r="N3032">
        <v>41</v>
      </c>
      <c r="O3032" s="5">
        <f>E3032/D3032</f>
        <v>1.0668571428571429</v>
      </c>
      <c r="P3032" s="19">
        <f t="shared" si="190"/>
        <v>45.536585365853661</v>
      </c>
      <c r="Q3032" t="b">
        <v>1</v>
      </c>
      <c r="R3032" s="14" t="s">
        <v>8362</v>
      </c>
      <c r="S3032" s="10" t="s">
        <v>8271</v>
      </c>
      <c r="T3032" t="s">
        <v>8311</v>
      </c>
      <c r="U3032" s="14">
        <f t="shared" si="191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19">
        <v>1500</v>
      </c>
      <c r="E3033">
        <v>1500</v>
      </c>
      <c r="F3033" s="19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7">
        <f t="shared" si="189"/>
        <v>42597.882488425923</v>
      </c>
      <c r="M3033" t="b">
        <v>0</v>
      </c>
      <c r="N3033">
        <v>29</v>
      </c>
      <c r="O3033" s="5">
        <f>E3033/D3033</f>
        <v>1</v>
      </c>
      <c r="P3033" s="19">
        <f t="shared" si="190"/>
        <v>51.724137931034484</v>
      </c>
      <c r="Q3033" t="b">
        <v>1</v>
      </c>
      <c r="R3033" s="14" t="s">
        <v>8362</v>
      </c>
      <c r="S3033" s="10" t="s">
        <v>8271</v>
      </c>
      <c r="T3033" t="s">
        <v>8311</v>
      </c>
      <c r="U3033" s="14">
        <f t="shared" si="191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19">
        <v>1000</v>
      </c>
      <c r="E3034">
        <v>1272</v>
      </c>
      <c r="F3034" s="19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7">
        <f t="shared" si="189"/>
        <v>42228.044664351852</v>
      </c>
      <c r="M3034" t="b">
        <v>0</v>
      </c>
      <c r="N3034">
        <v>25</v>
      </c>
      <c r="O3034" s="5">
        <f>E3034/D3034</f>
        <v>1.272</v>
      </c>
      <c r="P3034" s="19">
        <f t="shared" si="190"/>
        <v>50.88</v>
      </c>
      <c r="Q3034" t="b">
        <v>1</v>
      </c>
      <c r="R3034" s="14" t="s">
        <v>8362</v>
      </c>
      <c r="S3034" s="10" t="s">
        <v>8271</v>
      </c>
      <c r="T3034" t="s">
        <v>8311</v>
      </c>
      <c r="U3034" s="14">
        <f t="shared" si="191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19">
        <v>3000</v>
      </c>
      <c r="E3035">
        <v>4396</v>
      </c>
      <c r="F3035" s="19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7">
        <f t="shared" si="189"/>
        <v>42570.110243055555</v>
      </c>
      <c r="M3035" t="b">
        <v>0</v>
      </c>
      <c r="N3035">
        <v>23</v>
      </c>
      <c r="O3035" s="5">
        <f>E3035/D3035</f>
        <v>1.4653333333333334</v>
      </c>
      <c r="P3035" s="19">
        <f t="shared" si="190"/>
        <v>191.13043478260869</v>
      </c>
      <c r="Q3035" t="b">
        <v>1</v>
      </c>
      <c r="R3035" s="14" t="s">
        <v>8362</v>
      </c>
      <c r="S3035" s="10" t="s">
        <v>8271</v>
      </c>
      <c r="T3035" t="s">
        <v>8311</v>
      </c>
      <c r="U3035" s="14">
        <f t="shared" si="191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19">
        <v>100000</v>
      </c>
      <c r="E3036">
        <v>112536</v>
      </c>
      <c r="F3036" s="19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7">
        <f t="shared" si="189"/>
        <v>42644.535358796296</v>
      </c>
      <c r="M3036" t="b">
        <v>0</v>
      </c>
      <c r="N3036">
        <v>1260</v>
      </c>
      <c r="O3036" s="5">
        <f>E3036/D3036</f>
        <v>1.1253599999999999</v>
      </c>
      <c r="P3036" s="19">
        <f t="shared" si="190"/>
        <v>89.314285714285717</v>
      </c>
      <c r="Q3036" t="b">
        <v>1</v>
      </c>
      <c r="R3036" s="14" t="s">
        <v>8362</v>
      </c>
      <c r="S3036" s="10" t="s">
        <v>8271</v>
      </c>
      <c r="T3036" t="s">
        <v>8311</v>
      </c>
      <c r="U3036" s="14">
        <f t="shared" si="191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19">
        <v>25000</v>
      </c>
      <c r="E3037">
        <v>27196.71</v>
      </c>
      <c r="F3037" s="19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7">
        <f t="shared" si="189"/>
        <v>41368.560289351852</v>
      </c>
      <c r="M3037" t="b">
        <v>0</v>
      </c>
      <c r="N3037">
        <v>307</v>
      </c>
      <c r="O3037" s="5">
        <f>E3037/D3037</f>
        <v>1.0878684000000001</v>
      </c>
      <c r="P3037" s="19">
        <f t="shared" si="190"/>
        <v>88.588631921824103</v>
      </c>
      <c r="Q3037" t="b">
        <v>1</v>
      </c>
      <c r="R3037" s="14" t="s">
        <v>8362</v>
      </c>
      <c r="S3037" s="10" t="s">
        <v>8271</v>
      </c>
      <c r="T3037" t="s">
        <v>8311</v>
      </c>
      <c r="U3037" s="14">
        <f t="shared" si="191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19">
        <v>25000</v>
      </c>
      <c r="E3038">
        <v>31683</v>
      </c>
      <c r="F3038" s="19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7">
        <f t="shared" si="189"/>
        <v>41466.785231481481</v>
      </c>
      <c r="M3038" t="b">
        <v>0</v>
      </c>
      <c r="N3038">
        <v>329</v>
      </c>
      <c r="O3038" s="5">
        <f>E3038/D3038</f>
        <v>1.26732</v>
      </c>
      <c r="P3038" s="19">
        <f t="shared" si="190"/>
        <v>96.300911854103347</v>
      </c>
      <c r="Q3038" t="b">
        <v>1</v>
      </c>
      <c r="R3038" s="14" t="s">
        <v>8362</v>
      </c>
      <c r="S3038" s="10" t="s">
        <v>8271</v>
      </c>
      <c r="T3038" t="s">
        <v>8311</v>
      </c>
      <c r="U3038" s="14">
        <f t="shared" si="191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19">
        <v>500</v>
      </c>
      <c r="E3039">
        <v>1066</v>
      </c>
      <c r="F3039" s="1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7">
        <f t="shared" si="189"/>
        <v>40378.893206018518</v>
      </c>
      <c r="M3039" t="b">
        <v>0</v>
      </c>
      <c r="N3039">
        <v>32</v>
      </c>
      <c r="O3039" s="5">
        <f>E3039/D3039</f>
        <v>2.1320000000000001</v>
      </c>
      <c r="P3039" s="19">
        <f t="shared" si="190"/>
        <v>33.3125</v>
      </c>
      <c r="Q3039" t="b">
        <v>1</v>
      </c>
      <c r="R3039" s="14" t="s">
        <v>8362</v>
      </c>
      <c r="S3039" s="10" t="s">
        <v>8271</v>
      </c>
      <c r="T3039" t="s">
        <v>8311</v>
      </c>
      <c r="U3039" s="14">
        <f t="shared" si="191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19">
        <v>1000</v>
      </c>
      <c r="E3040">
        <v>1005</v>
      </c>
      <c r="F3040" s="19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7">
        <f t="shared" si="189"/>
        <v>42373.252280092594</v>
      </c>
      <c r="M3040" t="b">
        <v>0</v>
      </c>
      <c r="N3040">
        <v>27</v>
      </c>
      <c r="O3040" s="5">
        <f>E3040/D3040</f>
        <v>1.0049999999999999</v>
      </c>
      <c r="P3040" s="19">
        <f t="shared" si="190"/>
        <v>37.222222222222221</v>
      </c>
      <c r="Q3040" t="b">
        <v>1</v>
      </c>
      <c r="R3040" s="14" t="s">
        <v>8362</v>
      </c>
      <c r="S3040" s="10" t="s">
        <v>8271</v>
      </c>
      <c r="T3040" t="s">
        <v>8311</v>
      </c>
      <c r="U3040" s="14">
        <f t="shared" si="191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19">
        <v>20000</v>
      </c>
      <c r="E3041">
        <v>21742.78</v>
      </c>
      <c r="F3041" s="19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7">
        <f t="shared" si="189"/>
        <v>41610.794421296298</v>
      </c>
      <c r="M3041" t="b">
        <v>0</v>
      </c>
      <c r="N3041">
        <v>236</v>
      </c>
      <c r="O3041" s="5">
        <f>E3041/D3041</f>
        <v>1.0871389999999999</v>
      </c>
      <c r="P3041" s="19">
        <f t="shared" si="190"/>
        <v>92.130423728813554</v>
      </c>
      <c r="Q3041" t="b">
        <v>1</v>
      </c>
      <c r="R3041" s="14" t="s">
        <v>8362</v>
      </c>
      <c r="S3041" s="10" t="s">
        <v>8271</v>
      </c>
      <c r="T3041" t="s">
        <v>8311</v>
      </c>
      <c r="U3041" s="14">
        <f t="shared" si="191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19">
        <v>3000</v>
      </c>
      <c r="E3042">
        <v>3225</v>
      </c>
      <c r="F3042" s="19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7">
        <f t="shared" si="189"/>
        <v>42177.791909722218</v>
      </c>
      <c r="M3042" t="b">
        <v>0</v>
      </c>
      <c r="N3042">
        <v>42</v>
      </c>
      <c r="O3042" s="5">
        <f>E3042/D3042</f>
        <v>1.075</v>
      </c>
      <c r="P3042" s="19">
        <f t="shared" si="190"/>
        <v>76.785714285714292</v>
      </c>
      <c r="Q3042" t="b">
        <v>1</v>
      </c>
      <c r="R3042" s="14" t="s">
        <v>8362</v>
      </c>
      <c r="S3042" s="10" t="s">
        <v>8271</v>
      </c>
      <c r="T3042" t="s">
        <v>8311</v>
      </c>
      <c r="U3042" s="14">
        <f t="shared" si="191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19">
        <v>8300</v>
      </c>
      <c r="E3043">
        <v>9170</v>
      </c>
      <c r="F3043" s="19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7">
        <f t="shared" si="189"/>
        <v>42359.868611111116</v>
      </c>
      <c r="M3043" t="b">
        <v>0</v>
      </c>
      <c r="N3043">
        <v>95</v>
      </c>
      <c r="O3043" s="5">
        <f>E3043/D3043</f>
        <v>1.1048192771084338</v>
      </c>
      <c r="P3043" s="19">
        <f t="shared" si="190"/>
        <v>96.526315789473685</v>
      </c>
      <c r="Q3043" t="b">
        <v>1</v>
      </c>
      <c r="R3043" s="14" t="s">
        <v>8362</v>
      </c>
      <c r="S3043" s="10" t="s">
        <v>8271</v>
      </c>
      <c r="T3043" t="s">
        <v>8311</v>
      </c>
      <c r="U3043" s="14">
        <f t="shared" si="191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19">
        <v>1500</v>
      </c>
      <c r="E3044">
        <v>1920</v>
      </c>
      <c r="F3044" s="19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7">
        <f t="shared" si="189"/>
        <v>42253.688043981485</v>
      </c>
      <c r="M3044" t="b">
        <v>0</v>
      </c>
      <c r="N3044">
        <v>37</v>
      </c>
      <c r="O3044" s="5">
        <f>E3044/D3044</f>
        <v>1.28</v>
      </c>
      <c r="P3044" s="19">
        <f t="shared" si="190"/>
        <v>51.891891891891895</v>
      </c>
      <c r="Q3044" t="b">
        <v>1</v>
      </c>
      <c r="R3044" s="14" t="s">
        <v>8362</v>
      </c>
      <c r="S3044" s="10" t="s">
        <v>8271</v>
      </c>
      <c r="T3044" t="s">
        <v>8311</v>
      </c>
      <c r="U3044" s="14">
        <f t="shared" si="191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19">
        <v>15000</v>
      </c>
      <c r="E3045">
        <v>16501</v>
      </c>
      <c r="F3045" s="19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7">
        <f t="shared" si="189"/>
        <v>42083.070590277777</v>
      </c>
      <c r="M3045" t="b">
        <v>0</v>
      </c>
      <c r="N3045">
        <v>128</v>
      </c>
      <c r="O3045" s="5">
        <f>E3045/D3045</f>
        <v>1.1000666666666667</v>
      </c>
      <c r="P3045" s="19">
        <f t="shared" si="190"/>
        <v>128.9140625</v>
      </c>
      <c r="Q3045" t="b">
        <v>1</v>
      </c>
      <c r="R3045" s="14" t="s">
        <v>8362</v>
      </c>
      <c r="S3045" s="10" t="s">
        <v>8271</v>
      </c>
      <c r="T3045" t="s">
        <v>8311</v>
      </c>
      <c r="U3045" s="14">
        <f t="shared" si="191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19">
        <v>12000</v>
      </c>
      <c r="E3046">
        <v>13121</v>
      </c>
      <c r="F3046" s="19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7">
        <f t="shared" si="189"/>
        <v>42387.7268287037</v>
      </c>
      <c r="M3046" t="b">
        <v>0</v>
      </c>
      <c r="N3046">
        <v>156</v>
      </c>
      <c r="O3046" s="5">
        <f>E3046/D3046</f>
        <v>1.0934166666666667</v>
      </c>
      <c r="P3046" s="19">
        <f t="shared" si="190"/>
        <v>84.108974358974365</v>
      </c>
      <c r="Q3046" t="b">
        <v>1</v>
      </c>
      <c r="R3046" s="14" t="s">
        <v>8362</v>
      </c>
      <c r="S3046" s="10" t="s">
        <v>8271</v>
      </c>
      <c r="T3046" t="s">
        <v>8311</v>
      </c>
      <c r="U3046" s="14">
        <f t="shared" si="191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19">
        <v>4000</v>
      </c>
      <c r="E3047">
        <v>5308.26</v>
      </c>
      <c r="F3047" s="19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7">
        <f t="shared" si="189"/>
        <v>41843.155729166669</v>
      </c>
      <c r="M3047" t="b">
        <v>0</v>
      </c>
      <c r="N3047">
        <v>64</v>
      </c>
      <c r="O3047" s="5">
        <f>E3047/D3047</f>
        <v>1.3270650000000002</v>
      </c>
      <c r="P3047" s="19">
        <f t="shared" si="190"/>
        <v>82.941562500000003</v>
      </c>
      <c r="Q3047" t="b">
        <v>1</v>
      </c>
      <c r="R3047" s="14" t="s">
        <v>8362</v>
      </c>
      <c r="S3047" s="10" t="s">
        <v>8271</v>
      </c>
      <c r="T3047" t="s">
        <v>8311</v>
      </c>
      <c r="U3047" s="14">
        <f t="shared" si="191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19">
        <v>7900</v>
      </c>
      <c r="E3048">
        <v>15077</v>
      </c>
      <c r="F3048" s="19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7">
        <f t="shared" si="189"/>
        <v>41862.803078703706</v>
      </c>
      <c r="M3048" t="b">
        <v>0</v>
      </c>
      <c r="N3048">
        <v>58</v>
      </c>
      <c r="O3048" s="5">
        <f>E3048/D3048</f>
        <v>1.9084810126582279</v>
      </c>
      <c r="P3048" s="19">
        <f t="shared" si="190"/>
        <v>259.94827586206895</v>
      </c>
      <c r="Q3048" t="b">
        <v>1</v>
      </c>
      <c r="R3048" s="14" t="s">
        <v>8362</v>
      </c>
      <c r="S3048" s="10" t="s">
        <v>8271</v>
      </c>
      <c r="T3048" t="s">
        <v>8311</v>
      </c>
      <c r="U3048" s="14">
        <f t="shared" si="191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19">
        <v>500</v>
      </c>
      <c r="E3049">
        <v>745</v>
      </c>
      <c r="F3049" s="1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7">
        <f t="shared" si="189"/>
        <v>42443.989050925928</v>
      </c>
      <c r="M3049" t="b">
        <v>0</v>
      </c>
      <c r="N3049">
        <v>20</v>
      </c>
      <c r="O3049" s="5">
        <f>E3049/D3049</f>
        <v>1.49</v>
      </c>
      <c r="P3049" s="19">
        <f t="shared" si="190"/>
        <v>37.25</v>
      </c>
      <c r="Q3049" t="b">
        <v>1</v>
      </c>
      <c r="R3049" s="14" t="s">
        <v>8362</v>
      </c>
      <c r="S3049" s="10" t="s">
        <v>8271</v>
      </c>
      <c r="T3049" t="s">
        <v>8311</v>
      </c>
      <c r="U3049" s="14">
        <f t="shared" si="191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19">
        <v>5000</v>
      </c>
      <c r="E3050">
        <v>8320</v>
      </c>
      <c r="F3050" s="19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7">
        <f t="shared" si="189"/>
        <v>41975.901180555549</v>
      </c>
      <c r="M3050" t="b">
        <v>0</v>
      </c>
      <c r="N3050">
        <v>47</v>
      </c>
      <c r="O3050" s="5">
        <f>E3050/D3050</f>
        <v>1.6639999999999999</v>
      </c>
      <c r="P3050" s="19">
        <f t="shared" si="190"/>
        <v>177.02127659574469</v>
      </c>
      <c r="Q3050" t="b">
        <v>1</v>
      </c>
      <c r="R3050" s="14" t="s">
        <v>8362</v>
      </c>
      <c r="S3050" s="10" t="s">
        <v>8271</v>
      </c>
      <c r="T3050" t="s">
        <v>8311</v>
      </c>
      <c r="U3050" s="14">
        <f t="shared" si="191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19">
        <v>3750</v>
      </c>
      <c r="E3051">
        <v>4000</v>
      </c>
      <c r="F3051" s="19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7">
        <f t="shared" si="189"/>
        <v>42139.014525462961</v>
      </c>
      <c r="M3051" t="b">
        <v>0</v>
      </c>
      <c r="N3051">
        <v>54</v>
      </c>
      <c r="O3051" s="5">
        <f>E3051/D3051</f>
        <v>1.0666666666666667</v>
      </c>
      <c r="P3051" s="19">
        <f t="shared" si="190"/>
        <v>74.074074074074076</v>
      </c>
      <c r="Q3051" t="b">
        <v>1</v>
      </c>
      <c r="R3051" s="14" t="s">
        <v>8362</v>
      </c>
      <c r="S3051" s="10" t="s">
        <v>8271</v>
      </c>
      <c r="T3051" t="s">
        <v>8311</v>
      </c>
      <c r="U3051" s="14">
        <f t="shared" si="191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19">
        <v>600</v>
      </c>
      <c r="E3052">
        <v>636</v>
      </c>
      <c r="F3052" s="19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7">
        <f t="shared" si="189"/>
        <v>42465.16851851852</v>
      </c>
      <c r="M3052" t="b">
        <v>0</v>
      </c>
      <c r="N3052">
        <v>9</v>
      </c>
      <c r="O3052" s="5">
        <f>E3052/D3052</f>
        <v>1.06</v>
      </c>
      <c r="P3052" s="19">
        <f t="shared" si="190"/>
        <v>70.666666666666671</v>
      </c>
      <c r="Q3052" t="b">
        <v>1</v>
      </c>
      <c r="R3052" s="14" t="s">
        <v>8362</v>
      </c>
      <c r="S3052" s="10" t="s">
        <v>8271</v>
      </c>
      <c r="T3052" t="s">
        <v>8311</v>
      </c>
      <c r="U3052" s="14">
        <f t="shared" si="191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19">
        <v>3500</v>
      </c>
      <c r="E3053">
        <v>827</v>
      </c>
      <c r="F3053" s="19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7">
        <f t="shared" si="189"/>
        <v>42744.416030092587</v>
      </c>
      <c r="M3053" t="b">
        <v>1</v>
      </c>
      <c r="N3053">
        <v>35</v>
      </c>
      <c r="O3053" s="5">
        <f>E3053/D3053</f>
        <v>0.23628571428571429</v>
      </c>
      <c r="P3053" s="19">
        <f t="shared" si="190"/>
        <v>23.62857142857143</v>
      </c>
      <c r="Q3053" t="b">
        <v>0</v>
      </c>
      <c r="R3053" s="14" t="s">
        <v>8362</v>
      </c>
      <c r="S3053" s="10" t="s">
        <v>8271</v>
      </c>
      <c r="T3053" t="s">
        <v>8311</v>
      </c>
      <c r="U3053" s="14">
        <f t="shared" si="191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19">
        <v>50000</v>
      </c>
      <c r="E3054">
        <v>75</v>
      </c>
      <c r="F3054" s="19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7">
        <f t="shared" si="189"/>
        <v>42122.670069444444</v>
      </c>
      <c r="M3054" t="b">
        <v>0</v>
      </c>
      <c r="N3054">
        <v>2</v>
      </c>
      <c r="O3054" s="5">
        <f>E3054/D3054</f>
        <v>1.5E-3</v>
      </c>
      <c r="P3054" s="19">
        <f t="shared" si="190"/>
        <v>37.5</v>
      </c>
      <c r="Q3054" t="b">
        <v>0</v>
      </c>
      <c r="R3054" s="14" t="s">
        <v>8362</v>
      </c>
      <c r="S3054" s="10" t="s">
        <v>8271</v>
      </c>
      <c r="T3054" t="s">
        <v>8311</v>
      </c>
      <c r="U3054" s="14">
        <f t="shared" si="191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19">
        <v>10000</v>
      </c>
      <c r="E3055">
        <v>40</v>
      </c>
      <c r="F3055" s="19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7">
        <f t="shared" si="189"/>
        <v>41862.761724537035</v>
      </c>
      <c r="M3055" t="b">
        <v>0</v>
      </c>
      <c r="N3055">
        <v>3</v>
      </c>
      <c r="O3055" s="5">
        <f>E3055/D3055</f>
        <v>4.0000000000000001E-3</v>
      </c>
      <c r="P3055" s="19">
        <f t="shared" si="190"/>
        <v>13.333333333333334</v>
      </c>
      <c r="Q3055" t="b">
        <v>0</v>
      </c>
      <c r="R3055" s="14" t="s">
        <v>8362</v>
      </c>
      <c r="S3055" s="10" t="s">
        <v>8271</v>
      </c>
      <c r="T3055" t="s">
        <v>8311</v>
      </c>
      <c r="U3055" s="14">
        <f t="shared" si="191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19">
        <v>300</v>
      </c>
      <c r="E3056">
        <v>0</v>
      </c>
      <c r="F3056" s="19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7">
        <f t="shared" si="189"/>
        <v>42027.832800925928</v>
      </c>
      <c r="M3056" t="b">
        <v>0</v>
      </c>
      <c r="N3056">
        <v>0</v>
      </c>
      <c r="O3056" s="5">
        <f>E3056/D3056</f>
        <v>0</v>
      </c>
      <c r="P3056" s="19">
        <f t="shared" si="190"/>
        <v>0</v>
      </c>
      <c r="Q3056" t="b">
        <v>0</v>
      </c>
      <c r="R3056" s="14" t="s">
        <v>8362</v>
      </c>
      <c r="S3056" s="10" t="s">
        <v>8271</v>
      </c>
      <c r="T3056" t="s">
        <v>8311</v>
      </c>
      <c r="U3056" s="14">
        <f t="shared" si="191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19">
        <v>20000</v>
      </c>
      <c r="E3057">
        <v>1</v>
      </c>
      <c r="F3057" s="19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7">
        <f t="shared" si="189"/>
        <v>41953.95821759259</v>
      </c>
      <c r="M3057" t="b">
        <v>0</v>
      </c>
      <c r="N3057">
        <v>1</v>
      </c>
      <c r="O3057" s="5">
        <f>E3057/D3057</f>
        <v>5.0000000000000002E-5</v>
      </c>
      <c r="P3057" s="19">
        <f t="shared" si="190"/>
        <v>1</v>
      </c>
      <c r="Q3057" t="b">
        <v>0</v>
      </c>
      <c r="R3057" s="14" t="s">
        <v>8362</v>
      </c>
      <c r="S3057" s="10" t="s">
        <v>8271</v>
      </c>
      <c r="T3057" t="s">
        <v>8311</v>
      </c>
      <c r="U3057" s="14">
        <f t="shared" si="191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19">
        <v>25000</v>
      </c>
      <c r="E3058">
        <v>0</v>
      </c>
      <c r="F3058" s="19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7">
        <f t="shared" si="189"/>
        <v>41851.636388888888</v>
      </c>
      <c r="M3058" t="b">
        <v>0</v>
      </c>
      <c r="N3058">
        <v>0</v>
      </c>
      <c r="O3058" s="5">
        <f>E3058/D3058</f>
        <v>0</v>
      </c>
      <c r="P3058" s="19">
        <f t="shared" si="190"/>
        <v>0</v>
      </c>
      <c r="Q3058" t="b">
        <v>0</v>
      </c>
      <c r="R3058" s="14" t="s">
        <v>8362</v>
      </c>
      <c r="S3058" s="10" t="s">
        <v>8271</v>
      </c>
      <c r="T3058" t="s">
        <v>8311</v>
      </c>
      <c r="U3058" s="14">
        <f t="shared" si="191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19">
        <v>50000</v>
      </c>
      <c r="E3059">
        <v>0</v>
      </c>
      <c r="F3059" s="1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7">
        <f t="shared" si="189"/>
        <v>42433.650590277779</v>
      </c>
      <c r="M3059" t="b">
        <v>0</v>
      </c>
      <c r="N3059">
        <v>0</v>
      </c>
      <c r="O3059" s="5">
        <f>E3059/D3059</f>
        <v>0</v>
      </c>
      <c r="P3059" s="19">
        <f t="shared" si="190"/>
        <v>0</v>
      </c>
      <c r="Q3059" t="b">
        <v>0</v>
      </c>
      <c r="R3059" s="14" t="s">
        <v>8362</v>
      </c>
      <c r="S3059" s="10" t="s">
        <v>8271</v>
      </c>
      <c r="T3059" t="s">
        <v>8311</v>
      </c>
      <c r="U3059" s="14">
        <f t="shared" si="191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19">
        <v>18000</v>
      </c>
      <c r="E3060">
        <v>3</v>
      </c>
      <c r="F3060" s="19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7">
        <f t="shared" si="189"/>
        <v>42460.374305555553</v>
      </c>
      <c r="M3060" t="b">
        <v>0</v>
      </c>
      <c r="N3060">
        <v>3</v>
      </c>
      <c r="O3060" s="5">
        <f>E3060/D3060</f>
        <v>1.6666666666666666E-4</v>
      </c>
      <c r="P3060" s="19">
        <f t="shared" si="190"/>
        <v>1</v>
      </c>
      <c r="Q3060" t="b">
        <v>0</v>
      </c>
      <c r="R3060" s="14" t="s">
        <v>8362</v>
      </c>
      <c r="S3060" s="10" t="s">
        <v>8271</v>
      </c>
      <c r="T3060" t="s">
        <v>8311</v>
      </c>
      <c r="U3060" s="14">
        <f t="shared" si="191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19">
        <v>15000</v>
      </c>
      <c r="E3061">
        <v>451</v>
      </c>
      <c r="F3061" s="19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7">
        <f t="shared" si="189"/>
        <v>41829.935717592591</v>
      </c>
      <c r="M3061" t="b">
        <v>0</v>
      </c>
      <c r="N3061">
        <v>11</v>
      </c>
      <c r="O3061" s="5">
        <f>E3061/D3061</f>
        <v>3.0066666666666665E-2</v>
      </c>
      <c r="P3061" s="19">
        <f t="shared" si="190"/>
        <v>41</v>
      </c>
      <c r="Q3061" t="b">
        <v>0</v>
      </c>
      <c r="R3061" s="14" t="s">
        <v>8362</v>
      </c>
      <c r="S3061" s="10" t="s">
        <v>8271</v>
      </c>
      <c r="T3061" t="s">
        <v>8311</v>
      </c>
      <c r="U3061" s="14">
        <f t="shared" si="191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19">
        <v>220000</v>
      </c>
      <c r="E3062">
        <v>335</v>
      </c>
      <c r="F3062" s="19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7">
        <f t="shared" si="189"/>
        <v>42245.274699074071</v>
      </c>
      <c r="M3062" t="b">
        <v>0</v>
      </c>
      <c r="N3062">
        <v>6</v>
      </c>
      <c r="O3062" s="5">
        <f>E3062/D3062</f>
        <v>1.5227272727272728E-3</v>
      </c>
      <c r="P3062" s="19">
        <f t="shared" si="190"/>
        <v>55.833333333333336</v>
      </c>
      <c r="Q3062" t="b">
        <v>0</v>
      </c>
      <c r="R3062" s="14" t="s">
        <v>8362</v>
      </c>
      <c r="S3062" s="10" t="s">
        <v>8271</v>
      </c>
      <c r="T3062" t="s">
        <v>8311</v>
      </c>
      <c r="U3062" s="14">
        <f t="shared" si="191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19">
        <v>1000000</v>
      </c>
      <c r="E3063">
        <v>0</v>
      </c>
      <c r="F3063" s="19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7">
        <f t="shared" si="189"/>
        <v>41834.784120370372</v>
      </c>
      <c r="M3063" t="b">
        <v>0</v>
      </c>
      <c r="N3063">
        <v>0</v>
      </c>
      <c r="O3063" s="5">
        <f>E3063/D3063</f>
        <v>0</v>
      </c>
      <c r="P3063" s="19">
        <f t="shared" si="190"/>
        <v>0</v>
      </c>
      <c r="Q3063" t="b">
        <v>0</v>
      </c>
      <c r="R3063" s="14" t="s">
        <v>8362</v>
      </c>
      <c r="S3063" s="10" t="s">
        <v>8271</v>
      </c>
      <c r="T3063" t="s">
        <v>8311</v>
      </c>
      <c r="U3063" s="14">
        <f t="shared" si="191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19">
        <v>10000</v>
      </c>
      <c r="E3064">
        <v>6684</v>
      </c>
      <c r="F3064" s="19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7">
        <f t="shared" si="189"/>
        <v>42248.535787037035</v>
      </c>
      <c r="M3064" t="b">
        <v>0</v>
      </c>
      <c r="N3064">
        <v>67</v>
      </c>
      <c r="O3064" s="5">
        <f>E3064/D3064</f>
        <v>0.66839999999999999</v>
      </c>
      <c r="P3064" s="19">
        <f t="shared" si="190"/>
        <v>99.761194029850742</v>
      </c>
      <c r="Q3064" t="b">
        <v>0</v>
      </c>
      <c r="R3064" s="14" t="s">
        <v>8362</v>
      </c>
      <c r="S3064" s="10" t="s">
        <v>8271</v>
      </c>
      <c r="T3064" t="s">
        <v>8311</v>
      </c>
      <c r="U3064" s="14">
        <f t="shared" si="191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19">
        <v>3000</v>
      </c>
      <c r="E3065">
        <v>587</v>
      </c>
      <c r="F3065" s="19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7">
        <f t="shared" si="189"/>
        <v>42630.922893518517</v>
      </c>
      <c r="M3065" t="b">
        <v>0</v>
      </c>
      <c r="N3065">
        <v>23</v>
      </c>
      <c r="O3065" s="5">
        <f>E3065/D3065</f>
        <v>0.19566666666666666</v>
      </c>
      <c r="P3065" s="19">
        <f t="shared" si="190"/>
        <v>25.521739130434781</v>
      </c>
      <c r="Q3065" t="b">
        <v>0</v>
      </c>
      <c r="R3065" s="14" t="s">
        <v>8362</v>
      </c>
      <c r="S3065" s="10" t="s">
        <v>8271</v>
      </c>
      <c r="T3065" t="s">
        <v>8311</v>
      </c>
      <c r="U3065" s="14">
        <f t="shared" si="191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19">
        <v>75000</v>
      </c>
      <c r="E3066">
        <v>8471</v>
      </c>
      <c r="F3066" s="19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7">
        <f t="shared" si="189"/>
        <v>42299.130162037036</v>
      </c>
      <c r="M3066" t="b">
        <v>0</v>
      </c>
      <c r="N3066">
        <v>72</v>
      </c>
      <c r="O3066" s="5">
        <f>E3066/D3066</f>
        <v>0.11294666666666667</v>
      </c>
      <c r="P3066" s="19">
        <f t="shared" si="190"/>
        <v>117.65277777777777</v>
      </c>
      <c r="Q3066" t="b">
        <v>0</v>
      </c>
      <c r="R3066" s="14" t="s">
        <v>8362</v>
      </c>
      <c r="S3066" s="10" t="s">
        <v>8271</v>
      </c>
      <c r="T3066" t="s">
        <v>8311</v>
      </c>
      <c r="U3066" s="14">
        <f t="shared" si="191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19">
        <v>25000</v>
      </c>
      <c r="E3067">
        <v>10</v>
      </c>
      <c r="F3067" s="19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7">
        <f t="shared" si="189"/>
        <v>41825.055231481485</v>
      </c>
      <c r="M3067" t="b">
        <v>0</v>
      </c>
      <c r="N3067">
        <v>2</v>
      </c>
      <c r="O3067" s="5">
        <f>E3067/D3067</f>
        <v>4.0000000000000002E-4</v>
      </c>
      <c r="P3067" s="19">
        <f t="shared" si="190"/>
        <v>5</v>
      </c>
      <c r="Q3067" t="b">
        <v>0</v>
      </c>
      <c r="R3067" s="14" t="s">
        <v>8362</v>
      </c>
      <c r="S3067" s="10" t="s">
        <v>8271</v>
      </c>
      <c r="T3067" t="s">
        <v>8311</v>
      </c>
      <c r="U3067" s="14">
        <f t="shared" si="191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19">
        <v>350000</v>
      </c>
      <c r="E3068">
        <v>41950</v>
      </c>
      <c r="F3068" s="19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7">
        <f t="shared" si="189"/>
        <v>42531.228437500002</v>
      </c>
      <c r="M3068" t="b">
        <v>0</v>
      </c>
      <c r="N3068">
        <v>15</v>
      </c>
      <c r="O3068" s="5">
        <f>E3068/D3068</f>
        <v>0.11985714285714286</v>
      </c>
      <c r="P3068" s="19">
        <f t="shared" si="190"/>
        <v>2796.6666666666665</v>
      </c>
      <c r="Q3068" t="b">
        <v>0</v>
      </c>
      <c r="R3068" s="14" t="s">
        <v>8362</v>
      </c>
      <c r="S3068" s="10" t="s">
        <v>8271</v>
      </c>
      <c r="T3068" t="s">
        <v>8311</v>
      </c>
      <c r="U3068" s="14">
        <f t="shared" si="191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19">
        <v>8000</v>
      </c>
      <c r="E3069">
        <v>200</v>
      </c>
      <c r="F3069" s="1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7">
        <f t="shared" si="189"/>
        <v>42226.938414351855</v>
      </c>
      <c r="M3069" t="b">
        <v>0</v>
      </c>
      <c r="N3069">
        <v>1</v>
      </c>
      <c r="O3069" s="5">
        <f>E3069/D3069</f>
        <v>2.5000000000000001E-2</v>
      </c>
      <c r="P3069" s="19">
        <f t="shared" si="190"/>
        <v>200</v>
      </c>
      <c r="Q3069" t="b">
        <v>0</v>
      </c>
      <c r="R3069" s="14" t="s">
        <v>8362</v>
      </c>
      <c r="S3069" s="10" t="s">
        <v>8271</v>
      </c>
      <c r="T3069" t="s">
        <v>8311</v>
      </c>
      <c r="U3069" s="14">
        <f t="shared" si="191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19">
        <v>250000</v>
      </c>
      <c r="E3070">
        <v>175</v>
      </c>
      <c r="F3070" s="19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7">
        <f t="shared" si="189"/>
        <v>42263.691574074073</v>
      </c>
      <c r="M3070" t="b">
        <v>0</v>
      </c>
      <c r="N3070">
        <v>2</v>
      </c>
      <c r="O3070" s="5">
        <f>E3070/D3070</f>
        <v>6.9999999999999999E-4</v>
      </c>
      <c r="P3070" s="19">
        <f t="shared" si="190"/>
        <v>87.5</v>
      </c>
      <c r="Q3070" t="b">
        <v>0</v>
      </c>
      <c r="R3070" s="14" t="s">
        <v>8362</v>
      </c>
      <c r="S3070" s="10" t="s">
        <v>8271</v>
      </c>
      <c r="T3070" t="s">
        <v>8311</v>
      </c>
      <c r="U3070" s="14">
        <f t="shared" si="191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19">
        <v>1000</v>
      </c>
      <c r="E3071">
        <v>141</v>
      </c>
      <c r="F3071" s="19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7">
        <f t="shared" si="189"/>
        <v>41957.833726851852</v>
      </c>
      <c r="M3071" t="b">
        <v>0</v>
      </c>
      <c r="N3071">
        <v>7</v>
      </c>
      <c r="O3071" s="5">
        <f>E3071/D3071</f>
        <v>0.14099999999999999</v>
      </c>
      <c r="P3071" s="19">
        <f t="shared" si="190"/>
        <v>20.142857142857142</v>
      </c>
      <c r="Q3071" t="b">
        <v>0</v>
      </c>
      <c r="R3071" s="14" t="s">
        <v>8362</v>
      </c>
      <c r="S3071" s="10" t="s">
        <v>8271</v>
      </c>
      <c r="T3071" t="s">
        <v>8311</v>
      </c>
      <c r="U3071" s="14">
        <f t="shared" si="191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19">
        <v>10000</v>
      </c>
      <c r="E3072">
        <v>334</v>
      </c>
      <c r="F3072" s="19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7">
        <f t="shared" si="189"/>
        <v>42690.733437499999</v>
      </c>
      <c r="M3072" t="b">
        <v>0</v>
      </c>
      <c r="N3072">
        <v>16</v>
      </c>
      <c r="O3072" s="5">
        <f>E3072/D3072</f>
        <v>3.3399999999999999E-2</v>
      </c>
      <c r="P3072" s="19">
        <f t="shared" si="190"/>
        <v>20.875</v>
      </c>
      <c r="Q3072" t="b">
        <v>0</v>
      </c>
      <c r="R3072" s="14" t="s">
        <v>8362</v>
      </c>
      <c r="S3072" s="10" t="s">
        <v>8271</v>
      </c>
      <c r="T3072" t="s">
        <v>8311</v>
      </c>
      <c r="U3072" s="14">
        <f t="shared" si="191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19">
        <v>12000</v>
      </c>
      <c r="E3073">
        <v>7173</v>
      </c>
      <c r="F3073" s="19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7">
        <f t="shared" si="189"/>
        <v>42097.732418981483</v>
      </c>
      <c r="M3073" t="b">
        <v>0</v>
      </c>
      <c r="N3073">
        <v>117</v>
      </c>
      <c r="O3073" s="5">
        <f>E3073/D3073</f>
        <v>0.59775</v>
      </c>
      <c r="P3073" s="19">
        <f t="shared" si="190"/>
        <v>61.307692307692307</v>
      </c>
      <c r="Q3073" t="b">
        <v>0</v>
      </c>
      <c r="R3073" s="14" t="s">
        <v>8362</v>
      </c>
      <c r="S3073" s="10" t="s">
        <v>8271</v>
      </c>
      <c r="T3073" t="s">
        <v>8311</v>
      </c>
      <c r="U3073" s="14">
        <f t="shared" si="191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19">
        <v>12000</v>
      </c>
      <c r="E3074">
        <v>2</v>
      </c>
      <c r="F3074" s="19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7">
        <f t="shared" si="189"/>
        <v>42658.690532407403</v>
      </c>
      <c r="M3074" t="b">
        <v>0</v>
      </c>
      <c r="N3074">
        <v>2</v>
      </c>
      <c r="O3074" s="5">
        <f>E3074/D3074</f>
        <v>1.6666666666666666E-4</v>
      </c>
      <c r="P3074" s="19">
        <f t="shared" si="190"/>
        <v>1</v>
      </c>
      <c r="Q3074" t="b">
        <v>0</v>
      </c>
      <c r="R3074" s="14" t="s">
        <v>8362</v>
      </c>
      <c r="S3074" s="10" t="s">
        <v>8271</v>
      </c>
      <c r="T3074" t="s">
        <v>8311</v>
      </c>
      <c r="U3074" s="14">
        <f t="shared" si="191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19">
        <v>2800000</v>
      </c>
      <c r="E3075">
        <v>645</v>
      </c>
      <c r="F3075" s="19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7">
        <f t="shared" ref="L3075:L3138" si="193">(((K3075/60)/60)/24)+DATE(1970,1,1)</f>
        <v>42111.684027777781</v>
      </c>
      <c r="M3075" t="b">
        <v>0</v>
      </c>
      <c r="N3075">
        <v>7</v>
      </c>
      <c r="O3075" s="5">
        <f>E3075/D3075</f>
        <v>2.3035714285714285E-4</v>
      </c>
      <c r="P3075" s="19">
        <f t="shared" ref="P3075:P3138" si="194">IFERROR(E3075/N3075,0)</f>
        <v>92.142857142857139</v>
      </c>
      <c r="Q3075" t="b">
        <v>0</v>
      </c>
      <c r="R3075" s="14" t="s">
        <v>8362</v>
      </c>
      <c r="S3075" s="10" t="s">
        <v>8271</v>
      </c>
      <c r="T3075" t="s">
        <v>8311</v>
      </c>
      <c r="U3075" s="14">
        <f t="shared" ref="U3075:U3138" si="195">YEAR(L3075)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19">
        <v>25000</v>
      </c>
      <c r="E3076">
        <v>22</v>
      </c>
      <c r="F3076" s="19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7">
        <f t="shared" si="193"/>
        <v>42409.571284722217</v>
      </c>
      <c r="M3076" t="b">
        <v>0</v>
      </c>
      <c r="N3076">
        <v>3</v>
      </c>
      <c r="O3076" s="5">
        <f>E3076/D3076</f>
        <v>8.8000000000000003E-4</v>
      </c>
      <c r="P3076" s="19">
        <f t="shared" si="194"/>
        <v>7.333333333333333</v>
      </c>
      <c r="Q3076" t="b">
        <v>0</v>
      </c>
      <c r="R3076" s="14" t="s">
        <v>8362</v>
      </c>
      <c r="S3076" s="10" t="s">
        <v>8271</v>
      </c>
      <c r="T3076" t="s">
        <v>8311</v>
      </c>
      <c r="U3076" s="14">
        <f t="shared" si="195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19">
        <v>15000</v>
      </c>
      <c r="E3077">
        <v>1296</v>
      </c>
      <c r="F3077" s="19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7">
        <f t="shared" si="193"/>
        <v>42551.102314814809</v>
      </c>
      <c r="M3077" t="b">
        <v>0</v>
      </c>
      <c r="N3077">
        <v>20</v>
      </c>
      <c r="O3077" s="5">
        <f>E3077/D3077</f>
        <v>8.6400000000000005E-2</v>
      </c>
      <c r="P3077" s="19">
        <f t="shared" si="194"/>
        <v>64.8</v>
      </c>
      <c r="Q3077" t="b">
        <v>0</v>
      </c>
      <c r="R3077" s="14" t="s">
        <v>8362</v>
      </c>
      <c r="S3077" s="10" t="s">
        <v>8271</v>
      </c>
      <c r="T3077" t="s">
        <v>8311</v>
      </c>
      <c r="U3077" s="14">
        <f t="shared" si="195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19">
        <v>10000</v>
      </c>
      <c r="E3078">
        <v>1506</v>
      </c>
      <c r="F3078" s="19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7">
        <f t="shared" si="193"/>
        <v>42226.651886574073</v>
      </c>
      <c r="M3078" t="b">
        <v>0</v>
      </c>
      <c r="N3078">
        <v>50</v>
      </c>
      <c r="O3078" s="5">
        <f>E3078/D3078</f>
        <v>0.15060000000000001</v>
      </c>
      <c r="P3078" s="19">
        <f t="shared" si="194"/>
        <v>30.12</v>
      </c>
      <c r="Q3078" t="b">
        <v>0</v>
      </c>
      <c r="R3078" s="14" t="s">
        <v>8362</v>
      </c>
      <c r="S3078" s="10" t="s">
        <v>8271</v>
      </c>
      <c r="T3078" t="s">
        <v>8311</v>
      </c>
      <c r="U3078" s="14">
        <f t="shared" si="195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19">
        <v>22000</v>
      </c>
      <c r="E3079">
        <v>105</v>
      </c>
      <c r="F3079" s="1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7">
        <f t="shared" si="193"/>
        <v>42766.956921296296</v>
      </c>
      <c r="M3079" t="b">
        <v>0</v>
      </c>
      <c r="N3079">
        <v>2</v>
      </c>
      <c r="O3079" s="5">
        <f>E3079/D3079</f>
        <v>4.7727272727272731E-3</v>
      </c>
      <c r="P3079" s="19">
        <f t="shared" si="194"/>
        <v>52.5</v>
      </c>
      <c r="Q3079" t="b">
        <v>0</v>
      </c>
      <c r="R3079" s="14" t="s">
        <v>8362</v>
      </c>
      <c r="S3079" s="10" t="s">
        <v>8271</v>
      </c>
      <c r="T3079" t="s">
        <v>8311</v>
      </c>
      <c r="U3079" s="14">
        <f t="shared" si="195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19">
        <v>60000</v>
      </c>
      <c r="E3080">
        <v>71</v>
      </c>
      <c r="F3080" s="19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7">
        <f t="shared" si="193"/>
        <v>42031.138831018514</v>
      </c>
      <c r="M3080" t="b">
        <v>0</v>
      </c>
      <c r="N3080">
        <v>3</v>
      </c>
      <c r="O3080" s="5">
        <f>E3080/D3080</f>
        <v>1.1833333333333333E-3</v>
      </c>
      <c r="P3080" s="19">
        <f t="shared" si="194"/>
        <v>23.666666666666668</v>
      </c>
      <c r="Q3080" t="b">
        <v>0</v>
      </c>
      <c r="R3080" s="14" t="s">
        <v>8362</v>
      </c>
      <c r="S3080" s="10" t="s">
        <v>8271</v>
      </c>
      <c r="T3080" t="s">
        <v>8311</v>
      </c>
      <c r="U3080" s="14">
        <f t="shared" si="195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19">
        <v>1333666</v>
      </c>
      <c r="E3081">
        <v>11226</v>
      </c>
      <c r="F3081" s="19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7">
        <f t="shared" si="193"/>
        <v>42055.713368055556</v>
      </c>
      <c r="M3081" t="b">
        <v>0</v>
      </c>
      <c r="N3081">
        <v>27</v>
      </c>
      <c r="O3081" s="5">
        <f>E3081/D3081</f>
        <v>8.4173998587352451E-3</v>
      </c>
      <c r="P3081" s="19">
        <f t="shared" si="194"/>
        <v>415.77777777777777</v>
      </c>
      <c r="Q3081" t="b">
        <v>0</v>
      </c>
      <c r="R3081" s="14" t="s">
        <v>8362</v>
      </c>
      <c r="S3081" s="10" t="s">
        <v>8271</v>
      </c>
      <c r="T3081" t="s">
        <v>8311</v>
      </c>
      <c r="U3081" s="14">
        <f t="shared" si="195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19">
        <v>2000000</v>
      </c>
      <c r="E3082">
        <v>376</v>
      </c>
      <c r="F3082" s="19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7">
        <f t="shared" si="193"/>
        <v>41940.028287037036</v>
      </c>
      <c r="M3082" t="b">
        <v>0</v>
      </c>
      <c r="N3082">
        <v>7</v>
      </c>
      <c r="O3082" s="5">
        <f>E3082/D3082</f>
        <v>1.8799999999999999E-4</v>
      </c>
      <c r="P3082" s="19">
        <f t="shared" si="194"/>
        <v>53.714285714285715</v>
      </c>
      <c r="Q3082" t="b">
        <v>0</v>
      </c>
      <c r="R3082" s="14" t="s">
        <v>8362</v>
      </c>
      <c r="S3082" s="10" t="s">
        <v>8271</v>
      </c>
      <c r="T3082" t="s">
        <v>8311</v>
      </c>
      <c r="U3082" s="14">
        <f t="shared" si="195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19">
        <v>1000000</v>
      </c>
      <c r="E3083">
        <v>2103</v>
      </c>
      <c r="F3083" s="19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7">
        <f t="shared" si="193"/>
        <v>42237.181608796294</v>
      </c>
      <c r="M3083" t="b">
        <v>0</v>
      </c>
      <c r="N3083">
        <v>5</v>
      </c>
      <c r="O3083" s="5">
        <f>E3083/D3083</f>
        <v>2.1029999999999998E-3</v>
      </c>
      <c r="P3083" s="19">
        <f t="shared" si="194"/>
        <v>420.6</v>
      </c>
      <c r="Q3083" t="b">
        <v>0</v>
      </c>
      <c r="R3083" s="14" t="s">
        <v>8362</v>
      </c>
      <c r="S3083" s="10" t="s">
        <v>8271</v>
      </c>
      <c r="T3083" t="s">
        <v>8311</v>
      </c>
      <c r="U3083" s="14">
        <f t="shared" si="195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19">
        <v>9000</v>
      </c>
      <c r="E3084">
        <v>0</v>
      </c>
      <c r="F3084" s="19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7">
        <f t="shared" si="193"/>
        <v>42293.922986111109</v>
      </c>
      <c r="M3084" t="b">
        <v>0</v>
      </c>
      <c r="N3084">
        <v>0</v>
      </c>
      <c r="O3084" s="5">
        <f>E3084/D3084</f>
        <v>0</v>
      </c>
      <c r="P3084" s="19">
        <f t="shared" si="194"/>
        <v>0</v>
      </c>
      <c r="Q3084" t="b">
        <v>0</v>
      </c>
      <c r="R3084" s="14" t="s">
        <v>8362</v>
      </c>
      <c r="S3084" s="10" t="s">
        <v>8271</v>
      </c>
      <c r="T3084" t="s">
        <v>8311</v>
      </c>
      <c r="U3084" s="14">
        <f t="shared" si="195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19">
        <v>20000</v>
      </c>
      <c r="E3085">
        <v>56</v>
      </c>
      <c r="F3085" s="19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7">
        <f t="shared" si="193"/>
        <v>41853.563402777778</v>
      </c>
      <c r="M3085" t="b">
        <v>0</v>
      </c>
      <c r="N3085">
        <v>3</v>
      </c>
      <c r="O3085" s="5">
        <f>E3085/D3085</f>
        <v>2.8E-3</v>
      </c>
      <c r="P3085" s="19">
        <f t="shared" si="194"/>
        <v>18.666666666666668</v>
      </c>
      <c r="Q3085" t="b">
        <v>0</v>
      </c>
      <c r="R3085" s="14" t="s">
        <v>8362</v>
      </c>
      <c r="S3085" s="10" t="s">
        <v>8271</v>
      </c>
      <c r="T3085" t="s">
        <v>8311</v>
      </c>
      <c r="U3085" s="14">
        <f t="shared" si="195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19">
        <v>4059</v>
      </c>
      <c r="E3086">
        <v>470</v>
      </c>
      <c r="F3086" s="19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7">
        <f t="shared" si="193"/>
        <v>42100.723738425921</v>
      </c>
      <c r="M3086" t="b">
        <v>0</v>
      </c>
      <c r="N3086">
        <v>6</v>
      </c>
      <c r="O3086" s="5">
        <f>E3086/D3086</f>
        <v>0.11579206701157921</v>
      </c>
      <c r="P3086" s="19">
        <f t="shared" si="194"/>
        <v>78.333333333333329</v>
      </c>
      <c r="Q3086" t="b">
        <v>0</v>
      </c>
      <c r="R3086" s="14" t="s">
        <v>8362</v>
      </c>
      <c r="S3086" s="10" t="s">
        <v>8271</v>
      </c>
      <c r="T3086" t="s">
        <v>8311</v>
      </c>
      <c r="U3086" s="14">
        <f t="shared" si="195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19">
        <v>25000</v>
      </c>
      <c r="E3087">
        <v>610</v>
      </c>
      <c r="F3087" s="19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7">
        <f t="shared" si="193"/>
        <v>42246.883784722217</v>
      </c>
      <c r="M3087" t="b">
        <v>0</v>
      </c>
      <c r="N3087">
        <v>9</v>
      </c>
      <c r="O3087" s="5">
        <f>E3087/D3087</f>
        <v>2.4400000000000002E-2</v>
      </c>
      <c r="P3087" s="19">
        <f t="shared" si="194"/>
        <v>67.777777777777771</v>
      </c>
      <c r="Q3087" t="b">
        <v>0</v>
      </c>
      <c r="R3087" s="14" t="s">
        <v>8362</v>
      </c>
      <c r="S3087" s="10" t="s">
        <v>8271</v>
      </c>
      <c r="T3087" t="s">
        <v>8311</v>
      </c>
      <c r="U3087" s="14">
        <f t="shared" si="195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19">
        <v>20000</v>
      </c>
      <c r="E3088">
        <v>50</v>
      </c>
      <c r="F3088" s="19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7">
        <f t="shared" si="193"/>
        <v>42173.67082175926</v>
      </c>
      <c r="M3088" t="b">
        <v>0</v>
      </c>
      <c r="N3088">
        <v>3</v>
      </c>
      <c r="O3088" s="5">
        <f>E3088/D3088</f>
        <v>2.5000000000000001E-3</v>
      </c>
      <c r="P3088" s="19">
        <f t="shared" si="194"/>
        <v>16.666666666666668</v>
      </c>
      <c r="Q3088" t="b">
        <v>0</v>
      </c>
      <c r="R3088" s="14" t="s">
        <v>8362</v>
      </c>
      <c r="S3088" s="10" t="s">
        <v>8271</v>
      </c>
      <c r="T3088" t="s">
        <v>8311</v>
      </c>
      <c r="U3088" s="14">
        <f t="shared" si="195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19">
        <v>20000</v>
      </c>
      <c r="E3089">
        <v>125</v>
      </c>
      <c r="F3089" s="1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7">
        <f t="shared" si="193"/>
        <v>42665.150347222225</v>
      </c>
      <c r="M3089" t="b">
        <v>0</v>
      </c>
      <c r="N3089">
        <v>2</v>
      </c>
      <c r="O3089" s="5">
        <f>E3089/D3089</f>
        <v>6.2500000000000003E-3</v>
      </c>
      <c r="P3089" s="19">
        <f t="shared" si="194"/>
        <v>62.5</v>
      </c>
      <c r="Q3089" t="b">
        <v>0</v>
      </c>
      <c r="R3089" s="14" t="s">
        <v>8362</v>
      </c>
      <c r="S3089" s="10" t="s">
        <v>8271</v>
      </c>
      <c r="T3089" t="s">
        <v>8311</v>
      </c>
      <c r="U3089" s="14">
        <f t="shared" si="195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19">
        <v>65000</v>
      </c>
      <c r="E3090">
        <v>126</v>
      </c>
      <c r="F3090" s="19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7">
        <f t="shared" si="193"/>
        <v>41981.57230324074</v>
      </c>
      <c r="M3090" t="b">
        <v>0</v>
      </c>
      <c r="N3090">
        <v>3</v>
      </c>
      <c r="O3090" s="5">
        <f>E3090/D3090</f>
        <v>1.9384615384615384E-3</v>
      </c>
      <c r="P3090" s="19">
        <f t="shared" si="194"/>
        <v>42</v>
      </c>
      <c r="Q3090" t="b">
        <v>0</v>
      </c>
      <c r="R3090" s="14" t="s">
        <v>8362</v>
      </c>
      <c r="S3090" s="10" t="s">
        <v>8271</v>
      </c>
      <c r="T3090" t="s">
        <v>8311</v>
      </c>
      <c r="U3090" s="14">
        <f t="shared" si="195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19">
        <v>25000</v>
      </c>
      <c r="E3091">
        <v>5854</v>
      </c>
      <c r="F3091" s="19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7">
        <f t="shared" si="193"/>
        <v>42528.542627314819</v>
      </c>
      <c r="M3091" t="b">
        <v>0</v>
      </c>
      <c r="N3091">
        <v>45</v>
      </c>
      <c r="O3091" s="5">
        <f>E3091/D3091</f>
        <v>0.23416000000000001</v>
      </c>
      <c r="P3091" s="19">
        <f t="shared" si="194"/>
        <v>130.0888888888889</v>
      </c>
      <c r="Q3091" t="b">
        <v>0</v>
      </c>
      <c r="R3091" s="14" t="s">
        <v>8362</v>
      </c>
      <c r="S3091" s="10" t="s">
        <v>8271</v>
      </c>
      <c r="T3091" t="s">
        <v>8311</v>
      </c>
      <c r="U3091" s="14">
        <f t="shared" si="195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19">
        <v>225000</v>
      </c>
      <c r="E3092">
        <v>11432</v>
      </c>
      <c r="F3092" s="19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7">
        <f t="shared" si="193"/>
        <v>42065.818807870368</v>
      </c>
      <c r="M3092" t="b">
        <v>0</v>
      </c>
      <c r="N3092">
        <v>9</v>
      </c>
      <c r="O3092" s="5">
        <f>E3092/D3092</f>
        <v>5.080888888888889E-2</v>
      </c>
      <c r="P3092" s="19">
        <f t="shared" si="194"/>
        <v>1270.2222222222222</v>
      </c>
      <c r="Q3092" t="b">
        <v>0</v>
      </c>
      <c r="R3092" s="14" t="s">
        <v>8362</v>
      </c>
      <c r="S3092" s="10" t="s">
        <v>8271</v>
      </c>
      <c r="T3092" t="s">
        <v>8311</v>
      </c>
      <c r="U3092" s="14">
        <f t="shared" si="195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19">
        <v>5000</v>
      </c>
      <c r="E3093">
        <v>796</v>
      </c>
      <c r="F3093" s="19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7">
        <f t="shared" si="193"/>
        <v>42566.948414351849</v>
      </c>
      <c r="M3093" t="b">
        <v>0</v>
      </c>
      <c r="N3093">
        <v>9</v>
      </c>
      <c r="O3093" s="5">
        <f>E3093/D3093</f>
        <v>0.15920000000000001</v>
      </c>
      <c r="P3093" s="19">
        <f t="shared" si="194"/>
        <v>88.444444444444443</v>
      </c>
      <c r="Q3093" t="b">
        <v>0</v>
      </c>
      <c r="R3093" s="14" t="s">
        <v>8362</v>
      </c>
      <c r="S3093" s="10" t="s">
        <v>8271</v>
      </c>
      <c r="T3093" t="s">
        <v>8311</v>
      </c>
      <c r="U3093" s="14">
        <f t="shared" si="195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19">
        <v>100000</v>
      </c>
      <c r="E3094">
        <v>1183.19</v>
      </c>
      <c r="F3094" s="19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7">
        <f t="shared" si="193"/>
        <v>42255.619351851856</v>
      </c>
      <c r="M3094" t="b">
        <v>0</v>
      </c>
      <c r="N3094">
        <v>21</v>
      </c>
      <c r="O3094" s="5">
        <f>E3094/D3094</f>
        <v>1.1831900000000001E-2</v>
      </c>
      <c r="P3094" s="19">
        <f t="shared" si="194"/>
        <v>56.342380952380957</v>
      </c>
      <c r="Q3094" t="b">
        <v>0</v>
      </c>
      <c r="R3094" s="14" t="s">
        <v>8362</v>
      </c>
      <c r="S3094" s="10" t="s">
        <v>8271</v>
      </c>
      <c r="T3094" t="s">
        <v>8311</v>
      </c>
      <c r="U3094" s="14">
        <f t="shared" si="195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19">
        <v>4000</v>
      </c>
      <c r="E3095">
        <v>910</v>
      </c>
      <c r="F3095" s="19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7">
        <f t="shared" si="193"/>
        <v>41760.909039351849</v>
      </c>
      <c r="M3095" t="b">
        <v>0</v>
      </c>
      <c r="N3095">
        <v>17</v>
      </c>
      <c r="O3095" s="5">
        <f>E3095/D3095</f>
        <v>0.22750000000000001</v>
      </c>
      <c r="P3095" s="19">
        <f t="shared" si="194"/>
        <v>53.529411764705884</v>
      </c>
      <c r="Q3095" t="b">
        <v>0</v>
      </c>
      <c r="R3095" s="14" t="s">
        <v>8362</v>
      </c>
      <c r="S3095" s="10" t="s">
        <v>8271</v>
      </c>
      <c r="T3095" t="s">
        <v>8311</v>
      </c>
      <c r="U3095" s="14">
        <f t="shared" si="195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19">
        <v>100000</v>
      </c>
      <c r="E3096">
        <v>25</v>
      </c>
      <c r="F3096" s="19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7">
        <f t="shared" si="193"/>
        <v>42207.795787037037</v>
      </c>
      <c r="M3096" t="b">
        <v>0</v>
      </c>
      <c r="N3096">
        <v>1</v>
      </c>
      <c r="O3096" s="5">
        <f>E3096/D3096</f>
        <v>2.5000000000000001E-4</v>
      </c>
      <c r="P3096" s="19">
        <f t="shared" si="194"/>
        <v>25</v>
      </c>
      <c r="Q3096" t="b">
        <v>0</v>
      </c>
      <c r="R3096" s="14" t="s">
        <v>8362</v>
      </c>
      <c r="S3096" s="10" t="s">
        <v>8271</v>
      </c>
      <c r="T3096" t="s">
        <v>8311</v>
      </c>
      <c r="U3096" s="14">
        <f t="shared" si="195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19">
        <v>14920</v>
      </c>
      <c r="E3097">
        <v>50</v>
      </c>
      <c r="F3097" s="19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7">
        <f t="shared" si="193"/>
        <v>42523.025231481486</v>
      </c>
      <c r="M3097" t="b">
        <v>0</v>
      </c>
      <c r="N3097">
        <v>1</v>
      </c>
      <c r="O3097" s="5">
        <f>E3097/D3097</f>
        <v>3.351206434316354E-3</v>
      </c>
      <c r="P3097" s="19">
        <f t="shared" si="194"/>
        <v>50</v>
      </c>
      <c r="Q3097" t="b">
        <v>0</v>
      </c>
      <c r="R3097" s="14" t="s">
        <v>8362</v>
      </c>
      <c r="S3097" s="10" t="s">
        <v>8271</v>
      </c>
      <c r="T3097" t="s">
        <v>8311</v>
      </c>
      <c r="U3097" s="14">
        <f t="shared" si="195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19">
        <v>20000</v>
      </c>
      <c r="E3098">
        <v>795</v>
      </c>
      <c r="F3098" s="19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7">
        <f t="shared" si="193"/>
        <v>42114.825532407413</v>
      </c>
      <c r="M3098" t="b">
        <v>0</v>
      </c>
      <c r="N3098">
        <v>14</v>
      </c>
      <c r="O3098" s="5">
        <f>E3098/D3098</f>
        <v>3.9750000000000001E-2</v>
      </c>
      <c r="P3098" s="19">
        <f t="shared" si="194"/>
        <v>56.785714285714285</v>
      </c>
      <c r="Q3098" t="b">
        <v>0</v>
      </c>
      <c r="R3098" s="14" t="s">
        <v>8362</v>
      </c>
      <c r="S3098" s="10" t="s">
        <v>8271</v>
      </c>
      <c r="T3098" t="s">
        <v>8311</v>
      </c>
      <c r="U3098" s="14">
        <f t="shared" si="195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19">
        <v>10000</v>
      </c>
      <c r="E3099">
        <v>1715</v>
      </c>
      <c r="F3099" s="1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7">
        <f t="shared" si="193"/>
        <v>42629.503483796296</v>
      </c>
      <c r="M3099" t="b">
        <v>0</v>
      </c>
      <c r="N3099">
        <v>42</v>
      </c>
      <c r="O3099" s="5">
        <f>E3099/D3099</f>
        <v>0.17150000000000001</v>
      </c>
      <c r="P3099" s="19">
        <f t="shared" si="194"/>
        <v>40.833333333333336</v>
      </c>
      <c r="Q3099" t="b">
        <v>0</v>
      </c>
      <c r="R3099" s="14" t="s">
        <v>8362</v>
      </c>
      <c r="S3099" s="10" t="s">
        <v>8271</v>
      </c>
      <c r="T3099" t="s">
        <v>8311</v>
      </c>
      <c r="U3099" s="14">
        <f t="shared" si="195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19">
        <v>48725</v>
      </c>
      <c r="E3100">
        <v>1758</v>
      </c>
      <c r="F3100" s="19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7">
        <f t="shared" si="193"/>
        <v>42359.792233796295</v>
      </c>
      <c r="M3100" t="b">
        <v>0</v>
      </c>
      <c r="N3100">
        <v>27</v>
      </c>
      <c r="O3100" s="5">
        <f>E3100/D3100</f>
        <v>3.608004104669061E-2</v>
      </c>
      <c r="P3100" s="19">
        <f t="shared" si="194"/>
        <v>65.111111111111114</v>
      </c>
      <c r="Q3100" t="b">
        <v>0</v>
      </c>
      <c r="R3100" s="14" t="s">
        <v>8362</v>
      </c>
      <c r="S3100" s="10" t="s">
        <v>8271</v>
      </c>
      <c r="T3100" t="s">
        <v>8311</v>
      </c>
      <c r="U3100" s="14">
        <f t="shared" si="195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19">
        <v>2000</v>
      </c>
      <c r="E3101">
        <v>278</v>
      </c>
      <c r="F3101" s="19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7">
        <f t="shared" si="193"/>
        <v>42382.189710648148</v>
      </c>
      <c r="M3101" t="b">
        <v>0</v>
      </c>
      <c r="N3101">
        <v>5</v>
      </c>
      <c r="O3101" s="5">
        <f>E3101/D3101</f>
        <v>0.13900000000000001</v>
      </c>
      <c r="P3101" s="19">
        <f t="shared" si="194"/>
        <v>55.6</v>
      </c>
      <c r="Q3101" t="b">
        <v>0</v>
      </c>
      <c r="R3101" s="14" t="s">
        <v>8362</v>
      </c>
      <c r="S3101" s="10" t="s">
        <v>8271</v>
      </c>
      <c r="T3101" t="s">
        <v>8311</v>
      </c>
      <c r="U3101" s="14">
        <f t="shared" si="195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19">
        <v>12000</v>
      </c>
      <c r="E3102">
        <v>1827</v>
      </c>
      <c r="F3102" s="19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7">
        <f t="shared" si="193"/>
        <v>41902.622395833336</v>
      </c>
      <c r="M3102" t="b">
        <v>0</v>
      </c>
      <c r="N3102">
        <v>13</v>
      </c>
      <c r="O3102" s="5">
        <f>E3102/D3102</f>
        <v>0.15225</v>
      </c>
      <c r="P3102" s="19">
        <f t="shared" si="194"/>
        <v>140.53846153846155</v>
      </c>
      <c r="Q3102" t="b">
        <v>0</v>
      </c>
      <c r="R3102" s="14" t="s">
        <v>8362</v>
      </c>
      <c r="S3102" s="10" t="s">
        <v>8271</v>
      </c>
      <c r="T3102" t="s">
        <v>8311</v>
      </c>
      <c r="U3102" s="14">
        <f t="shared" si="195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19">
        <v>2500</v>
      </c>
      <c r="E3103">
        <v>300</v>
      </c>
      <c r="F3103" s="19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7">
        <f t="shared" si="193"/>
        <v>42171.383530092593</v>
      </c>
      <c r="M3103" t="b">
        <v>0</v>
      </c>
      <c r="N3103">
        <v>12</v>
      </c>
      <c r="O3103" s="5">
        <f>E3103/D3103</f>
        <v>0.12</v>
      </c>
      <c r="P3103" s="19">
        <f t="shared" si="194"/>
        <v>25</v>
      </c>
      <c r="Q3103" t="b">
        <v>0</v>
      </c>
      <c r="R3103" s="14" t="s">
        <v>8362</v>
      </c>
      <c r="S3103" s="10" t="s">
        <v>8271</v>
      </c>
      <c r="T3103" t="s">
        <v>8311</v>
      </c>
      <c r="U3103" s="14">
        <f t="shared" si="195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19">
        <v>16000</v>
      </c>
      <c r="E3104">
        <v>6258</v>
      </c>
      <c r="F3104" s="19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7">
        <f t="shared" si="193"/>
        <v>42555.340486111112</v>
      </c>
      <c r="M3104" t="b">
        <v>0</v>
      </c>
      <c r="N3104">
        <v>90</v>
      </c>
      <c r="O3104" s="5">
        <f>E3104/D3104</f>
        <v>0.391125</v>
      </c>
      <c r="P3104" s="19">
        <f t="shared" si="194"/>
        <v>69.533333333333331</v>
      </c>
      <c r="Q3104" t="b">
        <v>0</v>
      </c>
      <c r="R3104" s="14" t="s">
        <v>8362</v>
      </c>
      <c r="S3104" s="10" t="s">
        <v>8271</v>
      </c>
      <c r="T3104" t="s">
        <v>8311</v>
      </c>
      <c r="U3104" s="14">
        <f t="shared" si="195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19">
        <v>4100</v>
      </c>
      <c r="E3105">
        <v>11</v>
      </c>
      <c r="F3105" s="19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7">
        <f t="shared" si="193"/>
        <v>42107.156319444446</v>
      </c>
      <c r="M3105" t="b">
        <v>0</v>
      </c>
      <c r="N3105">
        <v>2</v>
      </c>
      <c r="O3105" s="5">
        <f>E3105/D3105</f>
        <v>2.6829268292682929E-3</v>
      </c>
      <c r="P3105" s="19">
        <f t="shared" si="194"/>
        <v>5.5</v>
      </c>
      <c r="Q3105" t="b">
        <v>0</v>
      </c>
      <c r="R3105" s="14" t="s">
        <v>8362</v>
      </c>
      <c r="S3105" s="10" t="s">
        <v>8271</v>
      </c>
      <c r="T3105" t="s">
        <v>8311</v>
      </c>
      <c r="U3105" s="14">
        <f t="shared" si="195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19">
        <v>4000</v>
      </c>
      <c r="E3106">
        <v>1185</v>
      </c>
      <c r="F3106" s="19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7">
        <f t="shared" si="193"/>
        <v>42006.908692129626</v>
      </c>
      <c r="M3106" t="b">
        <v>0</v>
      </c>
      <c r="N3106">
        <v>5</v>
      </c>
      <c r="O3106" s="5">
        <f>E3106/D3106</f>
        <v>0.29625000000000001</v>
      </c>
      <c r="P3106" s="19">
        <f t="shared" si="194"/>
        <v>237</v>
      </c>
      <c r="Q3106" t="b">
        <v>0</v>
      </c>
      <c r="R3106" s="14" t="s">
        <v>8362</v>
      </c>
      <c r="S3106" s="10" t="s">
        <v>8271</v>
      </c>
      <c r="T3106" t="s">
        <v>8311</v>
      </c>
      <c r="U3106" s="14">
        <f t="shared" si="195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19">
        <v>5845</v>
      </c>
      <c r="E3107">
        <v>2476</v>
      </c>
      <c r="F3107" s="19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7">
        <f t="shared" si="193"/>
        <v>41876.718935185185</v>
      </c>
      <c r="M3107" t="b">
        <v>0</v>
      </c>
      <c r="N3107">
        <v>31</v>
      </c>
      <c r="O3107" s="5">
        <f>E3107/D3107</f>
        <v>0.4236099230111206</v>
      </c>
      <c r="P3107" s="19">
        <f t="shared" si="194"/>
        <v>79.870967741935488</v>
      </c>
      <c r="Q3107" t="b">
        <v>0</v>
      </c>
      <c r="R3107" s="14" t="s">
        <v>8362</v>
      </c>
      <c r="S3107" s="10" t="s">
        <v>8271</v>
      </c>
      <c r="T3107" t="s">
        <v>8311</v>
      </c>
      <c r="U3107" s="14">
        <f t="shared" si="195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19">
        <v>1000</v>
      </c>
      <c r="E3108">
        <v>41</v>
      </c>
      <c r="F3108" s="19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7">
        <f t="shared" si="193"/>
        <v>42241.429120370376</v>
      </c>
      <c r="M3108" t="b">
        <v>0</v>
      </c>
      <c r="N3108">
        <v>4</v>
      </c>
      <c r="O3108" s="5">
        <f>E3108/D3108</f>
        <v>4.1000000000000002E-2</v>
      </c>
      <c r="P3108" s="19">
        <f t="shared" si="194"/>
        <v>10.25</v>
      </c>
      <c r="Q3108" t="b">
        <v>0</v>
      </c>
      <c r="R3108" s="14" t="s">
        <v>8362</v>
      </c>
      <c r="S3108" s="10" t="s">
        <v>8271</v>
      </c>
      <c r="T3108" t="s">
        <v>8311</v>
      </c>
      <c r="U3108" s="14">
        <f t="shared" si="195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19">
        <v>40000</v>
      </c>
      <c r="E3109">
        <v>7905</v>
      </c>
      <c r="F3109" s="1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7">
        <f t="shared" si="193"/>
        <v>42128.814247685179</v>
      </c>
      <c r="M3109" t="b">
        <v>0</v>
      </c>
      <c r="N3109">
        <v>29</v>
      </c>
      <c r="O3109" s="5">
        <f>E3109/D3109</f>
        <v>0.197625</v>
      </c>
      <c r="P3109" s="19">
        <f t="shared" si="194"/>
        <v>272.58620689655174</v>
      </c>
      <c r="Q3109" t="b">
        <v>0</v>
      </c>
      <c r="R3109" s="14" t="s">
        <v>8362</v>
      </c>
      <c r="S3109" s="10" t="s">
        <v>8271</v>
      </c>
      <c r="T3109" t="s">
        <v>8311</v>
      </c>
      <c r="U3109" s="14">
        <f t="shared" si="195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19">
        <v>50000</v>
      </c>
      <c r="E3110">
        <v>26</v>
      </c>
      <c r="F3110" s="19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7">
        <f t="shared" si="193"/>
        <v>42062.680486111116</v>
      </c>
      <c r="M3110" t="b">
        <v>0</v>
      </c>
      <c r="N3110">
        <v>2</v>
      </c>
      <c r="O3110" s="5">
        <f>E3110/D3110</f>
        <v>5.1999999999999995E-4</v>
      </c>
      <c r="P3110" s="19">
        <f t="shared" si="194"/>
        <v>13</v>
      </c>
      <c r="Q3110" t="b">
        <v>0</v>
      </c>
      <c r="R3110" s="14" t="s">
        <v>8362</v>
      </c>
      <c r="S3110" s="10" t="s">
        <v>8271</v>
      </c>
      <c r="T3110" t="s">
        <v>8311</v>
      </c>
      <c r="U3110" s="14">
        <f t="shared" si="195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19">
        <v>26500</v>
      </c>
      <c r="E3111">
        <v>6633</v>
      </c>
      <c r="F3111" s="19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7">
        <f t="shared" si="193"/>
        <v>41844.125115740739</v>
      </c>
      <c r="M3111" t="b">
        <v>0</v>
      </c>
      <c r="N3111">
        <v>114</v>
      </c>
      <c r="O3111" s="5">
        <f>E3111/D3111</f>
        <v>0.25030188679245285</v>
      </c>
      <c r="P3111" s="19">
        <f t="shared" si="194"/>
        <v>58.184210526315788</v>
      </c>
      <c r="Q3111" t="b">
        <v>0</v>
      </c>
      <c r="R3111" s="14" t="s">
        <v>8362</v>
      </c>
      <c r="S3111" s="10" t="s">
        <v>8271</v>
      </c>
      <c r="T3111" t="s">
        <v>8311</v>
      </c>
      <c r="U3111" s="14">
        <f t="shared" si="195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19">
        <v>25000</v>
      </c>
      <c r="E3112">
        <v>10</v>
      </c>
      <c r="F3112" s="19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7">
        <f t="shared" si="193"/>
        <v>42745.031469907408</v>
      </c>
      <c r="M3112" t="b">
        <v>0</v>
      </c>
      <c r="N3112">
        <v>1</v>
      </c>
      <c r="O3112" s="5">
        <f>E3112/D3112</f>
        <v>4.0000000000000002E-4</v>
      </c>
      <c r="P3112" s="19">
        <f t="shared" si="194"/>
        <v>10</v>
      </c>
      <c r="Q3112" t="b">
        <v>0</v>
      </c>
      <c r="R3112" s="14" t="s">
        <v>8362</v>
      </c>
      <c r="S3112" s="10" t="s">
        <v>8271</v>
      </c>
      <c r="T3112" t="s">
        <v>8311</v>
      </c>
      <c r="U3112" s="14">
        <f t="shared" si="195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19">
        <v>20000</v>
      </c>
      <c r="E3113">
        <v>5328</v>
      </c>
      <c r="F3113" s="19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7">
        <f t="shared" si="193"/>
        <v>41885.595138888886</v>
      </c>
      <c r="M3113" t="b">
        <v>0</v>
      </c>
      <c r="N3113">
        <v>76</v>
      </c>
      <c r="O3113" s="5">
        <f>E3113/D3113</f>
        <v>0.26640000000000003</v>
      </c>
      <c r="P3113" s="19">
        <f t="shared" si="194"/>
        <v>70.10526315789474</v>
      </c>
      <c r="Q3113" t="b">
        <v>0</v>
      </c>
      <c r="R3113" s="14" t="s">
        <v>8362</v>
      </c>
      <c r="S3113" s="10" t="s">
        <v>8271</v>
      </c>
      <c r="T3113" t="s">
        <v>8311</v>
      </c>
      <c r="U3113" s="14">
        <f t="shared" si="195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19">
        <v>11000</v>
      </c>
      <c r="E3114">
        <v>521</v>
      </c>
      <c r="F3114" s="19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7">
        <f t="shared" si="193"/>
        <v>42615.121921296297</v>
      </c>
      <c r="M3114" t="b">
        <v>0</v>
      </c>
      <c r="N3114">
        <v>9</v>
      </c>
      <c r="O3114" s="5">
        <f>E3114/D3114</f>
        <v>4.7363636363636365E-2</v>
      </c>
      <c r="P3114" s="19">
        <f t="shared" si="194"/>
        <v>57.888888888888886</v>
      </c>
      <c r="Q3114" t="b">
        <v>0</v>
      </c>
      <c r="R3114" s="14" t="s">
        <v>8362</v>
      </c>
      <c r="S3114" s="10" t="s">
        <v>8271</v>
      </c>
      <c r="T3114" t="s">
        <v>8311</v>
      </c>
      <c r="U3114" s="14">
        <f t="shared" si="195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19">
        <v>109225</v>
      </c>
      <c r="E3115">
        <v>4635</v>
      </c>
      <c r="F3115" s="19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7">
        <f t="shared" si="193"/>
        <v>42081.731273148151</v>
      </c>
      <c r="M3115" t="b">
        <v>0</v>
      </c>
      <c r="N3115">
        <v>37</v>
      </c>
      <c r="O3115" s="5">
        <f>E3115/D3115</f>
        <v>4.2435339894712751E-2</v>
      </c>
      <c r="P3115" s="19">
        <f t="shared" si="194"/>
        <v>125.27027027027027</v>
      </c>
      <c r="Q3115" t="b">
        <v>0</v>
      </c>
      <c r="R3115" s="14" t="s">
        <v>8362</v>
      </c>
      <c r="S3115" s="10" t="s">
        <v>8271</v>
      </c>
      <c r="T3115" t="s">
        <v>8311</v>
      </c>
      <c r="U3115" s="14">
        <f t="shared" si="195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19">
        <v>75000</v>
      </c>
      <c r="E3116">
        <v>0</v>
      </c>
      <c r="F3116" s="19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7">
        <f t="shared" si="193"/>
        <v>41843.632523148146</v>
      </c>
      <c r="M3116" t="b">
        <v>0</v>
      </c>
      <c r="N3116">
        <v>0</v>
      </c>
      <c r="O3116" s="5">
        <f>E3116/D3116</f>
        <v>0</v>
      </c>
      <c r="P3116" s="19">
        <f t="shared" si="194"/>
        <v>0</v>
      </c>
      <c r="Q3116" t="b">
        <v>0</v>
      </c>
      <c r="R3116" s="14" t="s">
        <v>8362</v>
      </c>
      <c r="S3116" s="10" t="s">
        <v>8271</v>
      </c>
      <c r="T3116" t="s">
        <v>8311</v>
      </c>
      <c r="U3116" s="14">
        <f t="shared" si="195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19">
        <v>10000</v>
      </c>
      <c r="E3117">
        <v>300</v>
      </c>
      <c r="F3117" s="19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7">
        <f t="shared" si="193"/>
        <v>42496.447071759263</v>
      </c>
      <c r="M3117" t="b">
        <v>0</v>
      </c>
      <c r="N3117">
        <v>1</v>
      </c>
      <c r="O3117" s="5">
        <f>E3117/D3117</f>
        <v>0.03</v>
      </c>
      <c r="P3117" s="19">
        <f t="shared" si="194"/>
        <v>300</v>
      </c>
      <c r="Q3117" t="b">
        <v>0</v>
      </c>
      <c r="R3117" s="14" t="s">
        <v>8362</v>
      </c>
      <c r="S3117" s="10" t="s">
        <v>8271</v>
      </c>
      <c r="T3117" t="s">
        <v>8311</v>
      </c>
      <c r="U3117" s="14">
        <f t="shared" si="195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19">
        <v>750</v>
      </c>
      <c r="E3118">
        <v>430</v>
      </c>
      <c r="F3118" s="19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7">
        <f t="shared" si="193"/>
        <v>42081.515335648146</v>
      </c>
      <c r="M3118" t="b">
        <v>0</v>
      </c>
      <c r="N3118">
        <v>10</v>
      </c>
      <c r="O3118" s="5">
        <f>E3118/D3118</f>
        <v>0.57333333333333336</v>
      </c>
      <c r="P3118" s="19">
        <f t="shared" si="194"/>
        <v>43</v>
      </c>
      <c r="Q3118" t="b">
        <v>0</v>
      </c>
      <c r="R3118" s="14" t="s">
        <v>8362</v>
      </c>
      <c r="S3118" s="10" t="s">
        <v>8271</v>
      </c>
      <c r="T3118" t="s">
        <v>8311</v>
      </c>
      <c r="U3118" s="14">
        <f t="shared" si="195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19">
        <v>1000</v>
      </c>
      <c r="E3119">
        <v>1</v>
      </c>
      <c r="F3119" s="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7">
        <f t="shared" si="193"/>
        <v>42509.374537037031</v>
      </c>
      <c r="M3119" t="b">
        <v>0</v>
      </c>
      <c r="N3119">
        <v>1</v>
      </c>
      <c r="O3119" s="5">
        <f>E3119/D3119</f>
        <v>1E-3</v>
      </c>
      <c r="P3119" s="19">
        <f t="shared" si="194"/>
        <v>1</v>
      </c>
      <c r="Q3119" t="b">
        <v>0</v>
      </c>
      <c r="R3119" s="14" t="s">
        <v>8362</v>
      </c>
      <c r="S3119" s="10" t="s">
        <v>8271</v>
      </c>
      <c r="T3119" t="s">
        <v>8311</v>
      </c>
      <c r="U3119" s="14">
        <f t="shared" si="195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19">
        <v>500000</v>
      </c>
      <c r="E3120">
        <v>1550</v>
      </c>
      <c r="F3120" s="19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7">
        <f t="shared" si="193"/>
        <v>42534.649571759262</v>
      </c>
      <c r="M3120" t="b">
        <v>0</v>
      </c>
      <c r="N3120">
        <v>2</v>
      </c>
      <c r="O3120" s="5">
        <f>E3120/D3120</f>
        <v>3.0999999999999999E-3</v>
      </c>
      <c r="P3120" s="19">
        <f t="shared" si="194"/>
        <v>775</v>
      </c>
      <c r="Q3120" t="b">
        <v>0</v>
      </c>
      <c r="R3120" s="14" t="s">
        <v>8362</v>
      </c>
      <c r="S3120" s="10" t="s">
        <v>8271</v>
      </c>
      <c r="T3120" t="s">
        <v>8311</v>
      </c>
      <c r="U3120" s="14">
        <f t="shared" si="195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19">
        <v>10000</v>
      </c>
      <c r="E3121">
        <v>5</v>
      </c>
      <c r="F3121" s="19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7">
        <f t="shared" si="193"/>
        <v>42060.04550925926</v>
      </c>
      <c r="M3121" t="b">
        <v>0</v>
      </c>
      <c r="N3121">
        <v>1</v>
      </c>
      <c r="O3121" s="5">
        <f>E3121/D3121</f>
        <v>5.0000000000000001E-4</v>
      </c>
      <c r="P3121" s="19">
        <f t="shared" si="194"/>
        <v>5</v>
      </c>
      <c r="Q3121" t="b">
        <v>0</v>
      </c>
      <c r="R3121" s="14" t="s">
        <v>8362</v>
      </c>
      <c r="S3121" s="10" t="s">
        <v>8271</v>
      </c>
      <c r="T3121" t="s">
        <v>8311</v>
      </c>
      <c r="U3121" s="14">
        <f t="shared" si="195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19">
        <v>1300000</v>
      </c>
      <c r="E3122">
        <v>128</v>
      </c>
      <c r="F3122" s="19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7">
        <f t="shared" si="193"/>
        <v>42435.942083333335</v>
      </c>
      <c r="M3122" t="b">
        <v>0</v>
      </c>
      <c r="N3122">
        <v>10</v>
      </c>
      <c r="O3122" s="5">
        <f>E3122/D3122</f>
        <v>9.8461538461538464E-5</v>
      </c>
      <c r="P3122" s="19">
        <f t="shared" si="194"/>
        <v>12.8</v>
      </c>
      <c r="Q3122" t="b">
        <v>0</v>
      </c>
      <c r="R3122" s="14" t="s">
        <v>8362</v>
      </c>
      <c r="S3122" s="10" t="s">
        <v>8271</v>
      </c>
      <c r="T3122" t="s">
        <v>8311</v>
      </c>
      <c r="U3122" s="14">
        <f t="shared" si="195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19">
        <v>1500</v>
      </c>
      <c r="E3123">
        <v>10</v>
      </c>
      <c r="F3123" s="19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7">
        <f t="shared" si="193"/>
        <v>41848.679803240739</v>
      </c>
      <c r="M3123" t="b">
        <v>0</v>
      </c>
      <c r="N3123">
        <v>1</v>
      </c>
      <c r="O3123" s="5">
        <f>E3123/D3123</f>
        <v>6.6666666666666671E-3</v>
      </c>
      <c r="P3123" s="19">
        <f t="shared" si="194"/>
        <v>10</v>
      </c>
      <c r="Q3123" t="b">
        <v>0</v>
      </c>
      <c r="R3123" s="14" t="s">
        <v>8362</v>
      </c>
      <c r="S3123" s="10" t="s">
        <v>8271</v>
      </c>
      <c r="T3123" t="s">
        <v>8311</v>
      </c>
      <c r="U3123" s="14">
        <f t="shared" si="195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19">
        <v>199</v>
      </c>
      <c r="E3124">
        <v>116</v>
      </c>
      <c r="F3124" s="19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7">
        <f t="shared" si="193"/>
        <v>42678.932083333333</v>
      </c>
      <c r="M3124" t="b">
        <v>0</v>
      </c>
      <c r="N3124">
        <v>2</v>
      </c>
      <c r="O3124" s="5">
        <f>E3124/D3124</f>
        <v>0.58291457286432158</v>
      </c>
      <c r="P3124" s="19">
        <f t="shared" si="194"/>
        <v>58</v>
      </c>
      <c r="Q3124" t="b">
        <v>0</v>
      </c>
      <c r="R3124" s="14" t="s">
        <v>8362</v>
      </c>
      <c r="S3124" s="10" t="s">
        <v>8271</v>
      </c>
      <c r="T3124" t="s">
        <v>8311</v>
      </c>
      <c r="U3124" s="14">
        <f t="shared" si="195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19">
        <v>125000</v>
      </c>
      <c r="E3125">
        <v>85192</v>
      </c>
      <c r="F3125" s="19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7">
        <f t="shared" si="193"/>
        <v>42530.993032407408</v>
      </c>
      <c r="M3125" t="b">
        <v>0</v>
      </c>
      <c r="N3125">
        <v>348</v>
      </c>
      <c r="O3125" s="5">
        <f>E3125/D3125</f>
        <v>0.68153600000000003</v>
      </c>
      <c r="P3125" s="19">
        <f t="shared" si="194"/>
        <v>244.80459770114942</v>
      </c>
      <c r="Q3125" t="b">
        <v>0</v>
      </c>
      <c r="R3125" s="14" t="s">
        <v>8362</v>
      </c>
      <c r="S3125" s="10" t="s">
        <v>8271</v>
      </c>
      <c r="T3125" t="s">
        <v>8311</v>
      </c>
      <c r="U3125" s="14">
        <f t="shared" si="195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19">
        <v>800000</v>
      </c>
      <c r="E3126">
        <v>26</v>
      </c>
      <c r="F3126" s="19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7">
        <f t="shared" si="193"/>
        <v>41977.780104166668</v>
      </c>
      <c r="M3126" t="b">
        <v>0</v>
      </c>
      <c r="N3126">
        <v>4</v>
      </c>
      <c r="O3126" s="5">
        <f>E3126/D3126</f>
        <v>3.2499999999999997E-5</v>
      </c>
      <c r="P3126" s="19">
        <f t="shared" si="194"/>
        <v>6.5</v>
      </c>
      <c r="Q3126" t="b">
        <v>0</v>
      </c>
      <c r="R3126" s="14" t="s">
        <v>8362</v>
      </c>
      <c r="S3126" s="10" t="s">
        <v>8271</v>
      </c>
      <c r="T3126" t="s">
        <v>8311</v>
      </c>
      <c r="U3126" s="14">
        <f t="shared" si="195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19">
        <v>1500000</v>
      </c>
      <c r="E3127">
        <v>0</v>
      </c>
      <c r="F3127" s="19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7">
        <f t="shared" si="193"/>
        <v>42346.20685185185</v>
      </c>
      <c r="M3127" t="b">
        <v>0</v>
      </c>
      <c r="N3127">
        <v>0</v>
      </c>
      <c r="O3127" s="5">
        <f>E3127/D3127</f>
        <v>0</v>
      </c>
      <c r="P3127" s="19">
        <f t="shared" si="194"/>
        <v>0</v>
      </c>
      <c r="Q3127" t="b">
        <v>0</v>
      </c>
      <c r="R3127" s="14" t="s">
        <v>8362</v>
      </c>
      <c r="S3127" s="10" t="s">
        <v>8271</v>
      </c>
      <c r="T3127" t="s">
        <v>8311</v>
      </c>
      <c r="U3127" s="14">
        <f t="shared" si="195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19">
        <v>25000</v>
      </c>
      <c r="E3128">
        <v>1040</v>
      </c>
      <c r="F3128" s="19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7">
        <f t="shared" si="193"/>
        <v>42427.01807870371</v>
      </c>
      <c r="M3128" t="b">
        <v>0</v>
      </c>
      <c r="N3128">
        <v>17</v>
      </c>
      <c r="O3128" s="5">
        <f>E3128/D3128</f>
        <v>4.1599999999999998E-2</v>
      </c>
      <c r="P3128" s="19">
        <f t="shared" si="194"/>
        <v>61.176470588235297</v>
      </c>
      <c r="Q3128" t="b">
        <v>0</v>
      </c>
      <c r="R3128" s="14" t="s">
        <v>8362</v>
      </c>
      <c r="S3128" s="10" t="s">
        <v>8271</v>
      </c>
      <c r="T3128" t="s">
        <v>8311</v>
      </c>
      <c r="U3128" s="14">
        <f t="shared" si="195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19">
        <v>100000</v>
      </c>
      <c r="E3129">
        <v>0</v>
      </c>
      <c r="F3129" s="1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7">
        <f t="shared" si="193"/>
        <v>42034.856817129628</v>
      </c>
      <c r="M3129" t="b">
        <v>0</v>
      </c>
      <c r="N3129">
        <v>0</v>
      </c>
      <c r="O3129" s="5">
        <f>E3129/D3129</f>
        <v>0</v>
      </c>
      <c r="P3129" s="19">
        <f t="shared" si="194"/>
        <v>0</v>
      </c>
      <c r="Q3129" t="b">
        <v>0</v>
      </c>
      <c r="R3129" s="14" t="s">
        <v>8362</v>
      </c>
      <c r="S3129" s="10" t="s">
        <v>8271</v>
      </c>
      <c r="T3129" t="s">
        <v>8311</v>
      </c>
      <c r="U3129" s="14">
        <f t="shared" si="195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19">
        <v>15000</v>
      </c>
      <c r="E3130">
        <v>16291</v>
      </c>
      <c r="F3130" s="19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7">
        <f t="shared" si="193"/>
        <v>42780.825706018513</v>
      </c>
      <c r="M3130" t="b">
        <v>0</v>
      </c>
      <c r="N3130">
        <v>117</v>
      </c>
      <c r="O3130" s="5">
        <f>E3130/D3130</f>
        <v>1.0860666666666667</v>
      </c>
      <c r="P3130" s="19">
        <f t="shared" si="194"/>
        <v>139.23931623931625</v>
      </c>
      <c r="Q3130" t="b">
        <v>0</v>
      </c>
      <c r="R3130" s="14" t="s">
        <v>8330</v>
      </c>
      <c r="S3130" s="10" t="s">
        <v>8271</v>
      </c>
      <c r="T3130" t="s">
        <v>8272</v>
      </c>
      <c r="U3130" s="14">
        <f t="shared" si="195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19">
        <v>1250</v>
      </c>
      <c r="E3131">
        <v>10</v>
      </c>
      <c r="F3131" s="19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7">
        <f t="shared" si="193"/>
        <v>42803.842812499999</v>
      </c>
      <c r="M3131" t="b">
        <v>0</v>
      </c>
      <c r="N3131">
        <v>1</v>
      </c>
      <c r="O3131" s="5">
        <f>E3131/D3131</f>
        <v>8.0000000000000002E-3</v>
      </c>
      <c r="P3131" s="19">
        <f t="shared" si="194"/>
        <v>10</v>
      </c>
      <c r="Q3131" t="b">
        <v>0</v>
      </c>
      <c r="R3131" s="14" t="s">
        <v>8330</v>
      </c>
      <c r="S3131" s="10" t="s">
        <v>8271</v>
      </c>
      <c r="T3131" t="s">
        <v>8272</v>
      </c>
      <c r="U3131" s="14">
        <f t="shared" si="195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19">
        <v>10000</v>
      </c>
      <c r="E3132">
        <v>375</v>
      </c>
      <c r="F3132" s="19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7">
        <f t="shared" si="193"/>
        <v>42808.640231481477</v>
      </c>
      <c r="M3132" t="b">
        <v>0</v>
      </c>
      <c r="N3132">
        <v>4</v>
      </c>
      <c r="O3132" s="5">
        <f>E3132/D3132</f>
        <v>3.7499999999999999E-2</v>
      </c>
      <c r="P3132" s="19">
        <f t="shared" si="194"/>
        <v>93.75</v>
      </c>
      <c r="Q3132" t="b">
        <v>0</v>
      </c>
      <c r="R3132" s="14" t="s">
        <v>8330</v>
      </c>
      <c r="S3132" s="10" t="s">
        <v>8271</v>
      </c>
      <c r="T3132" t="s">
        <v>8272</v>
      </c>
      <c r="U3132" s="14">
        <f t="shared" si="195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19">
        <v>4100</v>
      </c>
      <c r="E3133">
        <v>645</v>
      </c>
      <c r="F3133" s="19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7">
        <f t="shared" si="193"/>
        <v>42803.579224537039</v>
      </c>
      <c r="M3133" t="b">
        <v>0</v>
      </c>
      <c r="N3133">
        <v>12</v>
      </c>
      <c r="O3133" s="5">
        <f>E3133/D3133</f>
        <v>0.15731707317073171</v>
      </c>
      <c r="P3133" s="19">
        <f t="shared" si="194"/>
        <v>53.75</v>
      </c>
      <c r="Q3133" t="b">
        <v>0</v>
      </c>
      <c r="R3133" s="14" t="s">
        <v>8330</v>
      </c>
      <c r="S3133" s="10" t="s">
        <v>8271</v>
      </c>
      <c r="T3133" t="s">
        <v>8272</v>
      </c>
      <c r="U3133" s="14">
        <f t="shared" si="195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19">
        <v>30000</v>
      </c>
      <c r="E3134">
        <v>10</v>
      </c>
      <c r="F3134" s="19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7">
        <f t="shared" si="193"/>
        <v>42786.350231481483</v>
      </c>
      <c r="M3134" t="b">
        <v>0</v>
      </c>
      <c r="N3134">
        <v>1</v>
      </c>
      <c r="O3134" s="5">
        <f>E3134/D3134</f>
        <v>3.3333333333333332E-4</v>
      </c>
      <c r="P3134" s="19">
        <f t="shared" si="194"/>
        <v>10</v>
      </c>
      <c r="Q3134" t="b">
        <v>0</v>
      </c>
      <c r="R3134" s="14" t="s">
        <v>8330</v>
      </c>
      <c r="S3134" s="10" t="s">
        <v>8271</v>
      </c>
      <c r="T3134" t="s">
        <v>8272</v>
      </c>
      <c r="U3134" s="14">
        <f t="shared" si="195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19">
        <v>500</v>
      </c>
      <c r="E3135">
        <v>540</v>
      </c>
      <c r="F3135" s="19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7">
        <f t="shared" si="193"/>
        <v>42788.565208333333</v>
      </c>
      <c r="M3135" t="b">
        <v>0</v>
      </c>
      <c r="N3135">
        <v>16</v>
      </c>
      <c r="O3135" s="5">
        <f>E3135/D3135</f>
        <v>1.08</v>
      </c>
      <c r="P3135" s="19">
        <f t="shared" si="194"/>
        <v>33.75</v>
      </c>
      <c r="Q3135" t="b">
        <v>0</v>
      </c>
      <c r="R3135" s="14" t="s">
        <v>8330</v>
      </c>
      <c r="S3135" s="10" t="s">
        <v>8271</v>
      </c>
      <c r="T3135" t="s">
        <v>8272</v>
      </c>
      <c r="U3135" s="14">
        <f t="shared" si="195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19">
        <v>1000</v>
      </c>
      <c r="E3136">
        <v>225</v>
      </c>
      <c r="F3136" s="19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7">
        <f t="shared" si="193"/>
        <v>42800.720127314817</v>
      </c>
      <c r="M3136" t="b">
        <v>0</v>
      </c>
      <c r="N3136">
        <v>12</v>
      </c>
      <c r="O3136" s="5">
        <f>E3136/D3136</f>
        <v>0.22500000000000001</v>
      </c>
      <c r="P3136" s="19">
        <f t="shared" si="194"/>
        <v>18.75</v>
      </c>
      <c r="Q3136" t="b">
        <v>0</v>
      </c>
      <c r="R3136" s="14" t="s">
        <v>8330</v>
      </c>
      <c r="S3136" s="10" t="s">
        <v>8271</v>
      </c>
      <c r="T3136" t="s">
        <v>8272</v>
      </c>
      <c r="U3136" s="14">
        <f t="shared" si="195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19">
        <v>777</v>
      </c>
      <c r="E3137">
        <v>162</v>
      </c>
      <c r="F3137" s="19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7">
        <f t="shared" si="193"/>
        <v>42807.151863425926</v>
      </c>
      <c r="M3137" t="b">
        <v>0</v>
      </c>
      <c r="N3137">
        <v>7</v>
      </c>
      <c r="O3137" s="5">
        <f>E3137/D3137</f>
        <v>0.20849420849420849</v>
      </c>
      <c r="P3137" s="19">
        <f t="shared" si="194"/>
        <v>23.142857142857142</v>
      </c>
      <c r="Q3137" t="b">
        <v>0</v>
      </c>
      <c r="R3137" s="14" t="s">
        <v>8330</v>
      </c>
      <c r="S3137" s="10" t="s">
        <v>8271</v>
      </c>
      <c r="T3137" t="s">
        <v>8272</v>
      </c>
      <c r="U3137" s="14">
        <f t="shared" si="195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19">
        <v>500</v>
      </c>
      <c r="E3138">
        <v>639</v>
      </c>
      <c r="F3138" s="19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7">
        <f t="shared" si="193"/>
        <v>42789.462430555555</v>
      </c>
      <c r="M3138" t="b">
        <v>0</v>
      </c>
      <c r="N3138">
        <v>22</v>
      </c>
      <c r="O3138" s="5">
        <f>E3138/D3138</f>
        <v>1.278</v>
      </c>
      <c r="P3138" s="19">
        <f t="shared" si="194"/>
        <v>29.045454545454547</v>
      </c>
      <c r="Q3138" t="b">
        <v>0</v>
      </c>
      <c r="R3138" s="14" t="s">
        <v>8330</v>
      </c>
      <c r="S3138" s="10" t="s">
        <v>8271</v>
      </c>
      <c r="T3138" t="s">
        <v>8272</v>
      </c>
      <c r="U3138" s="14">
        <f t="shared" si="195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19">
        <v>1500</v>
      </c>
      <c r="E3139">
        <v>50</v>
      </c>
      <c r="F3139" s="1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7">
        <f t="shared" ref="L3139:L3202" si="197">(((K3139/60)/60)/24)+DATE(1970,1,1)</f>
        <v>42807.885057870371</v>
      </c>
      <c r="M3139" t="b">
        <v>0</v>
      </c>
      <c r="N3139">
        <v>1</v>
      </c>
      <c r="O3139" s="5">
        <f>E3139/D3139</f>
        <v>3.3333333333333333E-2</v>
      </c>
      <c r="P3139" s="19">
        <f t="shared" ref="P3139:P3202" si="198">IFERROR(E3139/N3139,0)</f>
        <v>50</v>
      </c>
      <c r="Q3139" t="b">
        <v>0</v>
      </c>
      <c r="R3139" s="14" t="s">
        <v>8330</v>
      </c>
      <c r="S3139" s="10" t="s">
        <v>8271</v>
      </c>
      <c r="T3139" t="s">
        <v>8272</v>
      </c>
      <c r="U3139" s="14">
        <f t="shared" ref="U3139:U3202" si="199">YEAR(L3139)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19">
        <v>200</v>
      </c>
      <c r="E3140">
        <v>0</v>
      </c>
      <c r="F3140" s="19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7">
        <f t="shared" si="197"/>
        <v>42809.645914351851</v>
      </c>
      <c r="M3140" t="b">
        <v>0</v>
      </c>
      <c r="N3140">
        <v>0</v>
      </c>
      <c r="O3140" s="5">
        <f>E3140/D3140</f>
        <v>0</v>
      </c>
      <c r="P3140" s="19">
        <f t="shared" si="198"/>
        <v>0</v>
      </c>
      <c r="Q3140" t="b">
        <v>0</v>
      </c>
      <c r="R3140" s="14" t="s">
        <v>8330</v>
      </c>
      <c r="S3140" s="10" t="s">
        <v>8271</v>
      </c>
      <c r="T3140" t="s">
        <v>8272</v>
      </c>
      <c r="U3140" s="14">
        <f t="shared" si="19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19">
        <v>50000</v>
      </c>
      <c r="E3141">
        <v>2700</v>
      </c>
      <c r="F3141" s="19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7">
        <f t="shared" si="197"/>
        <v>42785.270370370374</v>
      </c>
      <c r="M3141" t="b">
        <v>0</v>
      </c>
      <c r="N3141">
        <v>6</v>
      </c>
      <c r="O3141" s="5">
        <f>E3141/D3141</f>
        <v>5.3999999999999999E-2</v>
      </c>
      <c r="P3141" s="19">
        <f t="shared" si="198"/>
        <v>450</v>
      </c>
      <c r="Q3141" t="b">
        <v>0</v>
      </c>
      <c r="R3141" s="14" t="s">
        <v>8330</v>
      </c>
      <c r="S3141" s="10" t="s">
        <v>8271</v>
      </c>
      <c r="T3141" t="s">
        <v>8272</v>
      </c>
      <c r="U3141" s="14">
        <f t="shared" si="19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19">
        <v>10000</v>
      </c>
      <c r="E3142">
        <v>96</v>
      </c>
      <c r="F3142" s="19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7">
        <f t="shared" si="197"/>
        <v>42802.718784722223</v>
      </c>
      <c r="M3142" t="b">
        <v>0</v>
      </c>
      <c r="N3142">
        <v>4</v>
      </c>
      <c r="O3142" s="5">
        <f>E3142/D3142</f>
        <v>9.5999999999999992E-3</v>
      </c>
      <c r="P3142" s="19">
        <f t="shared" si="198"/>
        <v>24</v>
      </c>
      <c r="Q3142" t="b">
        <v>0</v>
      </c>
      <c r="R3142" s="14" t="s">
        <v>8330</v>
      </c>
      <c r="S3142" s="10" t="s">
        <v>8271</v>
      </c>
      <c r="T3142" t="s">
        <v>8272</v>
      </c>
      <c r="U3142" s="14">
        <f t="shared" si="19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19">
        <v>500</v>
      </c>
      <c r="E3143">
        <v>258</v>
      </c>
      <c r="F3143" s="19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7">
        <f t="shared" si="197"/>
        <v>42800.753333333334</v>
      </c>
      <c r="M3143" t="b">
        <v>0</v>
      </c>
      <c r="N3143">
        <v>8</v>
      </c>
      <c r="O3143" s="5">
        <f>E3143/D3143</f>
        <v>0.51600000000000001</v>
      </c>
      <c r="P3143" s="19">
        <f t="shared" si="198"/>
        <v>32.25</v>
      </c>
      <c r="Q3143" t="b">
        <v>0</v>
      </c>
      <c r="R3143" s="14" t="s">
        <v>8330</v>
      </c>
      <c r="S3143" s="10" t="s">
        <v>8271</v>
      </c>
      <c r="T3143" t="s">
        <v>8272</v>
      </c>
      <c r="U3143" s="14">
        <f t="shared" si="19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19">
        <v>2750</v>
      </c>
      <c r="E3144">
        <v>45</v>
      </c>
      <c r="F3144" s="19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7">
        <f t="shared" si="197"/>
        <v>42783.513182870374</v>
      </c>
      <c r="M3144" t="b">
        <v>0</v>
      </c>
      <c r="N3144">
        <v>3</v>
      </c>
      <c r="O3144" s="5">
        <f>E3144/D3144</f>
        <v>1.6363636363636365E-2</v>
      </c>
      <c r="P3144" s="19">
        <f t="shared" si="198"/>
        <v>15</v>
      </c>
      <c r="Q3144" t="b">
        <v>0</v>
      </c>
      <c r="R3144" s="14" t="s">
        <v>8330</v>
      </c>
      <c r="S3144" s="10" t="s">
        <v>8271</v>
      </c>
      <c r="T3144" t="s">
        <v>8272</v>
      </c>
      <c r="U3144" s="14">
        <f t="shared" si="19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19">
        <v>700</v>
      </c>
      <c r="E3145">
        <v>0</v>
      </c>
      <c r="F3145" s="19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7">
        <f t="shared" si="197"/>
        <v>42808.358287037037</v>
      </c>
      <c r="M3145" t="b">
        <v>0</v>
      </c>
      <c r="N3145">
        <v>0</v>
      </c>
      <c r="O3145" s="5">
        <f>E3145/D3145</f>
        <v>0</v>
      </c>
      <c r="P3145" s="19">
        <f t="shared" si="198"/>
        <v>0</v>
      </c>
      <c r="Q3145" t="b">
        <v>0</v>
      </c>
      <c r="R3145" s="14" t="s">
        <v>8330</v>
      </c>
      <c r="S3145" s="10" t="s">
        <v>8271</v>
      </c>
      <c r="T3145" t="s">
        <v>8272</v>
      </c>
      <c r="U3145" s="14">
        <f t="shared" si="19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19">
        <v>10000</v>
      </c>
      <c r="E3146">
        <v>7540</v>
      </c>
      <c r="F3146" s="19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7">
        <f t="shared" si="197"/>
        <v>42796.538275462968</v>
      </c>
      <c r="M3146" t="b">
        <v>0</v>
      </c>
      <c r="N3146">
        <v>30</v>
      </c>
      <c r="O3146" s="5">
        <f>E3146/D3146</f>
        <v>0.754</v>
      </c>
      <c r="P3146" s="19">
        <f t="shared" si="198"/>
        <v>251.33333333333334</v>
      </c>
      <c r="Q3146" t="b">
        <v>0</v>
      </c>
      <c r="R3146" s="14" t="s">
        <v>8330</v>
      </c>
      <c r="S3146" s="10" t="s">
        <v>8271</v>
      </c>
      <c r="T3146" t="s">
        <v>8272</v>
      </c>
      <c r="U3146" s="14">
        <f t="shared" si="19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19">
        <v>25000</v>
      </c>
      <c r="E3147">
        <v>0</v>
      </c>
      <c r="F3147" s="19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7">
        <f t="shared" si="197"/>
        <v>42762.040902777779</v>
      </c>
      <c r="M3147" t="b">
        <v>0</v>
      </c>
      <c r="N3147">
        <v>0</v>
      </c>
      <c r="O3147" s="5">
        <f>E3147/D3147</f>
        <v>0</v>
      </c>
      <c r="P3147" s="19">
        <f t="shared" si="198"/>
        <v>0</v>
      </c>
      <c r="Q3147" t="b">
        <v>0</v>
      </c>
      <c r="R3147" s="14" t="s">
        <v>8330</v>
      </c>
      <c r="S3147" s="10" t="s">
        <v>8271</v>
      </c>
      <c r="T3147" t="s">
        <v>8272</v>
      </c>
      <c r="U3147" s="14">
        <f t="shared" si="19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19">
        <v>50000</v>
      </c>
      <c r="E3148">
        <v>5250</v>
      </c>
      <c r="F3148" s="19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7">
        <f t="shared" si="197"/>
        <v>42796.682476851856</v>
      </c>
      <c r="M3148" t="b">
        <v>0</v>
      </c>
      <c r="N3148">
        <v>12</v>
      </c>
      <c r="O3148" s="5">
        <f>E3148/D3148</f>
        <v>0.105</v>
      </c>
      <c r="P3148" s="19">
        <f t="shared" si="198"/>
        <v>437.5</v>
      </c>
      <c r="Q3148" t="b">
        <v>0</v>
      </c>
      <c r="R3148" s="14" t="s">
        <v>8330</v>
      </c>
      <c r="S3148" s="10" t="s">
        <v>8271</v>
      </c>
      <c r="T3148" t="s">
        <v>8272</v>
      </c>
      <c r="U3148" s="14">
        <f t="shared" si="19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9">
        <v>20000</v>
      </c>
      <c r="E3149">
        <v>23505</v>
      </c>
      <c r="F3149" s="1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7">
        <f t="shared" si="197"/>
        <v>41909.969386574077</v>
      </c>
      <c r="M3149" t="b">
        <v>1</v>
      </c>
      <c r="N3149">
        <v>213</v>
      </c>
      <c r="O3149" s="5">
        <f>E3149/D3149</f>
        <v>1.1752499999999999</v>
      </c>
      <c r="P3149" s="19">
        <f t="shared" si="198"/>
        <v>110.35211267605634</v>
      </c>
      <c r="Q3149" t="b">
        <v>1</v>
      </c>
      <c r="R3149" s="14" t="s">
        <v>8330</v>
      </c>
      <c r="S3149" s="10" t="s">
        <v>8271</v>
      </c>
      <c r="T3149" t="s">
        <v>8272</v>
      </c>
      <c r="U3149" s="14">
        <f t="shared" si="19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9">
        <v>1800</v>
      </c>
      <c r="E3150">
        <v>2361</v>
      </c>
      <c r="F3150" s="19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7">
        <f t="shared" si="197"/>
        <v>41891.665324074071</v>
      </c>
      <c r="M3150" t="b">
        <v>1</v>
      </c>
      <c r="N3150">
        <v>57</v>
      </c>
      <c r="O3150" s="5">
        <f>E3150/D3150</f>
        <v>1.3116666666666668</v>
      </c>
      <c r="P3150" s="19">
        <f t="shared" si="198"/>
        <v>41.421052631578945</v>
      </c>
      <c r="Q3150" t="b">
        <v>1</v>
      </c>
      <c r="R3150" s="14" t="s">
        <v>8330</v>
      </c>
      <c r="S3150" s="10" t="s">
        <v>8271</v>
      </c>
      <c r="T3150" t="s">
        <v>8272</v>
      </c>
      <c r="U3150" s="14">
        <f t="shared" si="19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9">
        <v>1250</v>
      </c>
      <c r="E3151">
        <v>1300</v>
      </c>
      <c r="F3151" s="19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7">
        <f t="shared" si="197"/>
        <v>41226.017361111109</v>
      </c>
      <c r="M3151" t="b">
        <v>1</v>
      </c>
      <c r="N3151">
        <v>25</v>
      </c>
      <c r="O3151" s="5">
        <f>E3151/D3151</f>
        <v>1.04</v>
      </c>
      <c r="P3151" s="19">
        <f t="shared" si="198"/>
        <v>52</v>
      </c>
      <c r="Q3151" t="b">
        <v>1</v>
      </c>
      <c r="R3151" s="14" t="s">
        <v>8330</v>
      </c>
      <c r="S3151" s="10" t="s">
        <v>8271</v>
      </c>
      <c r="T3151" t="s">
        <v>8272</v>
      </c>
      <c r="U3151" s="14">
        <f t="shared" si="19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9">
        <v>3500</v>
      </c>
      <c r="E3152">
        <v>3535</v>
      </c>
      <c r="F3152" s="19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7">
        <f t="shared" si="197"/>
        <v>40478.263923611114</v>
      </c>
      <c r="M3152" t="b">
        <v>1</v>
      </c>
      <c r="N3152">
        <v>104</v>
      </c>
      <c r="O3152" s="5">
        <f>E3152/D3152</f>
        <v>1.01</v>
      </c>
      <c r="P3152" s="19">
        <f t="shared" si="198"/>
        <v>33.990384615384613</v>
      </c>
      <c r="Q3152" t="b">
        <v>1</v>
      </c>
      <c r="R3152" s="14" t="s">
        <v>8330</v>
      </c>
      <c r="S3152" s="10" t="s">
        <v>8271</v>
      </c>
      <c r="T3152" t="s">
        <v>8272</v>
      </c>
      <c r="U3152" s="14">
        <f t="shared" si="19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9">
        <v>3500</v>
      </c>
      <c r="E3153">
        <v>3514</v>
      </c>
      <c r="F3153" s="19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7">
        <f t="shared" si="197"/>
        <v>41862.83997685185</v>
      </c>
      <c r="M3153" t="b">
        <v>1</v>
      </c>
      <c r="N3153">
        <v>34</v>
      </c>
      <c r="O3153" s="5">
        <f>E3153/D3153</f>
        <v>1.004</v>
      </c>
      <c r="P3153" s="19">
        <f t="shared" si="198"/>
        <v>103.35294117647059</v>
      </c>
      <c r="Q3153" t="b">
        <v>1</v>
      </c>
      <c r="R3153" s="14" t="s">
        <v>8330</v>
      </c>
      <c r="S3153" s="10" t="s">
        <v>8271</v>
      </c>
      <c r="T3153" t="s">
        <v>8272</v>
      </c>
      <c r="U3153" s="14">
        <f t="shared" si="19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19">
        <v>2200</v>
      </c>
      <c r="E3154">
        <v>2331</v>
      </c>
      <c r="F3154" s="19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7">
        <f t="shared" si="197"/>
        <v>41550.867673611108</v>
      </c>
      <c r="M3154" t="b">
        <v>1</v>
      </c>
      <c r="N3154">
        <v>67</v>
      </c>
      <c r="O3154" s="5">
        <f>E3154/D3154</f>
        <v>1.0595454545454546</v>
      </c>
      <c r="P3154" s="19">
        <f t="shared" si="198"/>
        <v>34.791044776119406</v>
      </c>
      <c r="Q3154" t="b">
        <v>1</v>
      </c>
      <c r="R3154" s="14" t="s">
        <v>8330</v>
      </c>
      <c r="S3154" s="10" t="s">
        <v>8271</v>
      </c>
      <c r="T3154" t="s">
        <v>8272</v>
      </c>
      <c r="U3154" s="14">
        <f t="shared" si="19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9">
        <v>3000</v>
      </c>
      <c r="E3155">
        <v>10067.5</v>
      </c>
      <c r="F3155" s="19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7">
        <f t="shared" si="197"/>
        <v>40633.154363425929</v>
      </c>
      <c r="M3155" t="b">
        <v>1</v>
      </c>
      <c r="N3155">
        <v>241</v>
      </c>
      <c r="O3155" s="5">
        <f>E3155/D3155</f>
        <v>3.3558333333333334</v>
      </c>
      <c r="P3155" s="19">
        <f t="shared" si="198"/>
        <v>41.773858921161825</v>
      </c>
      <c r="Q3155" t="b">
        <v>1</v>
      </c>
      <c r="R3155" s="14" t="s">
        <v>8330</v>
      </c>
      <c r="S3155" s="10" t="s">
        <v>8271</v>
      </c>
      <c r="T3155" t="s">
        <v>8272</v>
      </c>
      <c r="U3155" s="14">
        <f t="shared" si="19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9">
        <v>7000</v>
      </c>
      <c r="E3156">
        <v>7905</v>
      </c>
      <c r="F3156" s="19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7">
        <f t="shared" si="197"/>
        <v>40970.875671296293</v>
      </c>
      <c r="M3156" t="b">
        <v>1</v>
      </c>
      <c r="N3156">
        <v>123</v>
      </c>
      <c r="O3156" s="5">
        <f>E3156/D3156</f>
        <v>1.1292857142857142</v>
      </c>
      <c r="P3156" s="19">
        <f t="shared" si="198"/>
        <v>64.268292682926827</v>
      </c>
      <c r="Q3156" t="b">
        <v>1</v>
      </c>
      <c r="R3156" s="14" t="s">
        <v>8330</v>
      </c>
      <c r="S3156" s="10" t="s">
        <v>8271</v>
      </c>
      <c r="T3156" t="s">
        <v>8272</v>
      </c>
      <c r="U3156" s="14">
        <f t="shared" si="19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19">
        <v>5000</v>
      </c>
      <c r="E3157">
        <v>9425.23</v>
      </c>
      <c r="F3157" s="19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7">
        <f t="shared" si="197"/>
        <v>41233.499131944445</v>
      </c>
      <c r="M3157" t="b">
        <v>1</v>
      </c>
      <c r="N3157">
        <v>302</v>
      </c>
      <c r="O3157" s="5">
        <f>E3157/D3157</f>
        <v>1.885046</v>
      </c>
      <c r="P3157" s="19">
        <f t="shared" si="198"/>
        <v>31.209370860927152</v>
      </c>
      <c r="Q3157" t="b">
        <v>1</v>
      </c>
      <c r="R3157" s="14" t="s">
        <v>8330</v>
      </c>
      <c r="S3157" s="10" t="s">
        <v>8271</v>
      </c>
      <c r="T3157" t="s">
        <v>8272</v>
      </c>
      <c r="U3157" s="14">
        <f t="shared" si="19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9">
        <v>5500</v>
      </c>
      <c r="E3158">
        <v>5600</v>
      </c>
      <c r="F3158" s="19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7">
        <f t="shared" si="197"/>
        <v>41026.953055555554</v>
      </c>
      <c r="M3158" t="b">
        <v>1</v>
      </c>
      <c r="N3158">
        <v>89</v>
      </c>
      <c r="O3158" s="5">
        <f>E3158/D3158</f>
        <v>1.0181818181818181</v>
      </c>
      <c r="P3158" s="19">
        <f t="shared" si="198"/>
        <v>62.921348314606739</v>
      </c>
      <c r="Q3158" t="b">
        <v>1</v>
      </c>
      <c r="R3158" s="14" t="s">
        <v>8330</v>
      </c>
      <c r="S3158" s="10" t="s">
        <v>8271</v>
      </c>
      <c r="T3158" t="s">
        <v>8272</v>
      </c>
      <c r="U3158" s="14">
        <f t="shared" si="19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9">
        <v>4000</v>
      </c>
      <c r="E3159">
        <v>4040</v>
      </c>
      <c r="F3159" s="1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7">
        <f t="shared" si="197"/>
        <v>41829.788252314815</v>
      </c>
      <c r="M3159" t="b">
        <v>1</v>
      </c>
      <c r="N3159">
        <v>41</v>
      </c>
      <c r="O3159" s="5">
        <f>E3159/D3159</f>
        <v>1.01</v>
      </c>
      <c r="P3159" s="19">
        <f t="shared" si="198"/>
        <v>98.536585365853654</v>
      </c>
      <c r="Q3159" t="b">
        <v>1</v>
      </c>
      <c r="R3159" s="14" t="s">
        <v>8330</v>
      </c>
      <c r="S3159" s="10" t="s">
        <v>8271</v>
      </c>
      <c r="T3159" t="s">
        <v>8272</v>
      </c>
      <c r="U3159" s="14">
        <f t="shared" si="19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9">
        <v>5000</v>
      </c>
      <c r="E3160">
        <v>5700</v>
      </c>
      <c r="F3160" s="19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7">
        <f t="shared" si="197"/>
        <v>41447.839722222219</v>
      </c>
      <c r="M3160" t="b">
        <v>1</v>
      </c>
      <c r="N3160">
        <v>69</v>
      </c>
      <c r="O3160" s="5">
        <f>E3160/D3160</f>
        <v>1.1399999999999999</v>
      </c>
      <c r="P3160" s="19">
        <f t="shared" si="198"/>
        <v>82.608695652173907</v>
      </c>
      <c r="Q3160" t="b">
        <v>1</v>
      </c>
      <c r="R3160" s="14" t="s">
        <v>8330</v>
      </c>
      <c r="S3160" s="10" t="s">
        <v>8271</v>
      </c>
      <c r="T3160" t="s">
        <v>8272</v>
      </c>
      <c r="U3160" s="14">
        <f t="shared" si="19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9">
        <v>1500</v>
      </c>
      <c r="E3161">
        <v>2002.22</v>
      </c>
      <c r="F3161" s="19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7">
        <f t="shared" si="197"/>
        <v>40884.066678240742</v>
      </c>
      <c r="M3161" t="b">
        <v>1</v>
      </c>
      <c r="N3161">
        <v>52</v>
      </c>
      <c r="O3161" s="5">
        <f>E3161/D3161</f>
        <v>1.3348133333333334</v>
      </c>
      <c r="P3161" s="19">
        <f t="shared" si="198"/>
        <v>38.504230769230773</v>
      </c>
      <c r="Q3161" t="b">
        <v>1</v>
      </c>
      <c r="R3161" s="14" t="s">
        <v>8330</v>
      </c>
      <c r="S3161" s="10" t="s">
        <v>8271</v>
      </c>
      <c r="T3161" t="s">
        <v>8272</v>
      </c>
      <c r="U3161" s="14">
        <f t="shared" si="19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9">
        <v>4500</v>
      </c>
      <c r="E3162">
        <v>4569</v>
      </c>
      <c r="F3162" s="19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7">
        <f t="shared" si="197"/>
        <v>41841.26489583333</v>
      </c>
      <c r="M3162" t="b">
        <v>1</v>
      </c>
      <c r="N3162">
        <v>57</v>
      </c>
      <c r="O3162" s="5">
        <f>E3162/D3162</f>
        <v>1.0153333333333334</v>
      </c>
      <c r="P3162" s="19">
        <f t="shared" si="198"/>
        <v>80.15789473684211</v>
      </c>
      <c r="Q3162" t="b">
        <v>1</v>
      </c>
      <c r="R3162" s="14" t="s">
        <v>8330</v>
      </c>
      <c r="S3162" s="10" t="s">
        <v>8271</v>
      </c>
      <c r="T3162" t="s">
        <v>8272</v>
      </c>
      <c r="U3162" s="14">
        <f t="shared" si="19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19">
        <v>2000</v>
      </c>
      <c r="E3163">
        <v>2102</v>
      </c>
      <c r="F3163" s="19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7">
        <f t="shared" si="197"/>
        <v>41897.536134259259</v>
      </c>
      <c r="M3163" t="b">
        <v>1</v>
      </c>
      <c r="N3163">
        <v>74</v>
      </c>
      <c r="O3163" s="5">
        <f>E3163/D3163</f>
        <v>1.0509999999999999</v>
      </c>
      <c r="P3163" s="19">
        <f t="shared" si="198"/>
        <v>28.405405405405407</v>
      </c>
      <c r="Q3163" t="b">
        <v>1</v>
      </c>
      <c r="R3163" s="14" t="s">
        <v>8330</v>
      </c>
      <c r="S3163" s="10" t="s">
        <v>8271</v>
      </c>
      <c r="T3163" t="s">
        <v>8272</v>
      </c>
      <c r="U3163" s="14">
        <f t="shared" si="19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9">
        <v>4000</v>
      </c>
      <c r="E3164">
        <v>5086</v>
      </c>
      <c r="F3164" s="19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7">
        <f t="shared" si="197"/>
        <v>41799.685902777775</v>
      </c>
      <c r="M3164" t="b">
        <v>1</v>
      </c>
      <c r="N3164">
        <v>63</v>
      </c>
      <c r="O3164" s="5">
        <f>E3164/D3164</f>
        <v>1.2715000000000001</v>
      </c>
      <c r="P3164" s="19">
        <f t="shared" si="198"/>
        <v>80.730158730158735</v>
      </c>
      <c r="Q3164" t="b">
        <v>1</v>
      </c>
      <c r="R3164" s="14" t="s">
        <v>8330</v>
      </c>
      <c r="S3164" s="10" t="s">
        <v>8271</v>
      </c>
      <c r="T3164" t="s">
        <v>8272</v>
      </c>
      <c r="U3164" s="14">
        <f t="shared" si="19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9">
        <v>13000</v>
      </c>
      <c r="E3165">
        <v>14450</v>
      </c>
      <c r="F3165" s="19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7">
        <f t="shared" si="197"/>
        <v>41775.753761574073</v>
      </c>
      <c r="M3165" t="b">
        <v>1</v>
      </c>
      <c r="N3165">
        <v>72</v>
      </c>
      <c r="O3165" s="5">
        <f>E3165/D3165</f>
        <v>1.1115384615384616</v>
      </c>
      <c r="P3165" s="19">
        <f t="shared" si="198"/>
        <v>200.69444444444446</v>
      </c>
      <c r="Q3165" t="b">
        <v>1</v>
      </c>
      <c r="R3165" s="14" t="s">
        <v>8330</v>
      </c>
      <c r="S3165" s="10" t="s">
        <v>8271</v>
      </c>
      <c r="T3165" t="s">
        <v>8272</v>
      </c>
      <c r="U3165" s="14">
        <f t="shared" si="19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9">
        <v>2500</v>
      </c>
      <c r="E3166">
        <v>2669</v>
      </c>
      <c r="F3166" s="19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7">
        <f t="shared" si="197"/>
        <v>41766.80572916667</v>
      </c>
      <c r="M3166" t="b">
        <v>1</v>
      </c>
      <c r="N3166">
        <v>71</v>
      </c>
      <c r="O3166" s="5">
        <f>E3166/D3166</f>
        <v>1.0676000000000001</v>
      </c>
      <c r="P3166" s="19">
        <f t="shared" si="198"/>
        <v>37.591549295774648</v>
      </c>
      <c r="Q3166" t="b">
        <v>1</v>
      </c>
      <c r="R3166" s="14" t="s">
        <v>8330</v>
      </c>
      <c r="S3166" s="10" t="s">
        <v>8271</v>
      </c>
      <c r="T3166" t="s">
        <v>8272</v>
      </c>
      <c r="U3166" s="14">
        <f t="shared" si="19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9">
        <v>750</v>
      </c>
      <c r="E3167">
        <v>1220</v>
      </c>
      <c r="F3167" s="19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7">
        <f t="shared" si="197"/>
        <v>40644.159259259257</v>
      </c>
      <c r="M3167" t="b">
        <v>1</v>
      </c>
      <c r="N3167">
        <v>21</v>
      </c>
      <c r="O3167" s="5">
        <f>E3167/D3167</f>
        <v>1.6266666666666667</v>
      </c>
      <c r="P3167" s="19">
        <f t="shared" si="198"/>
        <v>58.095238095238095</v>
      </c>
      <c r="Q3167" t="b">
        <v>1</v>
      </c>
      <c r="R3167" s="14" t="s">
        <v>8330</v>
      </c>
      <c r="S3167" s="10" t="s">
        <v>8271</v>
      </c>
      <c r="T3167" t="s">
        <v>8272</v>
      </c>
      <c r="U3167" s="14">
        <f t="shared" si="19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9">
        <v>35000</v>
      </c>
      <c r="E3168">
        <v>56079.83</v>
      </c>
      <c r="F3168" s="19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7">
        <f t="shared" si="197"/>
        <v>41940.69158564815</v>
      </c>
      <c r="M3168" t="b">
        <v>1</v>
      </c>
      <c r="N3168">
        <v>930</v>
      </c>
      <c r="O3168" s="5">
        <f>E3168/D3168</f>
        <v>1.6022808571428573</v>
      </c>
      <c r="P3168" s="19">
        <f t="shared" si="198"/>
        <v>60.300892473118282</v>
      </c>
      <c r="Q3168" t="b">
        <v>1</v>
      </c>
      <c r="R3168" s="14" t="s">
        <v>8330</v>
      </c>
      <c r="S3168" s="10" t="s">
        <v>8271</v>
      </c>
      <c r="T3168" t="s">
        <v>8272</v>
      </c>
      <c r="U3168" s="14">
        <f t="shared" si="19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9">
        <v>3000</v>
      </c>
      <c r="E3169">
        <v>3485</v>
      </c>
      <c r="F3169" s="1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7">
        <f t="shared" si="197"/>
        <v>41839.175706018519</v>
      </c>
      <c r="M3169" t="b">
        <v>1</v>
      </c>
      <c r="N3169">
        <v>55</v>
      </c>
      <c r="O3169" s="5">
        <f>E3169/D3169</f>
        <v>1.1616666666666666</v>
      </c>
      <c r="P3169" s="19">
        <f t="shared" si="198"/>
        <v>63.363636363636367</v>
      </c>
      <c r="Q3169" t="b">
        <v>1</v>
      </c>
      <c r="R3169" s="14" t="s">
        <v>8330</v>
      </c>
      <c r="S3169" s="10" t="s">
        <v>8271</v>
      </c>
      <c r="T3169" t="s">
        <v>8272</v>
      </c>
      <c r="U3169" s="14">
        <f t="shared" si="19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9">
        <v>2500</v>
      </c>
      <c r="E3170">
        <v>3105</v>
      </c>
      <c r="F3170" s="19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7">
        <f t="shared" si="197"/>
        <v>41772.105937500004</v>
      </c>
      <c r="M3170" t="b">
        <v>1</v>
      </c>
      <c r="N3170">
        <v>61</v>
      </c>
      <c r="O3170" s="5">
        <f>E3170/D3170</f>
        <v>1.242</v>
      </c>
      <c r="P3170" s="19">
        <f t="shared" si="198"/>
        <v>50.901639344262293</v>
      </c>
      <c r="Q3170" t="b">
        <v>1</v>
      </c>
      <c r="R3170" s="14" t="s">
        <v>8330</v>
      </c>
      <c r="S3170" s="10" t="s">
        <v>8271</v>
      </c>
      <c r="T3170" t="s">
        <v>8272</v>
      </c>
      <c r="U3170" s="14">
        <f t="shared" si="19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9">
        <v>8000</v>
      </c>
      <c r="E3171">
        <v>8241</v>
      </c>
      <c r="F3171" s="19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7">
        <f t="shared" si="197"/>
        <v>41591.737974537034</v>
      </c>
      <c r="M3171" t="b">
        <v>1</v>
      </c>
      <c r="N3171">
        <v>82</v>
      </c>
      <c r="O3171" s="5">
        <f>E3171/D3171</f>
        <v>1.030125</v>
      </c>
      <c r="P3171" s="19">
        <f t="shared" si="198"/>
        <v>100.5</v>
      </c>
      <c r="Q3171" t="b">
        <v>1</v>
      </c>
      <c r="R3171" s="14" t="s">
        <v>8330</v>
      </c>
      <c r="S3171" s="10" t="s">
        <v>8271</v>
      </c>
      <c r="T3171" t="s">
        <v>8272</v>
      </c>
      <c r="U3171" s="14">
        <f t="shared" si="19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9">
        <v>2000</v>
      </c>
      <c r="E3172">
        <v>2245</v>
      </c>
      <c r="F3172" s="19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7">
        <f t="shared" si="197"/>
        <v>41789.080370370371</v>
      </c>
      <c r="M3172" t="b">
        <v>1</v>
      </c>
      <c r="N3172">
        <v>71</v>
      </c>
      <c r="O3172" s="5">
        <f>E3172/D3172</f>
        <v>1.1225000000000001</v>
      </c>
      <c r="P3172" s="19">
        <f t="shared" si="198"/>
        <v>31.619718309859156</v>
      </c>
      <c r="Q3172" t="b">
        <v>1</v>
      </c>
      <c r="R3172" s="14" t="s">
        <v>8330</v>
      </c>
      <c r="S3172" s="10" t="s">
        <v>8271</v>
      </c>
      <c r="T3172" t="s">
        <v>8272</v>
      </c>
      <c r="U3172" s="14">
        <f t="shared" si="19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19">
        <v>7000</v>
      </c>
      <c r="E3173">
        <v>7617</v>
      </c>
      <c r="F3173" s="19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7">
        <f t="shared" si="197"/>
        <v>42466.608310185184</v>
      </c>
      <c r="M3173" t="b">
        <v>1</v>
      </c>
      <c r="N3173">
        <v>117</v>
      </c>
      <c r="O3173" s="5">
        <f>E3173/D3173</f>
        <v>1.0881428571428571</v>
      </c>
      <c r="P3173" s="19">
        <f t="shared" si="198"/>
        <v>65.102564102564102</v>
      </c>
      <c r="Q3173" t="b">
        <v>1</v>
      </c>
      <c r="R3173" s="14" t="s">
        <v>8330</v>
      </c>
      <c r="S3173" s="10" t="s">
        <v>8271</v>
      </c>
      <c r="T3173" t="s">
        <v>8272</v>
      </c>
      <c r="U3173" s="14">
        <f t="shared" si="19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9">
        <v>2000</v>
      </c>
      <c r="E3174">
        <v>2300</v>
      </c>
      <c r="F3174" s="19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7">
        <f t="shared" si="197"/>
        <v>40923.729953703703</v>
      </c>
      <c r="M3174" t="b">
        <v>1</v>
      </c>
      <c r="N3174">
        <v>29</v>
      </c>
      <c r="O3174" s="5">
        <f>E3174/D3174</f>
        <v>1.1499999999999999</v>
      </c>
      <c r="P3174" s="19">
        <f t="shared" si="198"/>
        <v>79.310344827586206</v>
      </c>
      <c r="Q3174" t="b">
        <v>1</v>
      </c>
      <c r="R3174" s="14" t="s">
        <v>8330</v>
      </c>
      <c r="S3174" s="10" t="s">
        <v>8271</v>
      </c>
      <c r="T3174" t="s">
        <v>8272</v>
      </c>
      <c r="U3174" s="14">
        <f t="shared" si="19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9">
        <v>10000</v>
      </c>
      <c r="E3175">
        <v>10300</v>
      </c>
      <c r="F3175" s="19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7">
        <f t="shared" si="197"/>
        <v>41878.878379629627</v>
      </c>
      <c r="M3175" t="b">
        <v>1</v>
      </c>
      <c r="N3175">
        <v>74</v>
      </c>
      <c r="O3175" s="5">
        <f>E3175/D3175</f>
        <v>1.03</v>
      </c>
      <c r="P3175" s="19">
        <f t="shared" si="198"/>
        <v>139.18918918918919</v>
      </c>
      <c r="Q3175" t="b">
        <v>1</v>
      </c>
      <c r="R3175" s="14" t="s">
        <v>8330</v>
      </c>
      <c r="S3175" s="10" t="s">
        <v>8271</v>
      </c>
      <c r="T3175" t="s">
        <v>8272</v>
      </c>
      <c r="U3175" s="14">
        <f t="shared" si="19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9">
        <v>3000</v>
      </c>
      <c r="E3176">
        <v>3034</v>
      </c>
      <c r="F3176" s="19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7">
        <f t="shared" si="197"/>
        <v>41862.864675925928</v>
      </c>
      <c r="M3176" t="b">
        <v>1</v>
      </c>
      <c r="N3176">
        <v>23</v>
      </c>
      <c r="O3176" s="5">
        <f>E3176/D3176</f>
        <v>1.0113333333333334</v>
      </c>
      <c r="P3176" s="19">
        <f t="shared" si="198"/>
        <v>131.91304347826087</v>
      </c>
      <c r="Q3176" t="b">
        <v>1</v>
      </c>
      <c r="R3176" s="14" t="s">
        <v>8330</v>
      </c>
      <c r="S3176" s="10" t="s">
        <v>8271</v>
      </c>
      <c r="T3176" t="s">
        <v>8272</v>
      </c>
      <c r="U3176" s="14">
        <f t="shared" si="19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9">
        <v>5000</v>
      </c>
      <c r="E3177">
        <v>5478</v>
      </c>
      <c r="F3177" s="19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7">
        <f t="shared" si="197"/>
        <v>40531.886886574073</v>
      </c>
      <c r="M3177" t="b">
        <v>1</v>
      </c>
      <c r="N3177">
        <v>60</v>
      </c>
      <c r="O3177" s="5">
        <f>E3177/D3177</f>
        <v>1.0955999999999999</v>
      </c>
      <c r="P3177" s="19">
        <f t="shared" si="198"/>
        <v>91.3</v>
      </c>
      <c r="Q3177" t="b">
        <v>1</v>
      </c>
      <c r="R3177" s="14" t="s">
        <v>8330</v>
      </c>
      <c r="S3177" s="10" t="s">
        <v>8271</v>
      </c>
      <c r="T3177" t="s">
        <v>8272</v>
      </c>
      <c r="U3177" s="14">
        <f t="shared" si="19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9">
        <v>1900</v>
      </c>
      <c r="E3178">
        <v>2182</v>
      </c>
      <c r="F3178" s="19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7">
        <f t="shared" si="197"/>
        <v>41477.930914351848</v>
      </c>
      <c r="M3178" t="b">
        <v>1</v>
      </c>
      <c r="N3178">
        <v>55</v>
      </c>
      <c r="O3178" s="5">
        <f>E3178/D3178</f>
        <v>1.148421052631579</v>
      </c>
      <c r="P3178" s="19">
        <f t="shared" si="198"/>
        <v>39.672727272727272</v>
      </c>
      <c r="Q3178" t="b">
        <v>1</v>
      </c>
      <c r="R3178" s="14" t="s">
        <v>8330</v>
      </c>
      <c r="S3178" s="10" t="s">
        <v>8271</v>
      </c>
      <c r="T3178" t="s">
        <v>8272</v>
      </c>
      <c r="U3178" s="14">
        <f t="shared" si="19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9">
        <v>2500</v>
      </c>
      <c r="E3179">
        <v>2935</v>
      </c>
      <c r="F3179" s="1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7">
        <f t="shared" si="197"/>
        <v>41781.666770833333</v>
      </c>
      <c r="M3179" t="b">
        <v>1</v>
      </c>
      <c r="N3179">
        <v>51</v>
      </c>
      <c r="O3179" s="5">
        <f>E3179/D3179</f>
        <v>1.1739999999999999</v>
      </c>
      <c r="P3179" s="19">
        <f t="shared" si="198"/>
        <v>57.549019607843135</v>
      </c>
      <c r="Q3179" t="b">
        <v>1</v>
      </c>
      <c r="R3179" s="14" t="s">
        <v>8330</v>
      </c>
      <c r="S3179" s="10" t="s">
        <v>8271</v>
      </c>
      <c r="T3179" t="s">
        <v>8272</v>
      </c>
      <c r="U3179" s="14">
        <f t="shared" si="19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19">
        <v>1500</v>
      </c>
      <c r="E3180">
        <v>2576</v>
      </c>
      <c r="F3180" s="19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7">
        <f t="shared" si="197"/>
        <v>41806.605034722219</v>
      </c>
      <c r="M3180" t="b">
        <v>1</v>
      </c>
      <c r="N3180">
        <v>78</v>
      </c>
      <c r="O3180" s="5">
        <f>E3180/D3180</f>
        <v>1.7173333333333334</v>
      </c>
      <c r="P3180" s="19">
        <f t="shared" si="198"/>
        <v>33.025641025641029</v>
      </c>
      <c r="Q3180" t="b">
        <v>1</v>
      </c>
      <c r="R3180" s="14" t="s">
        <v>8330</v>
      </c>
      <c r="S3180" s="10" t="s">
        <v>8271</v>
      </c>
      <c r="T3180" t="s">
        <v>8272</v>
      </c>
      <c r="U3180" s="14">
        <f t="shared" si="19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9">
        <v>4200</v>
      </c>
      <c r="E3181">
        <v>4794.82</v>
      </c>
      <c r="F3181" s="19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7">
        <f t="shared" si="197"/>
        <v>41375.702210648145</v>
      </c>
      <c r="M3181" t="b">
        <v>1</v>
      </c>
      <c r="N3181">
        <v>62</v>
      </c>
      <c r="O3181" s="5">
        <f>E3181/D3181</f>
        <v>1.1416238095238094</v>
      </c>
      <c r="P3181" s="19">
        <f t="shared" si="198"/>
        <v>77.335806451612896</v>
      </c>
      <c r="Q3181" t="b">
        <v>1</v>
      </c>
      <c r="R3181" s="14" t="s">
        <v>8330</v>
      </c>
      <c r="S3181" s="10" t="s">
        <v>8271</v>
      </c>
      <c r="T3181" t="s">
        <v>8272</v>
      </c>
      <c r="U3181" s="14">
        <f t="shared" si="19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19">
        <v>1200</v>
      </c>
      <c r="E3182">
        <v>1437</v>
      </c>
      <c r="F3182" s="19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7">
        <f t="shared" si="197"/>
        <v>41780.412604166668</v>
      </c>
      <c r="M3182" t="b">
        <v>1</v>
      </c>
      <c r="N3182">
        <v>45</v>
      </c>
      <c r="O3182" s="5">
        <f>E3182/D3182</f>
        <v>1.1975</v>
      </c>
      <c r="P3182" s="19">
        <f t="shared" si="198"/>
        <v>31.933333333333334</v>
      </c>
      <c r="Q3182" t="b">
        <v>1</v>
      </c>
      <c r="R3182" s="14" t="s">
        <v>8330</v>
      </c>
      <c r="S3182" s="10" t="s">
        <v>8271</v>
      </c>
      <c r="T3182" t="s">
        <v>8272</v>
      </c>
      <c r="U3182" s="14">
        <f t="shared" si="19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19">
        <v>500</v>
      </c>
      <c r="E3183">
        <v>545</v>
      </c>
      <c r="F3183" s="19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7">
        <f t="shared" si="197"/>
        <v>41779.310034722221</v>
      </c>
      <c r="M3183" t="b">
        <v>1</v>
      </c>
      <c r="N3183">
        <v>15</v>
      </c>
      <c r="O3183" s="5">
        <f>E3183/D3183</f>
        <v>1.0900000000000001</v>
      </c>
      <c r="P3183" s="19">
        <f t="shared" si="198"/>
        <v>36.333333333333336</v>
      </c>
      <c r="Q3183" t="b">
        <v>1</v>
      </c>
      <c r="R3183" s="14" t="s">
        <v>8330</v>
      </c>
      <c r="S3183" s="10" t="s">
        <v>8271</v>
      </c>
      <c r="T3183" t="s">
        <v>8272</v>
      </c>
      <c r="U3183" s="14">
        <f t="shared" si="19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9">
        <v>7000</v>
      </c>
      <c r="E3184">
        <v>7062</v>
      </c>
      <c r="F3184" s="19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7">
        <f t="shared" si="197"/>
        <v>40883.949317129627</v>
      </c>
      <c r="M3184" t="b">
        <v>1</v>
      </c>
      <c r="N3184">
        <v>151</v>
      </c>
      <c r="O3184" s="5">
        <f>E3184/D3184</f>
        <v>1.0088571428571429</v>
      </c>
      <c r="P3184" s="19">
        <f t="shared" si="198"/>
        <v>46.768211920529801</v>
      </c>
      <c r="Q3184" t="b">
        <v>1</v>
      </c>
      <c r="R3184" s="14" t="s">
        <v>8330</v>
      </c>
      <c r="S3184" s="10" t="s">
        <v>8271</v>
      </c>
      <c r="T3184" t="s">
        <v>8272</v>
      </c>
      <c r="U3184" s="14">
        <f t="shared" si="19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9">
        <v>2500</v>
      </c>
      <c r="E3185">
        <v>2725</v>
      </c>
      <c r="F3185" s="19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7">
        <f t="shared" si="197"/>
        <v>41491.79478009259</v>
      </c>
      <c r="M3185" t="b">
        <v>1</v>
      </c>
      <c r="N3185">
        <v>68</v>
      </c>
      <c r="O3185" s="5">
        <f>E3185/D3185</f>
        <v>1.0900000000000001</v>
      </c>
      <c r="P3185" s="19">
        <f t="shared" si="198"/>
        <v>40.073529411764703</v>
      </c>
      <c r="Q3185" t="b">
        <v>1</v>
      </c>
      <c r="R3185" s="14" t="s">
        <v>8330</v>
      </c>
      <c r="S3185" s="10" t="s">
        <v>8271</v>
      </c>
      <c r="T3185" t="s">
        <v>8272</v>
      </c>
      <c r="U3185" s="14">
        <f t="shared" si="19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9">
        <v>4300</v>
      </c>
      <c r="E3186">
        <v>4610</v>
      </c>
      <c r="F3186" s="19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7">
        <f t="shared" si="197"/>
        <v>41791.993414351848</v>
      </c>
      <c r="M3186" t="b">
        <v>1</v>
      </c>
      <c r="N3186">
        <v>46</v>
      </c>
      <c r="O3186" s="5">
        <f>E3186/D3186</f>
        <v>1.0720930232558139</v>
      </c>
      <c r="P3186" s="19">
        <f t="shared" si="198"/>
        <v>100.21739130434783</v>
      </c>
      <c r="Q3186" t="b">
        <v>1</v>
      </c>
      <c r="R3186" s="14" t="s">
        <v>8330</v>
      </c>
      <c r="S3186" s="10" t="s">
        <v>8271</v>
      </c>
      <c r="T3186" t="s">
        <v>8272</v>
      </c>
      <c r="U3186" s="14">
        <f t="shared" si="19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19">
        <v>1000</v>
      </c>
      <c r="E3187">
        <v>1000</v>
      </c>
      <c r="F3187" s="19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7">
        <f t="shared" si="197"/>
        <v>41829.977326388893</v>
      </c>
      <c r="M3187" t="b">
        <v>1</v>
      </c>
      <c r="N3187">
        <v>24</v>
      </c>
      <c r="O3187" s="5">
        <f>E3187/D3187</f>
        <v>1</v>
      </c>
      <c r="P3187" s="19">
        <f t="shared" si="198"/>
        <v>41.666666666666664</v>
      </c>
      <c r="Q3187" t="b">
        <v>1</v>
      </c>
      <c r="R3187" s="14" t="s">
        <v>8330</v>
      </c>
      <c r="S3187" s="10" t="s">
        <v>8271</v>
      </c>
      <c r="T3187" t="s">
        <v>8272</v>
      </c>
      <c r="U3187" s="14">
        <f t="shared" si="19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19">
        <v>3200</v>
      </c>
      <c r="E3188">
        <v>3270</v>
      </c>
      <c r="F3188" s="19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7">
        <f t="shared" si="197"/>
        <v>41868.924050925925</v>
      </c>
      <c r="M3188" t="b">
        <v>1</v>
      </c>
      <c r="N3188">
        <v>70</v>
      </c>
      <c r="O3188" s="5">
        <f>E3188/D3188</f>
        <v>1.0218750000000001</v>
      </c>
      <c r="P3188" s="19">
        <f t="shared" si="198"/>
        <v>46.714285714285715</v>
      </c>
      <c r="Q3188" t="b">
        <v>1</v>
      </c>
      <c r="R3188" s="14" t="s">
        <v>8330</v>
      </c>
      <c r="S3188" s="10" t="s">
        <v>8271</v>
      </c>
      <c r="T3188" t="s">
        <v>8272</v>
      </c>
      <c r="U3188" s="14">
        <f t="shared" si="19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9">
        <v>15000</v>
      </c>
      <c r="E3189">
        <v>17444</v>
      </c>
      <c r="F3189" s="1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7">
        <f t="shared" si="197"/>
        <v>41835.666354166664</v>
      </c>
      <c r="M3189" t="b">
        <v>1</v>
      </c>
      <c r="N3189">
        <v>244</v>
      </c>
      <c r="O3189" s="5">
        <f>E3189/D3189</f>
        <v>1.1629333333333334</v>
      </c>
      <c r="P3189" s="19">
        <f t="shared" si="198"/>
        <v>71.491803278688522</v>
      </c>
      <c r="Q3189" t="b">
        <v>1</v>
      </c>
      <c r="R3189" s="14" t="s">
        <v>8330</v>
      </c>
      <c r="S3189" s="10" t="s">
        <v>8271</v>
      </c>
      <c r="T3189" t="s">
        <v>8272</v>
      </c>
      <c r="U3189" s="14">
        <f t="shared" si="19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19">
        <v>200</v>
      </c>
      <c r="E3190">
        <v>130</v>
      </c>
      <c r="F3190" s="19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7">
        <f t="shared" si="197"/>
        <v>42144.415532407409</v>
      </c>
      <c r="M3190" t="b">
        <v>0</v>
      </c>
      <c r="N3190">
        <v>9</v>
      </c>
      <c r="O3190" s="5">
        <f>E3190/D3190</f>
        <v>0.65</v>
      </c>
      <c r="P3190" s="19">
        <f t="shared" si="198"/>
        <v>14.444444444444445</v>
      </c>
      <c r="Q3190" t="b">
        <v>0</v>
      </c>
      <c r="R3190" s="14" t="s">
        <v>8364</v>
      </c>
      <c r="S3190" s="10" t="s">
        <v>8271</v>
      </c>
      <c r="T3190" t="s">
        <v>8313</v>
      </c>
      <c r="U3190" s="14">
        <f t="shared" si="19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19">
        <v>55000</v>
      </c>
      <c r="E3191">
        <v>6780</v>
      </c>
      <c r="F3191" s="19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7">
        <f t="shared" si="197"/>
        <v>42118.346435185187</v>
      </c>
      <c r="M3191" t="b">
        <v>0</v>
      </c>
      <c r="N3191">
        <v>19</v>
      </c>
      <c r="O3191" s="5">
        <f>E3191/D3191</f>
        <v>0.12327272727272727</v>
      </c>
      <c r="P3191" s="19">
        <f t="shared" si="198"/>
        <v>356.84210526315792</v>
      </c>
      <c r="Q3191" t="b">
        <v>0</v>
      </c>
      <c r="R3191" s="14" t="s">
        <v>8364</v>
      </c>
      <c r="S3191" s="10" t="s">
        <v>8271</v>
      </c>
      <c r="T3191" t="s">
        <v>8313</v>
      </c>
      <c r="U3191" s="14">
        <f t="shared" si="19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19">
        <v>4000</v>
      </c>
      <c r="E3192">
        <v>0</v>
      </c>
      <c r="F3192" s="19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7">
        <f t="shared" si="197"/>
        <v>42683.151331018518</v>
      </c>
      <c r="M3192" t="b">
        <v>0</v>
      </c>
      <c r="N3192">
        <v>0</v>
      </c>
      <c r="O3192" s="5">
        <f>E3192/D3192</f>
        <v>0</v>
      </c>
      <c r="P3192" s="19">
        <f t="shared" si="198"/>
        <v>0</v>
      </c>
      <c r="Q3192" t="b">
        <v>0</v>
      </c>
      <c r="R3192" s="14" t="s">
        <v>8364</v>
      </c>
      <c r="S3192" s="10" t="s">
        <v>8271</v>
      </c>
      <c r="T3192" t="s">
        <v>8313</v>
      </c>
      <c r="U3192" s="14">
        <f t="shared" si="19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19">
        <v>3750</v>
      </c>
      <c r="E3193">
        <v>151</v>
      </c>
      <c r="F3193" s="19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7">
        <f t="shared" si="197"/>
        <v>42538.755428240736</v>
      </c>
      <c r="M3193" t="b">
        <v>0</v>
      </c>
      <c r="N3193">
        <v>4</v>
      </c>
      <c r="O3193" s="5">
        <f>E3193/D3193</f>
        <v>4.0266666666666666E-2</v>
      </c>
      <c r="P3193" s="19">
        <f t="shared" si="198"/>
        <v>37.75</v>
      </c>
      <c r="Q3193" t="b">
        <v>0</v>
      </c>
      <c r="R3193" s="14" t="s">
        <v>8364</v>
      </c>
      <c r="S3193" s="10" t="s">
        <v>8271</v>
      </c>
      <c r="T3193" t="s">
        <v>8313</v>
      </c>
      <c r="U3193" s="14">
        <f t="shared" si="19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19">
        <v>10000</v>
      </c>
      <c r="E3194">
        <v>102</v>
      </c>
      <c r="F3194" s="19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7">
        <f t="shared" si="197"/>
        <v>42018.94049768518</v>
      </c>
      <c r="M3194" t="b">
        <v>0</v>
      </c>
      <c r="N3194">
        <v>8</v>
      </c>
      <c r="O3194" s="5">
        <f>E3194/D3194</f>
        <v>1.0200000000000001E-2</v>
      </c>
      <c r="P3194" s="19">
        <f t="shared" si="198"/>
        <v>12.75</v>
      </c>
      <c r="Q3194" t="b">
        <v>0</v>
      </c>
      <c r="R3194" s="14" t="s">
        <v>8364</v>
      </c>
      <c r="S3194" s="10" t="s">
        <v>8271</v>
      </c>
      <c r="T3194" t="s">
        <v>8313</v>
      </c>
      <c r="U3194" s="14">
        <f t="shared" si="19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19">
        <v>5000</v>
      </c>
      <c r="E3195">
        <v>587</v>
      </c>
      <c r="F3195" s="19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7">
        <f t="shared" si="197"/>
        <v>42010.968240740738</v>
      </c>
      <c r="M3195" t="b">
        <v>0</v>
      </c>
      <c r="N3195">
        <v>24</v>
      </c>
      <c r="O3195" s="5">
        <f>E3195/D3195</f>
        <v>0.1174</v>
      </c>
      <c r="P3195" s="19">
        <f t="shared" si="198"/>
        <v>24.458333333333332</v>
      </c>
      <c r="Q3195" t="b">
        <v>0</v>
      </c>
      <c r="R3195" s="14" t="s">
        <v>8364</v>
      </c>
      <c r="S3195" s="10" t="s">
        <v>8271</v>
      </c>
      <c r="T3195" t="s">
        <v>8313</v>
      </c>
      <c r="U3195" s="14">
        <f t="shared" si="19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19">
        <v>11000</v>
      </c>
      <c r="E3196">
        <v>0</v>
      </c>
      <c r="F3196" s="19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7">
        <f t="shared" si="197"/>
        <v>42182.062476851846</v>
      </c>
      <c r="M3196" t="b">
        <v>0</v>
      </c>
      <c r="N3196">
        <v>0</v>
      </c>
      <c r="O3196" s="5">
        <f>E3196/D3196</f>
        <v>0</v>
      </c>
      <c r="P3196" s="19">
        <f t="shared" si="198"/>
        <v>0</v>
      </c>
      <c r="Q3196" t="b">
        <v>0</v>
      </c>
      <c r="R3196" s="14" t="s">
        <v>8364</v>
      </c>
      <c r="S3196" s="10" t="s">
        <v>8271</v>
      </c>
      <c r="T3196" t="s">
        <v>8313</v>
      </c>
      <c r="U3196" s="14">
        <f t="shared" si="19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19">
        <v>3500</v>
      </c>
      <c r="E3197">
        <v>2070</v>
      </c>
      <c r="F3197" s="19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7">
        <f t="shared" si="197"/>
        <v>42017.594236111108</v>
      </c>
      <c r="M3197" t="b">
        <v>0</v>
      </c>
      <c r="N3197">
        <v>39</v>
      </c>
      <c r="O3197" s="5">
        <f>E3197/D3197</f>
        <v>0.59142857142857141</v>
      </c>
      <c r="P3197" s="19">
        <f t="shared" si="198"/>
        <v>53.07692307692308</v>
      </c>
      <c r="Q3197" t="b">
        <v>0</v>
      </c>
      <c r="R3197" s="14" t="s">
        <v>8364</v>
      </c>
      <c r="S3197" s="10" t="s">
        <v>8271</v>
      </c>
      <c r="T3197" t="s">
        <v>8313</v>
      </c>
      <c r="U3197" s="14">
        <f t="shared" si="19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19">
        <v>3000000</v>
      </c>
      <c r="E3198">
        <v>1800</v>
      </c>
      <c r="F3198" s="19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7">
        <f t="shared" si="197"/>
        <v>42157.598090277781</v>
      </c>
      <c r="M3198" t="b">
        <v>0</v>
      </c>
      <c r="N3198">
        <v>6</v>
      </c>
      <c r="O3198" s="5">
        <f>E3198/D3198</f>
        <v>5.9999999999999995E-4</v>
      </c>
      <c r="P3198" s="19">
        <f t="shared" si="198"/>
        <v>300</v>
      </c>
      <c r="Q3198" t="b">
        <v>0</v>
      </c>
      <c r="R3198" s="14" t="s">
        <v>8364</v>
      </c>
      <c r="S3198" s="10" t="s">
        <v>8271</v>
      </c>
      <c r="T3198" t="s">
        <v>8313</v>
      </c>
      <c r="U3198" s="14">
        <f t="shared" si="19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19">
        <v>10000</v>
      </c>
      <c r="E3199">
        <v>1145</v>
      </c>
      <c r="F3199" s="1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7">
        <f t="shared" si="197"/>
        <v>42009.493263888886</v>
      </c>
      <c r="M3199" t="b">
        <v>0</v>
      </c>
      <c r="N3199">
        <v>4</v>
      </c>
      <c r="O3199" s="5">
        <f>E3199/D3199</f>
        <v>0.1145</v>
      </c>
      <c r="P3199" s="19">
        <f t="shared" si="198"/>
        <v>286.25</v>
      </c>
      <c r="Q3199" t="b">
        <v>0</v>
      </c>
      <c r="R3199" s="14" t="s">
        <v>8364</v>
      </c>
      <c r="S3199" s="10" t="s">
        <v>8271</v>
      </c>
      <c r="T3199" t="s">
        <v>8313</v>
      </c>
      <c r="U3199" s="14">
        <f t="shared" si="19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19">
        <v>30000</v>
      </c>
      <c r="E3200">
        <v>110</v>
      </c>
      <c r="F3200" s="19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7">
        <f t="shared" si="197"/>
        <v>42013.424502314811</v>
      </c>
      <c r="M3200" t="b">
        <v>0</v>
      </c>
      <c r="N3200">
        <v>3</v>
      </c>
      <c r="O3200" s="5">
        <f>E3200/D3200</f>
        <v>3.6666666666666666E-3</v>
      </c>
      <c r="P3200" s="19">
        <f t="shared" si="198"/>
        <v>36.666666666666664</v>
      </c>
      <c r="Q3200" t="b">
        <v>0</v>
      </c>
      <c r="R3200" s="14" t="s">
        <v>8364</v>
      </c>
      <c r="S3200" s="10" t="s">
        <v>8271</v>
      </c>
      <c r="T3200" t="s">
        <v>8313</v>
      </c>
      <c r="U3200" s="14">
        <f t="shared" si="19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19">
        <v>5000</v>
      </c>
      <c r="E3201">
        <v>2608</v>
      </c>
      <c r="F3201" s="19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7">
        <f t="shared" si="197"/>
        <v>41858.761782407404</v>
      </c>
      <c r="M3201" t="b">
        <v>0</v>
      </c>
      <c r="N3201">
        <v>53</v>
      </c>
      <c r="O3201" s="5">
        <f>E3201/D3201</f>
        <v>0.52159999999999995</v>
      </c>
      <c r="P3201" s="19">
        <f t="shared" si="198"/>
        <v>49.20754716981132</v>
      </c>
      <c r="Q3201" t="b">
        <v>0</v>
      </c>
      <c r="R3201" s="14" t="s">
        <v>8364</v>
      </c>
      <c r="S3201" s="10" t="s">
        <v>8271</v>
      </c>
      <c r="T3201" t="s">
        <v>8313</v>
      </c>
      <c r="U3201" s="14">
        <f t="shared" si="19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19">
        <v>50000</v>
      </c>
      <c r="E3202">
        <v>1</v>
      </c>
      <c r="F3202" s="19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7">
        <f t="shared" si="197"/>
        <v>42460.320613425924</v>
      </c>
      <c r="M3202" t="b">
        <v>0</v>
      </c>
      <c r="N3202">
        <v>1</v>
      </c>
      <c r="O3202" s="5">
        <f>E3202/D3202</f>
        <v>2.0000000000000002E-5</v>
      </c>
      <c r="P3202" s="19">
        <f t="shared" si="198"/>
        <v>1</v>
      </c>
      <c r="Q3202" t="b">
        <v>0</v>
      </c>
      <c r="R3202" s="14" t="s">
        <v>8364</v>
      </c>
      <c r="S3202" s="10" t="s">
        <v>8271</v>
      </c>
      <c r="T3202" t="s">
        <v>8313</v>
      </c>
      <c r="U3202" s="14">
        <f t="shared" si="19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19">
        <v>2000</v>
      </c>
      <c r="E3203">
        <v>25</v>
      </c>
      <c r="F3203" s="19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7">
        <f t="shared" ref="L3203:L3266" si="201">(((K3203/60)/60)/24)+DATE(1970,1,1)</f>
        <v>41861.767094907409</v>
      </c>
      <c r="M3203" t="b">
        <v>0</v>
      </c>
      <c r="N3203">
        <v>2</v>
      </c>
      <c r="O3203" s="5">
        <f>E3203/D3203</f>
        <v>1.2500000000000001E-2</v>
      </c>
      <c r="P3203" s="19">
        <f t="shared" ref="P3203:P3266" si="202">IFERROR(E3203/N3203,0)</f>
        <v>12.5</v>
      </c>
      <c r="Q3203" t="b">
        <v>0</v>
      </c>
      <c r="R3203" s="14" t="s">
        <v>8364</v>
      </c>
      <c r="S3203" s="10" t="s">
        <v>8271</v>
      </c>
      <c r="T3203" t="s">
        <v>8313</v>
      </c>
      <c r="U3203" s="14">
        <f t="shared" ref="U3203:U3266" si="203">YEAR(L3203)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19">
        <v>5000</v>
      </c>
      <c r="E3204">
        <v>2726</v>
      </c>
      <c r="F3204" s="19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7">
        <f t="shared" si="201"/>
        <v>42293.853541666671</v>
      </c>
      <c r="M3204" t="b">
        <v>0</v>
      </c>
      <c r="N3204">
        <v>25</v>
      </c>
      <c r="O3204" s="5">
        <f>E3204/D3204</f>
        <v>0.54520000000000002</v>
      </c>
      <c r="P3204" s="19">
        <f t="shared" si="202"/>
        <v>109.04</v>
      </c>
      <c r="Q3204" t="b">
        <v>0</v>
      </c>
      <c r="R3204" s="14" t="s">
        <v>8364</v>
      </c>
      <c r="S3204" s="10" t="s">
        <v>8271</v>
      </c>
      <c r="T3204" t="s">
        <v>8313</v>
      </c>
      <c r="U3204" s="14">
        <f t="shared" si="203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19">
        <v>1000</v>
      </c>
      <c r="E3205">
        <v>250</v>
      </c>
      <c r="F3205" s="19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7">
        <f t="shared" si="201"/>
        <v>42242.988680555558</v>
      </c>
      <c r="M3205" t="b">
        <v>0</v>
      </c>
      <c r="N3205">
        <v>6</v>
      </c>
      <c r="O3205" s="5">
        <f>E3205/D3205</f>
        <v>0.25</v>
      </c>
      <c r="P3205" s="19">
        <f t="shared" si="202"/>
        <v>41.666666666666664</v>
      </c>
      <c r="Q3205" t="b">
        <v>0</v>
      </c>
      <c r="R3205" s="14" t="s">
        <v>8364</v>
      </c>
      <c r="S3205" s="10" t="s">
        <v>8271</v>
      </c>
      <c r="T3205" t="s">
        <v>8313</v>
      </c>
      <c r="U3205" s="14">
        <f t="shared" si="203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19">
        <v>500</v>
      </c>
      <c r="E3206">
        <v>0</v>
      </c>
      <c r="F3206" s="19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7">
        <f t="shared" si="201"/>
        <v>42172.686099537037</v>
      </c>
      <c r="M3206" t="b">
        <v>0</v>
      </c>
      <c r="N3206">
        <v>0</v>
      </c>
      <c r="O3206" s="5">
        <f>E3206/D3206</f>
        <v>0</v>
      </c>
      <c r="P3206" s="19">
        <f t="shared" si="202"/>
        <v>0</v>
      </c>
      <c r="Q3206" t="b">
        <v>0</v>
      </c>
      <c r="R3206" s="14" t="s">
        <v>8364</v>
      </c>
      <c r="S3206" s="10" t="s">
        <v>8271</v>
      </c>
      <c r="T3206" t="s">
        <v>8313</v>
      </c>
      <c r="U3206" s="14">
        <f t="shared" si="203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19">
        <v>8000</v>
      </c>
      <c r="E3207">
        <v>273</v>
      </c>
      <c r="F3207" s="19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7">
        <f t="shared" si="201"/>
        <v>42095.374675925923</v>
      </c>
      <c r="M3207" t="b">
        <v>0</v>
      </c>
      <c r="N3207">
        <v>12</v>
      </c>
      <c r="O3207" s="5">
        <f>E3207/D3207</f>
        <v>3.4125000000000003E-2</v>
      </c>
      <c r="P3207" s="19">
        <f t="shared" si="202"/>
        <v>22.75</v>
      </c>
      <c r="Q3207" t="b">
        <v>0</v>
      </c>
      <c r="R3207" s="14" t="s">
        <v>8364</v>
      </c>
      <c r="S3207" s="10" t="s">
        <v>8271</v>
      </c>
      <c r="T3207" t="s">
        <v>8313</v>
      </c>
      <c r="U3207" s="14">
        <f t="shared" si="203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19">
        <v>5000</v>
      </c>
      <c r="E3208">
        <v>0</v>
      </c>
      <c r="F3208" s="19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7">
        <f t="shared" si="201"/>
        <v>42236.276053240741</v>
      </c>
      <c r="M3208" t="b">
        <v>0</v>
      </c>
      <c r="N3208">
        <v>0</v>
      </c>
      <c r="O3208" s="5">
        <f>E3208/D3208</f>
        <v>0</v>
      </c>
      <c r="P3208" s="19">
        <f t="shared" si="202"/>
        <v>0</v>
      </c>
      <c r="Q3208" t="b">
        <v>0</v>
      </c>
      <c r="R3208" s="14" t="s">
        <v>8364</v>
      </c>
      <c r="S3208" s="10" t="s">
        <v>8271</v>
      </c>
      <c r="T3208" t="s">
        <v>8313</v>
      </c>
      <c r="U3208" s="14">
        <f t="shared" si="203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19">
        <v>5500</v>
      </c>
      <c r="E3209">
        <v>2550</v>
      </c>
      <c r="F3209" s="1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7">
        <f t="shared" si="201"/>
        <v>42057.277858796297</v>
      </c>
      <c r="M3209" t="b">
        <v>0</v>
      </c>
      <c r="N3209">
        <v>36</v>
      </c>
      <c r="O3209" s="5">
        <f>E3209/D3209</f>
        <v>0.46363636363636362</v>
      </c>
      <c r="P3209" s="19">
        <f t="shared" si="202"/>
        <v>70.833333333333329</v>
      </c>
      <c r="Q3209" t="b">
        <v>0</v>
      </c>
      <c r="R3209" s="14" t="s">
        <v>8364</v>
      </c>
      <c r="S3209" s="10" t="s">
        <v>8271</v>
      </c>
      <c r="T3209" t="s">
        <v>8313</v>
      </c>
      <c r="U3209" s="14">
        <f t="shared" si="203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9">
        <v>5000</v>
      </c>
      <c r="E3210">
        <v>5175</v>
      </c>
      <c r="F3210" s="19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7">
        <f t="shared" si="201"/>
        <v>41827.605057870373</v>
      </c>
      <c r="M3210" t="b">
        <v>1</v>
      </c>
      <c r="N3210">
        <v>82</v>
      </c>
      <c r="O3210" s="5">
        <f>E3210/D3210</f>
        <v>1.0349999999999999</v>
      </c>
      <c r="P3210" s="19">
        <f t="shared" si="202"/>
        <v>63.109756097560975</v>
      </c>
      <c r="Q3210" t="b">
        <v>1</v>
      </c>
      <c r="R3210" s="14" t="s">
        <v>8330</v>
      </c>
      <c r="S3210" s="10" t="s">
        <v>8271</v>
      </c>
      <c r="T3210" t="s">
        <v>8272</v>
      </c>
      <c r="U3210" s="14">
        <f t="shared" si="203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9">
        <v>9500</v>
      </c>
      <c r="E3211">
        <v>11335.7</v>
      </c>
      <c r="F3211" s="19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7">
        <f t="shared" si="201"/>
        <v>41778.637245370373</v>
      </c>
      <c r="M3211" t="b">
        <v>1</v>
      </c>
      <c r="N3211">
        <v>226</v>
      </c>
      <c r="O3211" s="5">
        <f>E3211/D3211</f>
        <v>1.1932315789473684</v>
      </c>
      <c r="P3211" s="19">
        <f t="shared" si="202"/>
        <v>50.157964601769912</v>
      </c>
      <c r="Q3211" t="b">
        <v>1</v>
      </c>
      <c r="R3211" s="14" t="s">
        <v>8330</v>
      </c>
      <c r="S3211" s="10" t="s">
        <v>8271</v>
      </c>
      <c r="T3211" t="s">
        <v>8272</v>
      </c>
      <c r="U3211" s="14">
        <f t="shared" si="203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9">
        <v>3000</v>
      </c>
      <c r="E3212">
        <v>3773</v>
      </c>
      <c r="F3212" s="19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7">
        <f t="shared" si="201"/>
        <v>41013.936562499999</v>
      </c>
      <c r="M3212" t="b">
        <v>1</v>
      </c>
      <c r="N3212">
        <v>60</v>
      </c>
      <c r="O3212" s="5">
        <f>E3212/D3212</f>
        <v>1.2576666666666667</v>
      </c>
      <c r="P3212" s="19">
        <f t="shared" si="202"/>
        <v>62.883333333333333</v>
      </c>
      <c r="Q3212" t="b">
        <v>1</v>
      </c>
      <c r="R3212" s="14" t="s">
        <v>8330</v>
      </c>
      <c r="S3212" s="10" t="s">
        <v>8271</v>
      </c>
      <c r="T3212" t="s">
        <v>8272</v>
      </c>
      <c r="U3212" s="14">
        <f t="shared" si="203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9">
        <v>23000</v>
      </c>
      <c r="E3213">
        <v>27541</v>
      </c>
      <c r="F3213" s="19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7">
        <f t="shared" si="201"/>
        <v>41834.586574074077</v>
      </c>
      <c r="M3213" t="b">
        <v>1</v>
      </c>
      <c r="N3213">
        <v>322</v>
      </c>
      <c r="O3213" s="5">
        <f>E3213/D3213</f>
        <v>1.1974347826086957</v>
      </c>
      <c r="P3213" s="19">
        <f t="shared" si="202"/>
        <v>85.531055900621112</v>
      </c>
      <c r="Q3213" t="b">
        <v>1</v>
      </c>
      <c r="R3213" s="14" t="s">
        <v>8330</v>
      </c>
      <c r="S3213" s="10" t="s">
        <v>8271</v>
      </c>
      <c r="T3213" t="s">
        <v>8272</v>
      </c>
      <c r="U3213" s="14">
        <f t="shared" si="203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9">
        <v>4000</v>
      </c>
      <c r="E3214">
        <v>5050</v>
      </c>
      <c r="F3214" s="19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7">
        <f t="shared" si="201"/>
        <v>41829.795729166668</v>
      </c>
      <c r="M3214" t="b">
        <v>1</v>
      </c>
      <c r="N3214">
        <v>94</v>
      </c>
      <c r="O3214" s="5">
        <f>E3214/D3214</f>
        <v>1.2625</v>
      </c>
      <c r="P3214" s="19">
        <f t="shared" si="202"/>
        <v>53.723404255319146</v>
      </c>
      <c r="Q3214" t="b">
        <v>1</v>
      </c>
      <c r="R3214" s="14" t="s">
        <v>8330</v>
      </c>
      <c r="S3214" s="10" t="s">
        <v>8271</v>
      </c>
      <c r="T3214" t="s">
        <v>8272</v>
      </c>
      <c r="U3214" s="14">
        <f t="shared" si="203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19">
        <v>6000</v>
      </c>
      <c r="E3215">
        <v>6007</v>
      </c>
      <c r="F3215" s="19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7">
        <f t="shared" si="201"/>
        <v>42171.763414351852</v>
      </c>
      <c r="M3215" t="b">
        <v>1</v>
      </c>
      <c r="N3215">
        <v>47</v>
      </c>
      <c r="O3215" s="5">
        <f>E3215/D3215</f>
        <v>1.0011666666666668</v>
      </c>
      <c r="P3215" s="19">
        <f t="shared" si="202"/>
        <v>127.80851063829788</v>
      </c>
      <c r="Q3215" t="b">
        <v>1</v>
      </c>
      <c r="R3215" s="14" t="s">
        <v>8330</v>
      </c>
      <c r="S3215" s="10" t="s">
        <v>8271</v>
      </c>
      <c r="T3215" t="s">
        <v>8272</v>
      </c>
      <c r="U3215" s="14">
        <f t="shared" si="203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19">
        <v>12000</v>
      </c>
      <c r="E3216">
        <v>12256</v>
      </c>
      <c r="F3216" s="19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7">
        <f t="shared" si="201"/>
        <v>42337.792511574073</v>
      </c>
      <c r="M3216" t="b">
        <v>1</v>
      </c>
      <c r="N3216">
        <v>115</v>
      </c>
      <c r="O3216" s="5">
        <f>E3216/D3216</f>
        <v>1.0213333333333334</v>
      </c>
      <c r="P3216" s="19">
        <f t="shared" si="202"/>
        <v>106.57391304347826</v>
      </c>
      <c r="Q3216" t="b">
        <v>1</v>
      </c>
      <c r="R3216" s="14" t="s">
        <v>8330</v>
      </c>
      <c r="S3216" s="10" t="s">
        <v>8271</v>
      </c>
      <c r="T3216" t="s">
        <v>8272</v>
      </c>
      <c r="U3216" s="14">
        <f t="shared" si="203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9">
        <v>35000</v>
      </c>
      <c r="E3217">
        <v>35123</v>
      </c>
      <c r="F3217" s="19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7">
        <f t="shared" si="201"/>
        <v>42219.665173611109</v>
      </c>
      <c r="M3217" t="b">
        <v>1</v>
      </c>
      <c r="N3217">
        <v>134</v>
      </c>
      <c r="O3217" s="5">
        <f>E3217/D3217</f>
        <v>1.0035142857142858</v>
      </c>
      <c r="P3217" s="19">
        <f t="shared" si="202"/>
        <v>262.11194029850748</v>
      </c>
      <c r="Q3217" t="b">
        <v>1</v>
      </c>
      <c r="R3217" s="14" t="s">
        <v>8330</v>
      </c>
      <c r="S3217" s="10" t="s">
        <v>8271</v>
      </c>
      <c r="T3217" t="s">
        <v>8272</v>
      </c>
      <c r="U3217" s="14">
        <f t="shared" si="203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19">
        <v>2000</v>
      </c>
      <c r="E3218">
        <v>2001</v>
      </c>
      <c r="F3218" s="19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7">
        <f t="shared" si="201"/>
        <v>42165.462627314817</v>
      </c>
      <c r="M3218" t="b">
        <v>1</v>
      </c>
      <c r="N3218">
        <v>35</v>
      </c>
      <c r="O3218" s="5">
        <f>E3218/D3218</f>
        <v>1.0004999999999999</v>
      </c>
      <c r="P3218" s="19">
        <f t="shared" si="202"/>
        <v>57.171428571428571</v>
      </c>
      <c r="Q3218" t="b">
        <v>1</v>
      </c>
      <c r="R3218" s="14" t="s">
        <v>8330</v>
      </c>
      <c r="S3218" s="10" t="s">
        <v>8271</v>
      </c>
      <c r="T3218" t="s">
        <v>8272</v>
      </c>
      <c r="U3218" s="14">
        <f t="shared" si="203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9">
        <v>4500</v>
      </c>
      <c r="E3219">
        <v>5221</v>
      </c>
      <c r="F3219" s="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7">
        <f t="shared" si="201"/>
        <v>42648.546111111107</v>
      </c>
      <c r="M3219" t="b">
        <v>1</v>
      </c>
      <c r="N3219">
        <v>104</v>
      </c>
      <c r="O3219" s="5">
        <f>E3219/D3219</f>
        <v>1.1602222222222223</v>
      </c>
      <c r="P3219" s="19">
        <f t="shared" si="202"/>
        <v>50.20192307692308</v>
      </c>
      <c r="Q3219" t="b">
        <v>1</v>
      </c>
      <c r="R3219" s="14" t="s">
        <v>8330</v>
      </c>
      <c r="S3219" s="10" t="s">
        <v>8271</v>
      </c>
      <c r="T3219" t="s">
        <v>8272</v>
      </c>
      <c r="U3219" s="14">
        <f t="shared" si="203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19">
        <v>12000</v>
      </c>
      <c r="E3220">
        <v>12252</v>
      </c>
      <c r="F3220" s="19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7">
        <f t="shared" si="201"/>
        <v>41971.002152777779</v>
      </c>
      <c r="M3220" t="b">
        <v>1</v>
      </c>
      <c r="N3220">
        <v>184</v>
      </c>
      <c r="O3220" s="5">
        <f>E3220/D3220</f>
        <v>1.0209999999999999</v>
      </c>
      <c r="P3220" s="19">
        <f t="shared" si="202"/>
        <v>66.586956521739125</v>
      </c>
      <c r="Q3220" t="b">
        <v>1</v>
      </c>
      <c r="R3220" s="14" t="s">
        <v>8330</v>
      </c>
      <c r="S3220" s="10" t="s">
        <v>8271</v>
      </c>
      <c r="T3220" t="s">
        <v>8272</v>
      </c>
      <c r="U3220" s="14">
        <f t="shared" si="203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9">
        <v>20000</v>
      </c>
      <c r="E3221">
        <v>20022</v>
      </c>
      <c r="F3221" s="19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7">
        <f t="shared" si="201"/>
        <v>42050.983182870375</v>
      </c>
      <c r="M3221" t="b">
        <v>1</v>
      </c>
      <c r="N3221">
        <v>119</v>
      </c>
      <c r="O3221" s="5">
        <f>E3221/D3221</f>
        <v>1.0011000000000001</v>
      </c>
      <c r="P3221" s="19">
        <f t="shared" si="202"/>
        <v>168.25210084033614</v>
      </c>
      <c r="Q3221" t="b">
        <v>1</v>
      </c>
      <c r="R3221" s="14" t="s">
        <v>8330</v>
      </c>
      <c r="S3221" s="10" t="s">
        <v>8271</v>
      </c>
      <c r="T3221" t="s">
        <v>8272</v>
      </c>
      <c r="U3221" s="14">
        <f t="shared" si="203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9">
        <v>15000</v>
      </c>
      <c r="E3222">
        <v>15126</v>
      </c>
      <c r="F3222" s="19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7">
        <f t="shared" si="201"/>
        <v>42772.833379629628</v>
      </c>
      <c r="M3222" t="b">
        <v>1</v>
      </c>
      <c r="N3222">
        <v>59</v>
      </c>
      <c r="O3222" s="5">
        <f>E3222/D3222</f>
        <v>1.0084</v>
      </c>
      <c r="P3222" s="19">
        <f t="shared" si="202"/>
        <v>256.37288135593218</v>
      </c>
      <c r="Q3222" t="b">
        <v>1</v>
      </c>
      <c r="R3222" s="14" t="s">
        <v>8330</v>
      </c>
      <c r="S3222" s="10" t="s">
        <v>8271</v>
      </c>
      <c r="T3222" t="s">
        <v>8272</v>
      </c>
      <c r="U3222" s="14">
        <f t="shared" si="203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19">
        <v>4000</v>
      </c>
      <c r="E3223">
        <v>4137</v>
      </c>
      <c r="F3223" s="19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7">
        <f t="shared" si="201"/>
        <v>42155.696793981479</v>
      </c>
      <c r="M3223" t="b">
        <v>1</v>
      </c>
      <c r="N3223">
        <v>113</v>
      </c>
      <c r="O3223" s="5">
        <f>E3223/D3223</f>
        <v>1.0342499999999999</v>
      </c>
      <c r="P3223" s="19">
        <f t="shared" si="202"/>
        <v>36.610619469026545</v>
      </c>
      <c r="Q3223" t="b">
        <v>1</v>
      </c>
      <c r="R3223" s="14" t="s">
        <v>8330</v>
      </c>
      <c r="S3223" s="10" t="s">
        <v>8271</v>
      </c>
      <c r="T3223" t="s">
        <v>8272</v>
      </c>
      <c r="U3223" s="14">
        <f t="shared" si="203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9">
        <v>2500</v>
      </c>
      <c r="E3224">
        <v>3120</v>
      </c>
      <c r="F3224" s="19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7">
        <f t="shared" si="201"/>
        <v>42270.582141203704</v>
      </c>
      <c r="M3224" t="b">
        <v>1</v>
      </c>
      <c r="N3224">
        <v>84</v>
      </c>
      <c r="O3224" s="5">
        <f>E3224/D3224</f>
        <v>1.248</v>
      </c>
      <c r="P3224" s="19">
        <f t="shared" si="202"/>
        <v>37.142857142857146</v>
      </c>
      <c r="Q3224" t="b">
        <v>1</v>
      </c>
      <c r="R3224" s="14" t="s">
        <v>8330</v>
      </c>
      <c r="S3224" s="10" t="s">
        <v>8271</v>
      </c>
      <c r="T3224" t="s">
        <v>8272</v>
      </c>
      <c r="U3224" s="14">
        <f t="shared" si="203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9">
        <v>3100</v>
      </c>
      <c r="E3225">
        <v>3395</v>
      </c>
      <c r="F3225" s="19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7">
        <f t="shared" si="201"/>
        <v>42206.835370370376</v>
      </c>
      <c r="M3225" t="b">
        <v>1</v>
      </c>
      <c r="N3225">
        <v>74</v>
      </c>
      <c r="O3225" s="5">
        <f>E3225/D3225</f>
        <v>1.0951612903225807</v>
      </c>
      <c r="P3225" s="19">
        <f t="shared" si="202"/>
        <v>45.878378378378379</v>
      </c>
      <c r="Q3225" t="b">
        <v>1</v>
      </c>
      <c r="R3225" s="14" t="s">
        <v>8330</v>
      </c>
      <c r="S3225" s="10" t="s">
        <v>8271</v>
      </c>
      <c r="T3225" t="s">
        <v>8272</v>
      </c>
      <c r="U3225" s="14">
        <f t="shared" si="203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9">
        <v>30000</v>
      </c>
      <c r="E3226">
        <v>30610</v>
      </c>
      <c r="F3226" s="19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7">
        <f t="shared" si="201"/>
        <v>42697.850844907407</v>
      </c>
      <c r="M3226" t="b">
        <v>1</v>
      </c>
      <c r="N3226">
        <v>216</v>
      </c>
      <c r="O3226" s="5">
        <f>E3226/D3226</f>
        <v>1.0203333333333333</v>
      </c>
      <c r="P3226" s="19">
        <f t="shared" si="202"/>
        <v>141.71296296296296</v>
      </c>
      <c r="Q3226" t="b">
        <v>1</v>
      </c>
      <c r="R3226" s="14" t="s">
        <v>8330</v>
      </c>
      <c r="S3226" s="10" t="s">
        <v>8271</v>
      </c>
      <c r="T3226" t="s">
        <v>8272</v>
      </c>
      <c r="U3226" s="14">
        <f t="shared" si="203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9">
        <v>2000</v>
      </c>
      <c r="E3227">
        <v>2047</v>
      </c>
      <c r="F3227" s="19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7">
        <f t="shared" si="201"/>
        <v>42503.559467592597</v>
      </c>
      <c r="M3227" t="b">
        <v>1</v>
      </c>
      <c r="N3227">
        <v>39</v>
      </c>
      <c r="O3227" s="5">
        <f>E3227/D3227</f>
        <v>1.0235000000000001</v>
      </c>
      <c r="P3227" s="19">
        <f t="shared" si="202"/>
        <v>52.487179487179489</v>
      </c>
      <c r="Q3227" t="b">
        <v>1</v>
      </c>
      <c r="R3227" s="14" t="s">
        <v>8330</v>
      </c>
      <c r="S3227" s="10" t="s">
        <v>8271</v>
      </c>
      <c r="T3227" t="s">
        <v>8272</v>
      </c>
      <c r="U3227" s="14">
        <f t="shared" si="203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19">
        <v>1200</v>
      </c>
      <c r="E3228">
        <v>1250</v>
      </c>
      <c r="F3228" s="19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7">
        <f t="shared" si="201"/>
        <v>42277.583472222221</v>
      </c>
      <c r="M3228" t="b">
        <v>1</v>
      </c>
      <c r="N3228">
        <v>21</v>
      </c>
      <c r="O3228" s="5">
        <f>E3228/D3228</f>
        <v>1.0416666666666667</v>
      </c>
      <c r="P3228" s="19">
        <f t="shared" si="202"/>
        <v>59.523809523809526</v>
      </c>
      <c r="Q3228" t="b">
        <v>1</v>
      </c>
      <c r="R3228" s="14" t="s">
        <v>8330</v>
      </c>
      <c r="S3228" s="10" t="s">
        <v>8271</v>
      </c>
      <c r="T3228" t="s">
        <v>8272</v>
      </c>
      <c r="U3228" s="14">
        <f t="shared" si="203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19">
        <v>1200</v>
      </c>
      <c r="E3229">
        <v>1500</v>
      </c>
      <c r="F3229" s="1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7">
        <f t="shared" si="201"/>
        <v>42722.882361111115</v>
      </c>
      <c r="M3229" t="b">
        <v>0</v>
      </c>
      <c r="N3229">
        <v>30</v>
      </c>
      <c r="O3229" s="5">
        <f>E3229/D3229</f>
        <v>1.25</v>
      </c>
      <c r="P3229" s="19">
        <f t="shared" si="202"/>
        <v>50</v>
      </c>
      <c r="Q3229" t="b">
        <v>1</v>
      </c>
      <c r="R3229" s="14" t="s">
        <v>8330</v>
      </c>
      <c r="S3229" s="10" t="s">
        <v>8271</v>
      </c>
      <c r="T3229" t="s">
        <v>8272</v>
      </c>
      <c r="U3229" s="14">
        <f t="shared" si="203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9">
        <v>7000</v>
      </c>
      <c r="E3230">
        <v>7164</v>
      </c>
      <c r="F3230" s="19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7">
        <f t="shared" si="201"/>
        <v>42323.70930555556</v>
      </c>
      <c r="M3230" t="b">
        <v>1</v>
      </c>
      <c r="N3230">
        <v>37</v>
      </c>
      <c r="O3230" s="5">
        <f>E3230/D3230</f>
        <v>1.0234285714285714</v>
      </c>
      <c r="P3230" s="19">
        <f t="shared" si="202"/>
        <v>193.62162162162161</v>
      </c>
      <c r="Q3230" t="b">
        <v>1</v>
      </c>
      <c r="R3230" s="14" t="s">
        <v>8330</v>
      </c>
      <c r="S3230" s="10" t="s">
        <v>8271</v>
      </c>
      <c r="T3230" t="s">
        <v>8272</v>
      </c>
      <c r="U3230" s="14">
        <f t="shared" si="203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9">
        <v>20000</v>
      </c>
      <c r="E3231">
        <v>21573</v>
      </c>
      <c r="F3231" s="19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7">
        <f t="shared" si="201"/>
        <v>41933.291643518518</v>
      </c>
      <c r="M3231" t="b">
        <v>1</v>
      </c>
      <c r="N3231">
        <v>202</v>
      </c>
      <c r="O3231" s="5">
        <f>E3231/D3231</f>
        <v>1.0786500000000001</v>
      </c>
      <c r="P3231" s="19">
        <f t="shared" si="202"/>
        <v>106.79702970297029</v>
      </c>
      <c r="Q3231" t="b">
        <v>1</v>
      </c>
      <c r="R3231" s="14" t="s">
        <v>8330</v>
      </c>
      <c r="S3231" s="10" t="s">
        <v>8271</v>
      </c>
      <c r="T3231" t="s">
        <v>8272</v>
      </c>
      <c r="U3231" s="14">
        <f t="shared" si="203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9">
        <v>2600</v>
      </c>
      <c r="E3232">
        <v>2857</v>
      </c>
      <c r="F3232" s="19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7">
        <f t="shared" si="201"/>
        <v>41898.168125000004</v>
      </c>
      <c r="M3232" t="b">
        <v>1</v>
      </c>
      <c r="N3232">
        <v>37</v>
      </c>
      <c r="O3232" s="5">
        <f>E3232/D3232</f>
        <v>1.0988461538461538</v>
      </c>
      <c r="P3232" s="19">
        <f t="shared" si="202"/>
        <v>77.21621621621621</v>
      </c>
      <c r="Q3232" t="b">
        <v>1</v>
      </c>
      <c r="R3232" s="14" t="s">
        <v>8330</v>
      </c>
      <c r="S3232" s="10" t="s">
        <v>8271</v>
      </c>
      <c r="T3232" t="s">
        <v>8272</v>
      </c>
      <c r="U3232" s="14">
        <f t="shared" si="203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9">
        <v>1000</v>
      </c>
      <c r="E3233">
        <v>1610</v>
      </c>
      <c r="F3233" s="19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7">
        <f t="shared" si="201"/>
        <v>42446.943831018521</v>
      </c>
      <c r="M3233" t="b">
        <v>0</v>
      </c>
      <c r="N3233">
        <v>28</v>
      </c>
      <c r="O3233" s="5">
        <f>E3233/D3233</f>
        <v>1.61</v>
      </c>
      <c r="P3233" s="19">
        <f t="shared" si="202"/>
        <v>57.5</v>
      </c>
      <c r="Q3233" t="b">
        <v>1</v>
      </c>
      <c r="R3233" s="14" t="s">
        <v>8330</v>
      </c>
      <c r="S3233" s="10" t="s">
        <v>8271</v>
      </c>
      <c r="T3233" t="s">
        <v>8272</v>
      </c>
      <c r="U3233" s="14">
        <f t="shared" si="203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9">
        <v>1000</v>
      </c>
      <c r="E3234">
        <v>1312</v>
      </c>
      <c r="F3234" s="19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7">
        <f t="shared" si="201"/>
        <v>42463.81385416667</v>
      </c>
      <c r="M3234" t="b">
        <v>1</v>
      </c>
      <c r="N3234">
        <v>26</v>
      </c>
      <c r="O3234" s="5">
        <f>E3234/D3234</f>
        <v>1.3120000000000001</v>
      </c>
      <c r="P3234" s="19">
        <f t="shared" si="202"/>
        <v>50.46153846153846</v>
      </c>
      <c r="Q3234" t="b">
        <v>1</v>
      </c>
      <c r="R3234" s="14" t="s">
        <v>8330</v>
      </c>
      <c r="S3234" s="10" t="s">
        <v>8271</v>
      </c>
      <c r="T3234" t="s">
        <v>8272</v>
      </c>
      <c r="U3234" s="14">
        <f t="shared" si="203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9">
        <v>5000</v>
      </c>
      <c r="E3235">
        <v>5940</v>
      </c>
      <c r="F3235" s="19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7">
        <f t="shared" si="201"/>
        <v>42766.805034722223</v>
      </c>
      <c r="M3235" t="b">
        <v>0</v>
      </c>
      <c r="N3235">
        <v>61</v>
      </c>
      <c r="O3235" s="5">
        <f>E3235/D3235</f>
        <v>1.1879999999999999</v>
      </c>
      <c r="P3235" s="19">
        <f t="shared" si="202"/>
        <v>97.377049180327873</v>
      </c>
      <c r="Q3235" t="b">
        <v>1</v>
      </c>
      <c r="R3235" s="14" t="s">
        <v>8330</v>
      </c>
      <c r="S3235" s="10" t="s">
        <v>8271</v>
      </c>
      <c r="T3235" t="s">
        <v>8272</v>
      </c>
      <c r="U3235" s="14">
        <f t="shared" si="203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19">
        <v>4000</v>
      </c>
      <c r="E3236">
        <v>4015.71</v>
      </c>
      <c r="F3236" s="19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7">
        <f t="shared" si="201"/>
        <v>42734.789444444439</v>
      </c>
      <c r="M3236" t="b">
        <v>0</v>
      </c>
      <c r="N3236">
        <v>115</v>
      </c>
      <c r="O3236" s="5">
        <f>E3236/D3236</f>
        <v>1.0039275000000001</v>
      </c>
      <c r="P3236" s="19">
        <f t="shared" si="202"/>
        <v>34.91921739130435</v>
      </c>
      <c r="Q3236" t="b">
        <v>1</v>
      </c>
      <c r="R3236" s="14" t="s">
        <v>8330</v>
      </c>
      <c r="S3236" s="10" t="s">
        <v>8271</v>
      </c>
      <c r="T3236" t="s">
        <v>8272</v>
      </c>
      <c r="U3236" s="14">
        <f t="shared" si="203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9">
        <v>15000</v>
      </c>
      <c r="E3237">
        <v>15481</v>
      </c>
      <c r="F3237" s="19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7">
        <f t="shared" si="201"/>
        <v>42522.347812499997</v>
      </c>
      <c r="M3237" t="b">
        <v>1</v>
      </c>
      <c r="N3237">
        <v>181</v>
      </c>
      <c r="O3237" s="5">
        <f>E3237/D3237</f>
        <v>1.0320666666666667</v>
      </c>
      <c r="P3237" s="19">
        <f t="shared" si="202"/>
        <v>85.530386740331494</v>
      </c>
      <c r="Q3237" t="b">
        <v>1</v>
      </c>
      <c r="R3237" s="14" t="s">
        <v>8330</v>
      </c>
      <c r="S3237" s="10" t="s">
        <v>8271</v>
      </c>
      <c r="T3237" t="s">
        <v>8272</v>
      </c>
      <c r="U3237" s="14">
        <f t="shared" si="203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9">
        <v>20000</v>
      </c>
      <c r="E3238">
        <v>20120</v>
      </c>
      <c r="F3238" s="19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7">
        <f t="shared" si="201"/>
        <v>42702.917048611111</v>
      </c>
      <c r="M3238" t="b">
        <v>0</v>
      </c>
      <c r="N3238">
        <v>110</v>
      </c>
      <c r="O3238" s="5">
        <f>E3238/D3238</f>
        <v>1.006</v>
      </c>
      <c r="P3238" s="19">
        <f t="shared" si="202"/>
        <v>182.90909090909091</v>
      </c>
      <c r="Q3238" t="b">
        <v>1</v>
      </c>
      <c r="R3238" s="14" t="s">
        <v>8330</v>
      </c>
      <c r="S3238" s="10" t="s">
        <v>8271</v>
      </c>
      <c r="T3238" t="s">
        <v>8272</v>
      </c>
      <c r="U3238" s="14">
        <f t="shared" si="203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9">
        <v>35000</v>
      </c>
      <c r="E3239">
        <v>35275.64</v>
      </c>
      <c r="F3239" s="1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7">
        <f t="shared" si="201"/>
        <v>42252.474351851852</v>
      </c>
      <c r="M3239" t="b">
        <v>1</v>
      </c>
      <c r="N3239">
        <v>269</v>
      </c>
      <c r="O3239" s="5">
        <f>E3239/D3239</f>
        <v>1.0078754285714286</v>
      </c>
      <c r="P3239" s="19">
        <f t="shared" si="202"/>
        <v>131.13620817843866</v>
      </c>
      <c r="Q3239" t="b">
        <v>1</v>
      </c>
      <c r="R3239" s="14" t="s">
        <v>8330</v>
      </c>
      <c r="S3239" s="10" t="s">
        <v>8271</v>
      </c>
      <c r="T3239" t="s">
        <v>8272</v>
      </c>
      <c r="U3239" s="14">
        <f t="shared" si="203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19">
        <v>2800</v>
      </c>
      <c r="E3240">
        <v>3145</v>
      </c>
      <c r="F3240" s="19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7">
        <f t="shared" si="201"/>
        <v>42156.510393518518</v>
      </c>
      <c r="M3240" t="b">
        <v>1</v>
      </c>
      <c r="N3240">
        <v>79</v>
      </c>
      <c r="O3240" s="5">
        <f>E3240/D3240</f>
        <v>1.1232142857142857</v>
      </c>
      <c r="P3240" s="19">
        <f t="shared" si="202"/>
        <v>39.810126582278478</v>
      </c>
      <c r="Q3240" t="b">
        <v>1</v>
      </c>
      <c r="R3240" s="14" t="s">
        <v>8330</v>
      </c>
      <c r="S3240" s="10" t="s">
        <v>8271</v>
      </c>
      <c r="T3240" t="s">
        <v>8272</v>
      </c>
      <c r="U3240" s="14">
        <f t="shared" si="203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19">
        <v>5862</v>
      </c>
      <c r="E3241">
        <v>6208.98</v>
      </c>
      <c r="F3241" s="19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7">
        <f t="shared" si="201"/>
        <v>42278.089039351849</v>
      </c>
      <c r="M3241" t="b">
        <v>1</v>
      </c>
      <c r="N3241">
        <v>104</v>
      </c>
      <c r="O3241" s="5">
        <f>E3241/D3241</f>
        <v>1.0591914022517912</v>
      </c>
      <c r="P3241" s="19">
        <f t="shared" si="202"/>
        <v>59.701730769230764</v>
      </c>
      <c r="Q3241" t="b">
        <v>1</v>
      </c>
      <c r="R3241" s="14" t="s">
        <v>8330</v>
      </c>
      <c r="S3241" s="10" t="s">
        <v>8271</v>
      </c>
      <c r="T3241" t="s">
        <v>8272</v>
      </c>
      <c r="U3241" s="14">
        <f t="shared" si="203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19">
        <v>3000</v>
      </c>
      <c r="E3242">
        <v>3017</v>
      </c>
      <c r="F3242" s="19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7">
        <f t="shared" si="201"/>
        <v>42754.693842592591</v>
      </c>
      <c r="M3242" t="b">
        <v>0</v>
      </c>
      <c r="N3242">
        <v>34</v>
      </c>
      <c r="O3242" s="5">
        <f>E3242/D3242</f>
        <v>1.0056666666666667</v>
      </c>
      <c r="P3242" s="19">
        <f t="shared" si="202"/>
        <v>88.735294117647058</v>
      </c>
      <c r="Q3242" t="b">
        <v>1</v>
      </c>
      <c r="R3242" s="14" t="s">
        <v>8330</v>
      </c>
      <c r="S3242" s="10" t="s">
        <v>8271</v>
      </c>
      <c r="T3242" t="s">
        <v>8272</v>
      </c>
      <c r="U3242" s="14">
        <f t="shared" si="203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9">
        <v>8500</v>
      </c>
      <c r="E3243">
        <v>9801</v>
      </c>
      <c r="F3243" s="19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7">
        <f t="shared" si="201"/>
        <v>41893.324884259258</v>
      </c>
      <c r="M3243" t="b">
        <v>1</v>
      </c>
      <c r="N3243">
        <v>167</v>
      </c>
      <c r="O3243" s="5">
        <f>E3243/D3243</f>
        <v>1.1530588235294117</v>
      </c>
      <c r="P3243" s="19">
        <f t="shared" si="202"/>
        <v>58.688622754491021</v>
      </c>
      <c r="Q3243" t="b">
        <v>1</v>
      </c>
      <c r="R3243" s="14" t="s">
        <v>8330</v>
      </c>
      <c r="S3243" s="10" t="s">
        <v>8271</v>
      </c>
      <c r="T3243" t="s">
        <v>8272</v>
      </c>
      <c r="U3243" s="14">
        <f t="shared" si="203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9">
        <v>10000</v>
      </c>
      <c r="E3244">
        <v>12730.42</v>
      </c>
      <c r="F3244" s="19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7">
        <f t="shared" si="201"/>
        <v>41871.755694444444</v>
      </c>
      <c r="M3244" t="b">
        <v>1</v>
      </c>
      <c r="N3244">
        <v>183</v>
      </c>
      <c r="O3244" s="5">
        <f>E3244/D3244</f>
        <v>1.273042</v>
      </c>
      <c r="P3244" s="19">
        <f t="shared" si="202"/>
        <v>69.56513661202186</v>
      </c>
      <c r="Q3244" t="b">
        <v>1</v>
      </c>
      <c r="R3244" s="14" t="s">
        <v>8330</v>
      </c>
      <c r="S3244" s="10" t="s">
        <v>8271</v>
      </c>
      <c r="T3244" t="s">
        <v>8272</v>
      </c>
      <c r="U3244" s="14">
        <f t="shared" si="203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9">
        <v>8000</v>
      </c>
      <c r="E3245">
        <v>8227</v>
      </c>
      <c r="F3245" s="19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7">
        <f t="shared" si="201"/>
        <v>42262.096782407403</v>
      </c>
      <c r="M3245" t="b">
        <v>1</v>
      </c>
      <c r="N3245">
        <v>71</v>
      </c>
      <c r="O3245" s="5">
        <f>E3245/D3245</f>
        <v>1.028375</v>
      </c>
      <c r="P3245" s="19">
        <f t="shared" si="202"/>
        <v>115.87323943661971</v>
      </c>
      <c r="Q3245" t="b">
        <v>1</v>
      </c>
      <c r="R3245" s="14" t="s">
        <v>8330</v>
      </c>
      <c r="S3245" s="10" t="s">
        <v>8271</v>
      </c>
      <c r="T3245" t="s">
        <v>8272</v>
      </c>
      <c r="U3245" s="14">
        <f t="shared" si="203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19">
        <v>1600</v>
      </c>
      <c r="E3246">
        <v>1647</v>
      </c>
      <c r="F3246" s="19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7">
        <f t="shared" si="201"/>
        <v>42675.694236111114</v>
      </c>
      <c r="M3246" t="b">
        <v>0</v>
      </c>
      <c r="N3246">
        <v>69</v>
      </c>
      <c r="O3246" s="5">
        <f>E3246/D3246</f>
        <v>1.0293749999999999</v>
      </c>
      <c r="P3246" s="19">
        <f t="shared" si="202"/>
        <v>23.869565217391305</v>
      </c>
      <c r="Q3246" t="b">
        <v>1</v>
      </c>
      <c r="R3246" s="14" t="s">
        <v>8330</v>
      </c>
      <c r="S3246" s="10" t="s">
        <v>8271</v>
      </c>
      <c r="T3246" t="s">
        <v>8272</v>
      </c>
      <c r="U3246" s="14">
        <f t="shared" si="203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9">
        <v>21000</v>
      </c>
      <c r="E3247">
        <v>21904</v>
      </c>
      <c r="F3247" s="19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7">
        <f t="shared" si="201"/>
        <v>42135.60020833333</v>
      </c>
      <c r="M3247" t="b">
        <v>0</v>
      </c>
      <c r="N3247">
        <v>270</v>
      </c>
      <c r="O3247" s="5">
        <f>E3247/D3247</f>
        <v>1.043047619047619</v>
      </c>
      <c r="P3247" s="19">
        <f t="shared" si="202"/>
        <v>81.125925925925927</v>
      </c>
      <c r="Q3247" t="b">
        <v>1</v>
      </c>
      <c r="R3247" s="14" t="s">
        <v>8330</v>
      </c>
      <c r="S3247" s="10" t="s">
        <v>8271</v>
      </c>
      <c r="T3247" t="s">
        <v>8272</v>
      </c>
      <c r="U3247" s="14">
        <f t="shared" si="203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9">
        <v>10000</v>
      </c>
      <c r="E3248">
        <v>11122</v>
      </c>
      <c r="F3248" s="19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7">
        <f t="shared" si="201"/>
        <v>42230.472222222219</v>
      </c>
      <c r="M3248" t="b">
        <v>1</v>
      </c>
      <c r="N3248">
        <v>193</v>
      </c>
      <c r="O3248" s="5">
        <f>E3248/D3248</f>
        <v>1.1122000000000001</v>
      </c>
      <c r="P3248" s="19">
        <f t="shared" si="202"/>
        <v>57.626943005181346</v>
      </c>
      <c r="Q3248" t="b">
        <v>1</v>
      </c>
      <c r="R3248" s="14" t="s">
        <v>8330</v>
      </c>
      <c r="S3248" s="10" t="s">
        <v>8271</v>
      </c>
      <c r="T3248" t="s">
        <v>8272</v>
      </c>
      <c r="U3248" s="14">
        <f t="shared" si="203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19">
        <v>2500</v>
      </c>
      <c r="E3249">
        <v>2646.5</v>
      </c>
      <c r="F3249" s="1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7">
        <f t="shared" si="201"/>
        <v>42167.434166666666</v>
      </c>
      <c r="M3249" t="b">
        <v>1</v>
      </c>
      <c r="N3249">
        <v>57</v>
      </c>
      <c r="O3249" s="5">
        <f>E3249/D3249</f>
        <v>1.0586</v>
      </c>
      <c r="P3249" s="19">
        <f t="shared" si="202"/>
        <v>46.429824561403507</v>
      </c>
      <c r="Q3249" t="b">
        <v>1</v>
      </c>
      <c r="R3249" s="14" t="s">
        <v>8330</v>
      </c>
      <c r="S3249" s="10" t="s">
        <v>8271</v>
      </c>
      <c r="T3249" t="s">
        <v>8272</v>
      </c>
      <c r="U3249" s="14">
        <f t="shared" si="203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9">
        <v>12000</v>
      </c>
      <c r="E3250">
        <v>12095</v>
      </c>
      <c r="F3250" s="19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7">
        <f t="shared" si="201"/>
        <v>42068.888391203705</v>
      </c>
      <c r="M3250" t="b">
        <v>1</v>
      </c>
      <c r="N3250">
        <v>200</v>
      </c>
      <c r="O3250" s="5">
        <f>E3250/D3250</f>
        <v>1.0079166666666666</v>
      </c>
      <c r="P3250" s="19">
        <f t="shared" si="202"/>
        <v>60.475000000000001</v>
      </c>
      <c r="Q3250" t="b">
        <v>1</v>
      </c>
      <c r="R3250" s="14" t="s">
        <v>8330</v>
      </c>
      <c r="S3250" s="10" t="s">
        <v>8271</v>
      </c>
      <c r="T3250" t="s">
        <v>8272</v>
      </c>
      <c r="U3250" s="14">
        <f t="shared" si="203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9">
        <v>5500</v>
      </c>
      <c r="E3251">
        <v>5771</v>
      </c>
      <c r="F3251" s="19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7">
        <f t="shared" si="201"/>
        <v>42145.746689814812</v>
      </c>
      <c r="M3251" t="b">
        <v>1</v>
      </c>
      <c r="N3251">
        <v>88</v>
      </c>
      <c r="O3251" s="5">
        <f>E3251/D3251</f>
        <v>1.0492727272727274</v>
      </c>
      <c r="P3251" s="19">
        <f t="shared" si="202"/>
        <v>65.579545454545453</v>
      </c>
      <c r="Q3251" t="b">
        <v>1</v>
      </c>
      <c r="R3251" s="14" t="s">
        <v>8330</v>
      </c>
      <c r="S3251" s="10" t="s">
        <v>8271</v>
      </c>
      <c r="T3251" t="s">
        <v>8272</v>
      </c>
      <c r="U3251" s="14">
        <f t="shared" si="203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9">
        <v>25000</v>
      </c>
      <c r="E3252">
        <v>25388</v>
      </c>
      <c r="F3252" s="19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7">
        <f t="shared" si="201"/>
        <v>41918.742175925923</v>
      </c>
      <c r="M3252" t="b">
        <v>1</v>
      </c>
      <c r="N3252">
        <v>213</v>
      </c>
      <c r="O3252" s="5">
        <f>E3252/D3252</f>
        <v>1.01552</v>
      </c>
      <c r="P3252" s="19">
        <f t="shared" si="202"/>
        <v>119.1924882629108</v>
      </c>
      <c r="Q3252" t="b">
        <v>1</v>
      </c>
      <c r="R3252" s="14" t="s">
        <v>8330</v>
      </c>
      <c r="S3252" s="10" t="s">
        <v>8271</v>
      </c>
      <c r="T3252" t="s">
        <v>8272</v>
      </c>
      <c r="U3252" s="14">
        <f t="shared" si="203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9">
        <v>1500</v>
      </c>
      <c r="E3253">
        <v>1661</v>
      </c>
      <c r="F3253" s="19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7">
        <f t="shared" si="201"/>
        <v>42146.731087962966</v>
      </c>
      <c r="M3253" t="b">
        <v>1</v>
      </c>
      <c r="N3253">
        <v>20</v>
      </c>
      <c r="O3253" s="5">
        <f>E3253/D3253</f>
        <v>1.1073333333333333</v>
      </c>
      <c r="P3253" s="19">
        <f t="shared" si="202"/>
        <v>83.05</v>
      </c>
      <c r="Q3253" t="b">
        <v>1</v>
      </c>
      <c r="R3253" s="14" t="s">
        <v>8330</v>
      </c>
      <c r="S3253" s="10" t="s">
        <v>8271</v>
      </c>
      <c r="T3253" t="s">
        <v>8272</v>
      </c>
      <c r="U3253" s="14">
        <f t="shared" si="203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19">
        <v>2250</v>
      </c>
      <c r="E3254">
        <v>2876</v>
      </c>
      <c r="F3254" s="19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7">
        <f t="shared" si="201"/>
        <v>42590.472685185188</v>
      </c>
      <c r="M3254" t="b">
        <v>1</v>
      </c>
      <c r="N3254">
        <v>50</v>
      </c>
      <c r="O3254" s="5">
        <f>E3254/D3254</f>
        <v>1.2782222222222221</v>
      </c>
      <c r="P3254" s="19">
        <f t="shared" si="202"/>
        <v>57.52</v>
      </c>
      <c r="Q3254" t="b">
        <v>1</v>
      </c>
      <c r="R3254" s="14" t="s">
        <v>8330</v>
      </c>
      <c r="S3254" s="10" t="s">
        <v>8271</v>
      </c>
      <c r="T3254" t="s">
        <v>8272</v>
      </c>
      <c r="U3254" s="14">
        <f t="shared" si="203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9">
        <v>20000</v>
      </c>
      <c r="E3255">
        <v>20365</v>
      </c>
      <c r="F3255" s="19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7">
        <f t="shared" si="201"/>
        <v>42602.576712962968</v>
      </c>
      <c r="M3255" t="b">
        <v>1</v>
      </c>
      <c r="N3255">
        <v>115</v>
      </c>
      <c r="O3255" s="5">
        <f>E3255/D3255</f>
        <v>1.0182500000000001</v>
      </c>
      <c r="P3255" s="19">
        <f t="shared" si="202"/>
        <v>177.08695652173913</v>
      </c>
      <c r="Q3255" t="b">
        <v>1</v>
      </c>
      <c r="R3255" s="14" t="s">
        <v>8330</v>
      </c>
      <c r="S3255" s="10" t="s">
        <v>8271</v>
      </c>
      <c r="T3255" t="s">
        <v>8272</v>
      </c>
      <c r="U3255" s="14">
        <f t="shared" si="203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19">
        <v>13000</v>
      </c>
      <c r="E3256">
        <v>13163.5</v>
      </c>
      <c r="F3256" s="19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7">
        <f t="shared" si="201"/>
        <v>42059.085752314815</v>
      </c>
      <c r="M3256" t="b">
        <v>1</v>
      </c>
      <c r="N3256">
        <v>186</v>
      </c>
      <c r="O3256" s="5">
        <f>E3256/D3256</f>
        <v>1.012576923076923</v>
      </c>
      <c r="P3256" s="19">
        <f t="shared" si="202"/>
        <v>70.771505376344081</v>
      </c>
      <c r="Q3256" t="b">
        <v>1</v>
      </c>
      <c r="R3256" s="14" t="s">
        <v>8330</v>
      </c>
      <c r="S3256" s="10" t="s">
        <v>8271</v>
      </c>
      <c r="T3256" t="s">
        <v>8272</v>
      </c>
      <c r="U3256" s="14">
        <f t="shared" si="203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19">
        <v>300</v>
      </c>
      <c r="E3257">
        <v>525</v>
      </c>
      <c r="F3257" s="19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7">
        <f t="shared" si="201"/>
        <v>41889.768229166664</v>
      </c>
      <c r="M3257" t="b">
        <v>1</v>
      </c>
      <c r="N3257">
        <v>18</v>
      </c>
      <c r="O3257" s="5">
        <f>E3257/D3257</f>
        <v>1.75</v>
      </c>
      <c r="P3257" s="19">
        <f t="shared" si="202"/>
        <v>29.166666666666668</v>
      </c>
      <c r="Q3257" t="b">
        <v>1</v>
      </c>
      <c r="R3257" s="14" t="s">
        <v>8330</v>
      </c>
      <c r="S3257" s="10" t="s">
        <v>8271</v>
      </c>
      <c r="T3257" t="s">
        <v>8272</v>
      </c>
      <c r="U3257" s="14">
        <f t="shared" si="203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9">
        <v>10000</v>
      </c>
      <c r="E3258">
        <v>12806</v>
      </c>
      <c r="F3258" s="19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7">
        <f t="shared" si="201"/>
        <v>42144.573807870373</v>
      </c>
      <c r="M3258" t="b">
        <v>1</v>
      </c>
      <c r="N3258">
        <v>176</v>
      </c>
      <c r="O3258" s="5">
        <f>E3258/D3258</f>
        <v>1.2806</v>
      </c>
      <c r="P3258" s="19">
        <f t="shared" si="202"/>
        <v>72.76136363636364</v>
      </c>
      <c r="Q3258" t="b">
        <v>1</v>
      </c>
      <c r="R3258" s="14" t="s">
        <v>8330</v>
      </c>
      <c r="S3258" s="10" t="s">
        <v>8271</v>
      </c>
      <c r="T3258" t="s">
        <v>8272</v>
      </c>
      <c r="U3258" s="14">
        <f t="shared" si="203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19">
        <v>2000</v>
      </c>
      <c r="E3259">
        <v>2125.9899999999998</v>
      </c>
      <c r="F3259" s="1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7">
        <f t="shared" si="201"/>
        <v>42758.559629629628</v>
      </c>
      <c r="M3259" t="b">
        <v>0</v>
      </c>
      <c r="N3259">
        <v>41</v>
      </c>
      <c r="O3259" s="5">
        <f>E3259/D3259</f>
        <v>1.0629949999999999</v>
      </c>
      <c r="P3259" s="19">
        <f t="shared" si="202"/>
        <v>51.853414634146333</v>
      </c>
      <c r="Q3259" t="b">
        <v>1</v>
      </c>
      <c r="R3259" s="14" t="s">
        <v>8330</v>
      </c>
      <c r="S3259" s="10" t="s">
        <v>8271</v>
      </c>
      <c r="T3259" t="s">
        <v>8272</v>
      </c>
      <c r="U3259" s="14">
        <f t="shared" si="203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9">
        <v>7000</v>
      </c>
      <c r="E3260">
        <v>7365</v>
      </c>
      <c r="F3260" s="19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7">
        <f t="shared" si="201"/>
        <v>41982.887280092589</v>
      </c>
      <c r="M3260" t="b">
        <v>1</v>
      </c>
      <c r="N3260">
        <v>75</v>
      </c>
      <c r="O3260" s="5">
        <f>E3260/D3260</f>
        <v>1.052142857142857</v>
      </c>
      <c r="P3260" s="19">
        <f t="shared" si="202"/>
        <v>98.2</v>
      </c>
      <c r="Q3260" t="b">
        <v>1</v>
      </c>
      <c r="R3260" s="14" t="s">
        <v>8330</v>
      </c>
      <c r="S3260" s="10" t="s">
        <v>8271</v>
      </c>
      <c r="T3260" t="s">
        <v>8272</v>
      </c>
      <c r="U3260" s="14">
        <f t="shared" si="203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9">
        <v>23000</v>
      </c>
      <c r="E3261">
        <v>24418.6</v>
      </c>
      <c r="F3261" s="19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7">
        <f t="shared" si="201"/>
        <v>42614.760937500003</v>
      </c>
      <c r="M3261" t="b">
        <v>1</v>
      </c>
      <c r="N3261">
        <v>97</v>
      </c>
      <c r="O3261" s="5">
        <f>E3261/D3261</f>
        <v>1.0616782608695652</v>
      </c>
      <c r="P3261" s="19">
        <f t="shared" si="202"/>
        <v>251.7381443298969</v>
      </c>
      <c r="Q3261" t="b">
        <v>1</v>
      </c>
      <c r="R3261" s="14" t="s">
        <v>8330</v>
      </c>
      <c r="S3261" s="10" t="s">
        <v>8271</v>
      </c>
      <c r="T3261" t="s">
        <v>8272</v>
      </c>
      <c r="U3261" s="14">
        <f t="shared" si="203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9">
        <v>5000</v>
      </c>
      <c r="E3262">
        <v>5462</v>
      </c>
      <c r="F3262" s="19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7">
        <f t="shared" si="201"/>
        <v>42303.672662037032</v>
      </c>
      <c r="M3262" t="b">
        <v>1</v>
      </c>
      <c r="N3262">
        <v>73</v>
      </c>
      <c r="O3262" s="5">
        <f>E3262/D3262</f>
        <v>1.0924</v>
      </c>
      <c r="P3262" s="19">
        <f t="shared" si="202"/>
        <v>74.821917808219183</v>
      </c>
      <c r="Q3262" t="b">
        <v>1</v>
      </c>
      <c r="R3262" s="14" t="s">
        <v>8330</v>
      </c>
      <c r="S3262" s="10" t="s">
        <v>8271</v>
      </c>
      <c r="T3262" t="s">
        <v>8272</v>
      </c>
      <c r="U3262" s="14">
        <f t="shared" si="203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9">
        <v>3300</v>
      </c>
      <c r="E3263">
        <v>3315</v>
      </c>
      <c r="F3263" s="19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7">
        <f t="shared" si="201"/>
        <v>42171.725416666668</v>
      </c>
      <c r="M3263" t="b">
        <v>1</v>
      </c>
      <c r="N3263">
        <v>49</v>
      </c>
      <c r="O3263" s="5">
        <f>E3263/D3263</f>
        <v>1.0045454545454546</v>
      </c>
      <c r="P3263" s="19">
        <f t="shared" si="202"/>
        <v>67.65306122448979</v>
      </c>
      <c r="Q3263" t="b">
        <v>1</v>
      </c>
      <c r="R3263" s="14" t="s">
        <v>8330</v>
      </c>
      <c r="S3263" s="10" t="s">
        <v>8271</v>
      </c>
      <c r="T3263" t="s">
        <v>8272</v>
      </c>
      <c r="U3263" s="14">
        <f t="shared" si="203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9">
        <v>12200</v>
      </c>
      <c r="E3264">
        <v>12571</v>
      </c>
      <c r="F3264" s="19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7">
        <f t="shared" si="201"/>
        <v>41964.315532407403</v>
      </c>
      <c r="M3264" t="b">
        <v>1</v>
      </c>
      <c r="N3264">
        <v>134</v>
      </c>
      <c r="O3264" s="5">
        <f>E3264/D3264</f>
        <v>1.0304098360655738</v>
      </c>
      <c r="P3264" s="19">
        <f t="shared" si="202"/>
        <v>93.81343283582089</v>
      </c>
      <c r="Q3264" t="b">
        <v>1</v>
      </c>
      <c r="R3264" s="14" t="s">
        <v>8330</v>
      </c>
      <c r="S3264" s="10" t="s">
        <v>8271</v>
      </c>
      <c r="T3264" t="s">
        <v>8272</v>
      </c>
      <c r="U3264" s="14">
        <f t="shared" si="203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9">
        <v>2500</v>
      </c>
      <c r="E3265">
        <v>2804.16</v>
      </c>
      <c r="F3265" s="19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7">
        <f t="shared" si="201"/>
        <v>42284.516064814816</v>
      </c>
      <c r="M3265" t="b">
        <v>1</v>
      </c>
      <c r="N3265">
        <v>68</v>
      </c>
      <c r="O3265" s="5">
        <f>E3265/D3265</f>
        <v>1.121664</v>
      </c>
      <c r="P3265" s="19">
        <f t="shared" si="202"/>
        <v>41.237647058823526</v>
      </c>
      <c r="Q3265" t="b">
        <v>1</v>
      </c>
      <c r="R3265" s="14" t="s">
        <v>8330</v>
      </c>
      <c r="S3265" s="10" t="s">
        <v>8271</v>
      </c>
      <c r="T3265" t="s">
        <v>8272</v>
      </c>
      <c r="U3265" s="14">
        <f t="shared" si="203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9">
        <v>2500</v>
      </c>
      <c r="E3266">
        <v>2575</v>
      </c>
      <c r="F3266" s="19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7">
        <f t="shared" si="201"/>
        <v>42016.800208333334</v>
      </c>
      <c r="M3266" t="b">
        <v>1</v>
      </c>
      <c r="N3266">
        <v>49</v>
      </c>
      <c r="O3266" s="5">
        <f>E3266/D3266</f>
        <v>1.03</v>
      </c>
      <c r="P3266" s="19">
        <f t="shared" si="202"/>
        <v>52.551020408163268</v>
      </c>
      <c r="Q3266" t="b">
        <v>1</v>
      </c>
      <c r="R3266" s="14" t="s">
        <v>8330</v>
      </c>
      <c r="S3266" s="10" t="s">
        <v>8271</v>
      </c>
      <c r="T3266" t="s">
        <v>8272</v>
      </c>
      <c r="U3266" s="14">
        <f t="shared" si="203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19">
        <v>2700</v>
      </c>
      <c r="E3267">
        <v>4428</v>
      </c>
      <c r="F3267" s="19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7">
        <f t="shared" ref="L3267:L3330" si="205">(((K3267/60)/60)/24)+DATE(1970,1,1)</f>
        <v>42311.711979166663</v>
      </c>
      <c r="M3267" t="b">
        <v>1</v>
      </c>
      <c r="N3267">
        <v>63</v>
      </c>
      <c r="O3267" s="5">
        <f>E3267/D3267</f>
        <v>1.64</v>
      </c>
      <c r="P3267" s="19">
        <f t="shared" ref="P3267:P3330" si="206">IFERROR(E3267/N3267,0)</f>
        <v>70.285714285714292</v>
      </c>
      <c r="Q3267" t="b">
        <v>1</v>
      </c>
      <c r="R3267" s="14" t="s">
        <v>8330</v>
      </c>
      <c r="S3267" s="10" t="s">
        <v>8271</v>
      </c>
      <c r="T3267" t="s">
        <v>8272</v>
      </c>
      <c r="U3267" s="14">
        <f t="shared" ref="U3267:U3330" si="207">YEAR(L3267)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9">
        <v>6000</v>
      </c>
      <c r="E3268">
        <v>7877</v>
      </c>
      <c r="F3268" s="19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7">
        <f t="shared" si="205"/>
        <v>42136.536134259266</v>
      </c>
      <c r="M3268" t="b">
        <v>1</v>
      </c>
      <c r="N3268">
        <v>163</v>
      </c>
      <c r="O3268" s="5">
        <f>E3268/D3268</f>
        <v>1.3128333333333333</v>
      </c>
      <c r="P3268" s="19">
        <f t="shared" si="206"/>
        <v>48.325153374233132</v>
      </c>
      <c r="Q3268" t="b">
        <v>1</v>
      </c>
      <c r="R3268" s="14" t="s">
        <v>8330</v>
      </c>
      <c r="S3268" s="10" t="s">
        <v>8271</v>
      </c>
      <c r="T3268" t="s">
        <v>8272</v>
      </c>
      <c r="U3268" s="14">
        <f t="shared" si="207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9">
        <v>15000</v>
      </c>
      <c r="E3269">
        <v>15315</v>
      </c>
      <c r="F3269" s="1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7">
        <f t="shared" si="205"/>
        <v>42172.757638888885</v>
      </c>
      <c r="M3269" t="b">
        <v>1</v>
      </c>
      <c r="N3269">
        <v>288</v>
      </c>
      <c r="O3269" s="5">
        <f>E3269/D3269</f>
        <v>1.0209999999999999</v>
      </c>
      <c r="P3269" s="19">
        <f t="shared" si="206"/>
        <v>53.177083333333336</v>
      </c>
      <c r="Q3269" t="b">
        <v>1</v>
      </c>
      <c r="R3269" s="14" t="s">
        <v>8330</v>
      </c>
      <c r="S3269" s="10" t="s">
        <v>8271</v>
      </c>
      <c r="T3269" t="s">
        <v>8272</v>
      </c>
      <c r="U3269" s="14">
        <f t="shared" si="207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9">
        <v>2000</v>
      </c>
      <c r="E3270">
        <v>2560</v>
      </c>
      <c r="F3270" s="19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7">
        <f t="shared" si="205"/>
        <v>42590.90425925926</v>
      </c>
      <c r="M3270" t="b">
        <v>1</v>
      </c>
      <c r="N3270">
        <v>42</v>
      </c>
      <c r="O3270" s="5">
        <f>E3270/D3270</f>
        <v>1.28</v>
      </c>
      <c r="P3270" s="19">
        <f t="shared" si="206"/>
        <v>60.952380952380949</v>
      </c>
      <c r="Q3270" t="b">
        <v>1</v>
      </c>
      <c r="R3270" s="14" t="s">
        <v>8330</v>
      </c>
      <c r="S3270" s="10" t="s">
        <v>8271</v>
      </c>
      <c r="T3270" t="s">
        <v>8272</v>
      </c>
      <c r="U3270" s="14">
        <f t="shared" si="207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19">
        <v>8000</v>
      </c>
      <c r="E3271">
        <v>8120</v>
      </c>
      <c r="F3271" s="19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7">
        <f t="shared" si="205"/>
        <v>42137.395798611105</v>
      </c>
      <c r="M3271" t="b">
        <v>1</v>
      </c>
      <c r="N3271">
        <v>70</v>
      </c>
      <c r="O3271" s="5">
        <f>E3271/D3271</f>
        <v>1.0149999999999999</v>
      </c>
      <c r="P3271" s="19">
        <f t="shared" si="206"/>
        <v>116</v>
      </c>
      <c r="Q3271" t="b">
        <v>1</v>
      </c>
      <c r="R3271" s="14" t="s">
        <v>8330</v>
      </c>
      <c r="S3271" s="10" t="s">
        <v>8271</v>
      </c>
      <c r="T3271" t="s">
        <v>8272</v>
      </c>
      <c r="U3271" s="14">
        <f t="shared" si="207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19">
        <v>1800</v>
      </c>
      <c r="E3272">
        <v>1830</v>
      </c>
      <c r="F3272" s="19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7">
        <f t="shared" si="205"/>
        <v>42167.533159722225</v>
      </c>
      <c r="M3272" t="b">
        <v>1</v>
      </c>
      <c r="N3272">
        <v>30</v>
      </c>
      <c r="O3272" s="5">
        <f>E3272/D3272</f>
        <v>1.0166666666666666</v>
      </c>
      <c r="P3272" s="19">
        <f t="shared" si="206"/>
        <v>61</v>
      </c>
      <c r="Q3272" t="b">
        <v>1</v>
      </c>
      <c r="R3272" s="14" t="s">
        <v>8330</v>
      </c>
      <c r="S3272" s="10" t="s">
        <v>8271</v>
      </c>
      <c r="T3272" t="s">
        <v>8272</v>
      </c>
      <c r="U3272" s="14">
        <f t="shared" si="207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19">
        <v>1500</v>
      </c>
      <c r="E3273">
        <v>1950</v>
      </c>
      <c r="F3273" s="19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7">
        <f t="shared" si="205"/>
        <v>41915.437210648146</v>
      </c>
      <c r="M3273" t="b">
        <v>1</v>
      </c>
      <c r="N3273">
        <v>51</v>
      </c>
      <c r="O3273" s="5">
        <f>E3273/D3273</f>
        <v>1.3</v>
      </c>
      <c r="P3273" s="19">
        <f t="shared" si="206"/>
        <v>38.235294117647058</v>
      </c>
      <c r="Q3273" t="b">
        <v>1</v>
      </c>
      <c r="R3273" s="14" t="s">
        <v>8330</v>
      </c>
      <c r="S3273" s="10" t="s">
        <v>8271</v>
      </c>
      <c r="T3273" t="s">
        <v>8272</v>
      </c>
      <c r="U3273" s="14">
        <f t="shared" si="207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9">
        <v>10000</v>
      </c>
      <c r="E3274">
        <v>15443</v>
      </c>
      <c r="F3274" s="19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7">
        <f t="shared" si="205"/>
        <v>42284.500104166669</v>
      </c>
      <c r="M3274" t="b">
        <v>1</v>
      </c>
      <c r="N3274">
        <v>145</v>
      </c>
      <c r="O3274" s="5">
        <f>E3274/D3274</f>
        <v>1.5443</v>
      </c>
      <c r="P3274" s="19">
        <f t="shared" si="206"/>
        <v>106.50344827586207</v>
      </c>
      <c r="Q3274" t="b">
        <v>1</v>
      </c>
      <c r="R3274" s="14" t="s">
        <v>8330</v>
      </c>
      <c r="S3274" s="10" t="s">
        <v>8271</v>
      </c>
      <c r="T3274" t="s">
        <v>8272</v>
      </c>
      <c r="U3274" s="14">
        <f t="shared" si="207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9">
        <v>4000</v>
      </c>
      <c r="E3275">
        <v>4296</v>
      </c>
      <c r="F3275" s="19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7">
        <f t="shared" si="205"/>
        <v>42611.801412037035</v>
      </c>
      <c r="M3275" t="b">
        <v>1</v>
      </c>
      <c r="N3275">
        <v>21</v>
      </c>
      <c r="O3275" s="5">
        <f>E3275/D3275</f>
        <v>1.0740000000000001</v>
      </c>
      <c r="P3275" s="19">
        <f t="shared" si="206"/>
        <v>204.57142857142858</v>
      </c>
      <c r="Q3275" t="b">
        <v>1</v>
      </c>
      <c r="R3275" s="14" t="s">
        <v>8330</v>
      </c>
      <c r="S3275" s="10" t="s">
        <v>8271</v>
      </c>
      <c r="T3275" t="s">
        <v>8272</v>
      </c>
      <c r="U3275" s="14">
        <f t="shared" si="207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9">
        <v>15500</v>
      </c>
      <c r="E3276">
        <v>15705</v>
      </c>
      <c r="F3276" s="19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7">
        <f t="shared" si="205"/>
        <v>42400.704537037032</v>
      </c>
      <c r="M3276" t="b">
        <v>1</v>
      </c>
      <c r="N3276">
        <v>286</v>
      </c>
      <c r="O3276" s="5">
        <f>E3276/D3276</f>
        <v>1.0132258064516129</v>
      </c>
      <c r="P3276" s="19">
        <f t="shared" si="206"/>
        <v>54.912587412587413</v>
      </c>
      <c r="Q3276" t="b">
        <v>1</v>
      </c>
      <c r="R3276" s="14" t="s">
        <v>8330</v>
      </c>
      <c r="S3276" s="10" t="s">
        <v>8271</v>
      </c>
      <c r="T3276" t="s">
        <v>8272</v>
      </c>
      <c r="U3276" s="14">
        <f t="shared" si="207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9">
        <v>1800</v>
      </c>
      <c r="E3277">
        <v>1805</v>
      </c>
      <c r="F3277" s="19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7">
        <f t="shared" si="205"/>
        <v>42017.88045138889</v>
      </c>
      <c r="M3277" t="b">
        <v>1</v>
      </c>
      <c r="N3277">
        <v>12</v>
      </c>
      <c r="O3277" s="5">
        <f>E3277/D3277</f>
        <v>1.0027777777777778</v>
      </c>
      <c r="P3277" s="19">
        <f t="shared" si="206"/>
        <v>150.41666666666666</v>
      </c>
      <c r="Q3277" t="b">
        <v>1</v>
      </c>
      <c r="R3277" s="14" t="s">
        <v>8330</v>
      </c>
      <c r="S3277" s="10" t="s">
        <v>8271</v>
      </c>
      <c r="T3277" t="s">
        <v>8272</v>
      </c>
      <c r="U3277" s="14">
        <f t="shared" si="207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19">
        <v>4500</v>
      </c>
      <c r="E3278">
        <v>5258</v>
      </c>
      <c r="F3278" s="19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7">
        <f t="shared" si="205"/>
        <v>42426.949988425928</v>
      </c>
      <c r="M3278" t="b">
        <v>1</v>
      </c>
      <c r="N3278">
        <v>100</v>
      </c>
      <c r="O3278" s="5">
        <f>E3278/D3278</f>
        <v>1.1684444444444444</v>
      </c>
      <c r="P3278" s="19">
        <f t="shared" si="206"/>
        <v>52.58</v>
      </c>
      <c r="Q3278" t="b">
        <v>1</v>
      </c>
      <c r="R3278" s="14" t="s">
        <v>8330</v>
      </c>
      <c r="S3278" s="10" t="s">
        <v>8271</v>
      </c>
      <c r="T3278" t="s">
        <v>8272</v>
      </c>
      <c r="U3278" s="14">
        <f t="shared" si="207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19">
        <v>5000</v>
      </c>
      <c r="E3279">
        <v>5430</v>
      </c>
      <c r="F3279" s="1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7">
        <f t="shared" si="205"/>
        <v>41931.682939814818</v>
      </c>
      <c r="M3279" t="b">
        <v>1</v>
      </c>
      <c r="N3279">
        <v>100</v>
      </c>
      <c r="O3279" s="5">
        <f>E3279/D3279</f>
        <v>1.0860000000000001</v>
      </c>
      <c r="P3279" s="19">
        <f t="shared" si="206"/>
        <v>54.3</v>
      </c>
      <c r="Q3279" t="b">
        <v>1</v>
      </c>
      <c r="R3279" s="14" t="s">
        <v>8330</v>
      </c>
      <c r="S3279" s="10" t="s">
        <v>8271</v>
      </c>
      <c r="T3279" t="s">
        <v>8272</v>
      </c>
      <c r="U3279" s="14">
        <f t="shared" si="207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19">
        <v>2500</v>
      </c>
      <c r="E3280">
        <v>2585</v>
      </c>
      <c r="F3280" s="19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7">
        <f t="shared" si="205"/>
        <v>42124.848414351851</v>
      </c>
      <c r="M3280" t="b">
        <v>1</v>
      </c>
      <c r="N3280">
        <v>34</v>
      </c>
      <c r="O3280" s="5">
        <f>E3280/D3280</f>
        <v>1.034</v>
      </c>
      <c r="P3280" s="19">
        <f t="shared" si="206"/>
        <v>76.029411764705884</v>
      </c>
      <c r="Q3280" t="b">
        <v>1</v>
      </c>
      <c r="R3280" s="14" t="s">
        <v>8330</v>
      </c>
      <c r="S3280" s="10" t="s">
        <v>8271</v>
      </c>
      <c r="T3280" t="s">
        <v>8272</v>
      </c>
      <c r="U3280" s="14">
        <f t="shared" si="207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9">
        <v>5800</v>
      </c>
      <c r="E3281">
        <v>6628</v>
      </c>
      <c r="F3281" s="19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7">
        <f t="shared" si="205"/>
        <v>42431.102534722217</v>
      </c>
      <c r="M3281" t="b">
        <v>0</v>
      </c>
      <c r="N3281">
        <v>63</v>
      </c>
      <c r="O3281" s="5">
        <f>E3281/D3281</f>
        <v>1.1427586206896552</v>
      </c>
      <c r="P3281" s="19">
        <f t="shared" si="206"/>
        <v>105.2063492063492</v>
      </c>
      <c r="Q3281" t="b">
        <v>1</v>
      </c>
      <c r="R3281" s="14" t="s">
        <v>8330</v>
      </c>
      <c r="S3281" s="10" t="s">
        <v>8271</v>
      </c>
      <c r="T3281" t="s">
        <v>8272</v>
      </c>
      <c r="U3281" s="14">
        <f t="shared" si="207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9">
        <v>2000</v>
      </c>
      <c r="E3282">
        <v>2060</v>
      </c>
      <c r="F3282" s="19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7">
        <f t="shared" si="205"/>
        <v>42121.756921296299</v>
      </c>
      <c r="M3282" t="b">
        <v>0</v>
      </c>
      <c r="N3282">
        <v>30</v>
      </c>
      <c r="O3282" s="5">
        <f>E3282/D3282</f>
        <v>1.03</v>
      </c>
      <c r="P3282" s="19">
        <f t="shared" si="206"/>
        <v>68.666666666666671</v>
      </c>
      <c r="Q3282" t="b">
        <v>1</v>
      </c>
      <c r="R3282" s="14" t="s">
        <v>8330</v>
      </c>
      <c r="S3282" s="10" t="s">
        <v>8271</v>
      </c>
      <c r="T3282" t="s">
        <v>8272</v>
      </c>
      <c r="U3282" s="14">
        <f t="shared" si="207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9">
        <v>5000</v>
      </c>
      <c r="E3283">
        <v>6080</v>
      </c>
      <c r="F3283" s="19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7">
        <f t="shared" si="205"/>
        <v>42219.019733796296</v>
      </c>
      <c r="M3283" t="b">
        <v>0</v>
      </c>
      <c r="N3283">
        <v>47</v>
      </c>
      <c r="O3283" s="5">
        <f>E3283/D3283</f>
        <v>1.216</v>
      </c>
      <c r="P3283" s="19">
        <f t="shared" si="206"/>
        <v>129.36170212765958</v>
      </c>
      <c r="Q3283" t="b">
        <v>1</v>
      </c>
      <c r="R3283" s="14" t="s">
        <v>8330</v>
      </c>
      <c r="S3283" s="10" t="s">
        <v>8271</v>
      </c>
      <c r="T3283" t="s">
        <v>8272</v>
      </c>
      <c r="U3283" s="14">
        <f t="shared" si="207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9">
        <v>31000</v>
      </c>
      <c r="E3284">
        <v>31820.5</v>
      </c>
      <c r="F3284" s="19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7">
        <f t="shared" si="205"/>
        <v>42445.19430555556</v>
      </c>
      <c r="M3284" t="b">
        <v>0</v>
      </c>
      <c r="N3284">
        <v>237</v>
      </c>
      <c r="O3284" s="5">
        <f>E3284/D3284</f>
        <v>1.026467741935484</v>
      </c>
      <c r="P3284" s="19">
        <f t="shared" si="206"/>
        <v>134.26371308016877</v>
      </c>
      <c r="Q3284" t="b">
        <v>1</v>
      </c>
      <c r="R3284" s="14" t="s">
        <v>8330</v>
      </c>
      <c r="S3284" s="10" t="s">
        <v>8271</v>
      </c>
      <c r="T3284" t="s">
        <v>8272</v>
      </c>
      <c r="U3284" s="14">
        <f t="shared" si="207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19">
        <v>800</v>
      </c>
      <c r="E3285">
        <v>838</v>
      </c>
      <c r="F3285" s="19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7">
        <f t="shared" si="205"/>
        <v>42379.74418981481</v>
      </c>
      <c r="M3285" t="b">
        <v>0</v>
      </c>
      <c r="N3285">
        <v>47</v>
      </c>
      <c r="O3285" s="5">
        <f>E3285/D3285</f>
        <v>1.0475000000000001</v>
      </c>
      <c r="P3285" s="19">
        <f t="shared" si="206"/>
        <v>17.829787234042552</v>
      </c>
      <c r="Q3285" t="b">
        <v>1</v>
      </c>
      <c r="R3285" s="14" t="s">
        <v>8330</v>
      </c>
      <c r="S3285" s="10" t="s">
        <v>8271</v>
      </c>
      <c r="T3285" t="s">
        <v>8272</v>
      </c>
      <c r="U3285" s="14">
        <f t="shared" si="207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9">
        <v>3000</v>
      </c>
      <c r="E3286">
        <v>3048</v>
      </c>
      <c r="F3286" s="19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7">
        <f t="shared" si="205"/>
        <v>42380.884872685187</v>
      </c>
      <c r="M3286" t="b">
        <v>0</v>
      </c>
      <c r="N3286">
        <v>15</v>
      </c>
      <c r="O3286" s="5">
        <f>E3286/D3286</f>
        <v>1.016</v>
      </c>
      <c r="P3286" s="19">
        <f t="shared" si="206"/>
        <v>203.2</v>
      </c>
      <c r="Q3286" t="b">
        <v>1</v>
      </c>
      <c r="R3286" s="14" t="s">
        <v>8330</v>
      </c>
      <c r="S3286" s="10" t="s">
        <v>8271</v>
      </c>
      <c r="T3286" t="s">
        <v>8272</v>
      </c>
      <c r="U3286" s="14">
        <f t="shared" si="207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9">
        <v>4999</v>
      </c>
      <c r="E3287">
        <v>5604</v>
      </c>
      <c r="F3287" s="19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7">
        <f t="shared" si="205"/>
        <v>42762.942430555559</v>
      </c>
      <c r="M3287" t="b">
        <v>0</v>
      </c>
      <c r="N3287">
        <v>81</v>
      </c>
      <c r="O3287" s="5">
        <f>E3287/D3287</f>
        <v>1.1210242048409682</v>
      </c>
      <c r="P3287" s="19">
        <f t="shared" si="206"/>
        <v>69.18518518518519</v>
      </c>
      <c r="Q3287" t="b">
        <v>1</v>
      </c>
      <c r="R3287" s="14" t="s">
        <v>8330</v>
      </c>
      <c r="S3287" s="10" t="s">
        <v>8271</v>
      </c>
      <c r="T3287" t="s">
        <v>8272</v>
      </c>
      <c r="U3287" s="14">
        <f t="shared" si="207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9">
        <v>15000</v>
      </c>
      <c r="E3288">
        <v>15265</v>
      </c>
      <c r="F3288" s="19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7">
        <f t="shared" si="205"/>
        <v>42567.840069444443</v>
      </c>
      <c r="M3288" t="b">
        <v>0</v>
      </c>
      <c r="N3288">
        <v>122</v>
      </c>
      <c r="O3288" s="5">
        <f>E3288/D3288</f>
        <v>1.0176666666666667</v>
      </c>
      <c r="P3288" s="19">
        <f t="shared" si="206"/>
        <v>125.12295081967213</v>
      </c>
      <c r="Q3288" t="b">
        <v>1</v>
      </c>
      <c r="R3288" s="14" t="s">
        <v>8330</v>
      </c>
      <c r="S3288" s="10" t="s">
        <v>8271</v>
      </c>
      <c r="T3288" t="s">
        <v>8272</v>
      </c>
      <c r="U3288" s="14">
        <f t="shared" si="207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19">
        <v>2500</v>
      </c>
      <c r="E3289">
        <v>2500</v>
      </c>
      <c r="F3289" s="1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7">
        <f t="shared" si="205"/>
        <v>42311.750324074077</v>
      </c>
      <c r="M3289" t="b">
        <v>0</v>
      </c>
      <c r="N3289">
        <v>34</v>
      </c>
      <c r="O3289" s="5">
        <f>E3289/D3289</f>
        <v>1</v>
      </c>
      <c r="P3289" s="19">
        <f t="shared" si="206"/>
        <v>73.529411764705884</v>
      </c>
      <c r="Q3289" t="b">
        <v>1</v>
      </c>
      <c r="R3289" s="14" t="s">
        <v>8330</v>
      </c>
      <c r="S3289" s="10" t="s">
        <v>8271</v>
      </c>
      <c r="T3289" t="s">
        <v>8272</v>
      </c>
      <c r="U3289" s="14">
        <f t="shared" si="207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19">
        <v>10000</v>
      </c>
      <c r="E3290">
        <v>10026.49</v>
      </c>
      <c r="F3290" s="19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7">
        <f t="shared" si="205"/>
        <v>42505.774479166663</v>
      </c>
      <c r="M3290" t="b">
        <v>0</v>
      </c>
      <c r="N3290">
        <v>207</v>
      </c>
      <c r="O3290" s="5">
        <f>E3290/D3290</f>
        <v>1.0026489999999999</v>
      </c>
      <c r="P3290" s="19">
        <f t="shared" si="206"/>
        <v>48.437149758454105</v>
      </c>
      <c r="Q3290" t="b">
        <v>1</v>
      </c>
      <c r="R3290" s="14" t="s">
        <v>8330</v>
      </c>
      <c r="S3290" s="10" t="s">
        <v>8271</v>
      </c>
      <c r="T3290" t="s">
        <v>8272</v>
      </c>
      <c r="U3290" s="14">
        <f t="shared" si="207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19">
        <v>500</v>
      </c>
      <c r="E3291">
        <v>665.21</v>
      </c>
      <c r="F3291" s="19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7">
        <f t="shared" si="205"/>
        <v>42758.368078703701</v>
      </c>
      <c r="M3291" t="b">
        <v>0</v>
      </c>
      <c r="N3291">
        <v>25</v>
      </c>
      <c r="O3291" s="5">
        <f>E3291/D3291</f>
        <v>1.3304200000000002</v>
      </c>
      <c r="P3291" s="19">
        <f t="shared" si="206"/>
        <v>26.608400000000003</v>
      </c>
      <c r="Q3291" t="b">
        <v>1</v>
      </c>
      <c r="R3291" s="14" t="s">
        <v>8330</v>
      </c>
      <c r="S3291" s="10" t="s">
        <v>8271</v>
      </c>
      <c r="T3291" t="s">
        <v>8272</v>
      </c>
      <c r="U3291" s="14">
        <f t="shared" si="207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19">
        <v>2000</v>
      </c>
      <c r="E3292">
        <v>2424</v>
      </c>
      <c r="F3292" s="19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7">
        <f t="shared" si="205"/>
        <v>42775.51494212963</v>
      </c>
      <c r="M3292" t="b">
        <v>0</v>
      </c>
      <c r="N3292">
        <v>72</v>
      </c>
      <c r="O3292" s="5">
        <f>E3292/D3292</f>
        <v>1.212</v>
      </c>
      <c r="P3292" s="19">
        <f t="shared" si="206"/>
        <v>33.666666666666664</v>
      </c>
      <c r="Q3292" t="b">
        <v>1</v>
      </c>
      <c r="R3292" s="14" t="s">
        <v>8330</v>
      </c>
      <c r="S3292" s="10" t="s">
        <v>8271</v>
      </c>
      <c r="T3292" t="s">
        <v>8272</v>
      </c>
      <c r="U3292" s="14">
        <f t="shared" si="207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9">
        <v>500</v>
      </c>
      <c r="E3293">
        <v>570</v>
      </c>
      <c r="F3293" s="19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7">
        <f t="shared" si="205"/>
        <v>42232.702546296292</v>
      </c>
      <c r="M3293" t="b">
        <v>0</v>
      </c>
      <c r="N3293">
        <v>14</v>
      </c>
      <c r="O3293" s="5">
        <f>E3293/D3293</f>
        <v>1.1399999999999999</v>
      </c>
      <c r="P3293" s="19">
        <f t="shared" si="206"/>
        <v>40.714285714285715</v>
      </c>
      <c r="Q3293" t="b">
        <v>1</v>
      </c>
      <c r="R3293" s="14" t="s">
        <v>8330</v>
      </c>
      <c r="S3293" s="10" t="s">
        <v>8271</v>
      </c>
      <c r="T3293" t="s">
        <v>8272</v>
      </c>
      <c r="U3293" s="14">
        <f t="shared" si="207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19">
        <v>101</v>
      </c>
      <c r="E3294">
        <v>289</v>
      </c>
      <c r="F3294" s="19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7">
        <f t="shared" si="205"/>
        <v>42282.770231481481</v>
      </c>
      <c r="M3294" t="b">
        <v>0</v>
      </c>
      <c r="N3294">
        <v>15</v>
      </c>
      <c r="O3294" s="5">
        <f>E3294/D3294</f>
        <v>2.8613861386138613</v>
      </c>
      <c r="P3294" s="19">
        <f t="shared" si="206"/>
        <v>19.266666666666666</v>
      </c>
      <c r="Q3294" t="b">
        <v>1</v>
      </c>
      <c r="R3294" s="14" t="s">
        <v>8330</v>
      </c>
      <c r="S3294" s="10" t="s">
        <v>8271</v>
      </c>
      <c r="T3294" t="s">
        <v>8272</v>
      </c>
      <c r="U3294" s="14">
        <f t="shared" si="207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19">
        <v>4500</v>
      </c>
      <c r="E3295">
        <v>7670</v>
      </c>
      <c r="F3295" s="19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7">
        <f t="shared" si="205"/>
        <v>42768.425370370373</v>
      </c>
      <c r="M3295" t="b">
        <v>0</v>
      </c>
      <c r="N3295">
        <v>91</v>
      </c>
      <c r="O3295" s="5">
        <f>E3295/D3295</f>
        <v>1.7044444444444444</v>
      </c>
      <c r="P3295" s="19">
        <f t="shared" si="206"/>
        <v>84.285714285714292</v>
      </c>
      <c r="Q3295" t="b">
        <v>1</v>
      </c>
      <c r="R3295" s="14" t="s">
        <v>8330</v>
      </c>
      <c r="S3295" s="10" t="s">
        <v>8271</v>
      </c>
      <c r="T3295" t="s">
        <v>8272</v>
      </c>
      <c r="U3295" s="14">
        <f t="shared" si="207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19">
        <v>600</v>
      </c>
      <c r="E3296">
        <v>710</v>
      </c>
      <c r="F3296" s="19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7">
        <f t="shared" si="205"/>
        <v>42141.541134259256</v>
      </c>
      <c r="M3296" t="b">
        <v>0</v>
      </c>
      <c r="N3296">
        <v>24</v>
      </c>
      <c r="O3296" s="5">
        <f>E3296/D3296</f>
        <v>1.1833333333333333</v>
      </c>
      <c r="P3296" s="19">
        <f t="shared" si="206"/>
        <v>29.583333333333332</v>
      </c>
      <c r="Q3296" t="b">
        <v>1</v>
      </c>
      <c r="R3296" s="14" t="s">
        <v>8330</v>
      </c>
      <c r="S3296" s="10" t="s">
        <v>8271</v>
      </c>
      <c r="T3296" t="s">
        <v>8272</v>
      </c>
      <c r="U3296" s="14">
        <f t="shared" si="207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19">
        <v>700</v>
      </c>
      <c r="E3297">
        <v>720.01</v>
      </c>
      <c r="F3297" s="19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7">
        <f t="shared" si="205"/>
        <v>42609.442465277782</v>
      </c>
      <c r="M3297" t="b">
        <v>0</v>
      </c>
      <c r="N3297">
        <v>27</v>
      </c>
      <c r="O3297" s="5">
        <f>E3297/D3297</f>
        <v>1.0285857142857142</v>
      </c>
      <c r="P3297" s="19">
        <f t="shared" si="206"/>
        <v>26.667037037037037</v>
      </c>
      <c r="Q3297" t="b">
        <v>1</v>
      </c>
      <c r="R3297" s="14" t="s">
        <v>8330</v>
      </c>
      <c r="S3297" s="10" t="s">
        <v>8271</v>
      </c>
      <c r="T3297" t="s">
        <v>8272</v>
      </c>
      <c r="U3297" s="14">
        <f t="shared" si="207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19">
        <v>1500</v>
      </c>
      <c r="E3298">
        <v>2161</v>
      </c>
      <c r="F3298" s="19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7">
        <f t="shared" si="205"/>
        <v>42309.756620370375</v>
      </c>
      <c r="M3298" t="b">
        <v>0</v>
      </c>
      <c r="N3298">
        <v>47</v>
      </c>
      <c r="O3298" s="5">
        <f>E3298/D3298</f>
        <v>1.4406666666666668</v>
      </c>
      <c r="P3298" s="19">
        <f t="shared" si="206"/>
        <v>45.978723404255319</v>
      </c>
      <c r="Q3298" t="b">
        <v>1</v>
      </c>
      <c r="R3298" s="14" t="s">
        <v>8330</v>
      </c>
      <c r="S3298" s="10" t="s">
        <v>8271</v>
      </c>
      <c r="T3298" t="s">
        <v>8272</v>
      </c>
      <c r="U3298" s="14">
        <f t="shared" si="207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19">
        <v>5500</v>
      </c>
      <c r="E3299">
        <v>5504</v>
      </c>
      <c r="F3299" s="1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7">
        <f t="shared" si="205"/>
        <v>42193.771481481483</v>
      </c>
      <c r="M3299" t="b">
        <v>0</v>
      </c>
      <c r="N3299">
        <v>44</v>
      </c>
      <c r="O3299" s="5">
        <f>E3299/D3299</f>
        <v>1.0007272727272727</v>
      </c>
      <c r="P3299" s="19">
        <f t="shared" si="206"/>
        <v>125.09090909090909</v>
      </c>
      <c r="Q3299" t="b">
        <v>1</v>
      </c>
      <c r="R3299" s="14" t="s">
        <v>8330</v>
      </c>
      <c r="S3299" s="10" t="s">
        <v>8271</v>
      </c>
      <c r="T3299" t="s">
        <v>8272</v>
      </c>
      <c r="U3299" s="14">
        <f t="shared" si="207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9">
        <v>10000</v>
      </c>
      <c r="E3300">
        <v>10173</v>
      </c>
      <c r="F3300" s="19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7">
        <f t="shared" si="205"/>
        <v>42239.957962962959</v>
      </c>
      <c r="M3300" t="b">
        <v>0</v>
      </c>
      <c r="N3300">
        <v>72</v>
      </c>
      <c r="O3300" s="5">
        <f>E3300/D3300</f>
        <v>1.0173000000000001</v>
      </c>
      <c r="P3300" s="19">
        <f t="shared" si="206"/>
        <v>141.29166666666666</v>
      </c>
      <c r="Q3300" t="b">
        <v>1</v>
      </c>
      <c r="R3300" s="14" t="s">
        <v>8330</v>
      </c>
      <c r="S3300" s="10" t="s">
        <v>8271</v>
      </c>
      <c r="T3300" t="s">
        <v>8272</v>
      </c>
      <c r="U3300" s="14">
        <f t="shared" si="207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9">
        <v>3000</v>
      </c>
      <c r="E3301">
        <v>3486</v>
      </c>
      <c r="F3301" s="19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7">
        <f t="shared" si="205"/>
        <v>42261.917395833334</v>
      </c>
      <c r="M3301" t="b">
        <v>0</v>
      </c>
      <c r="N3301">
        <v>63</v>
      </c>
      <c r="O3301" s="5">
        <f>E3301/D3301</f>
        <v>1.1619999999999999</v>
      </c>
      <c r="P3301" s="19">
        <f t="shared" si="206"/>
        <v>55.333333333333336</v>
      </c>
      <c r="Q3301" t="b">
        <v>1</v>
      </c>
      <c r="R3301" s="14" t="s">
        <v>8330</v>
      </c>
      <c r="S3301" s="10" t="s">
        <v>8271</v>
      </c>
      <c r="T3301" t="s">
        <v>8272</v>
      </c>
      <c r="U3301" s="14">
        <f t="shared" si="207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9">
        <v>3000</v>
      </c>
      <c r="E3302">
        <v>4085</v>
      </c>
      <c r="F3302" s="19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7">
        <f t="shared" si="205"/>
        <v>42102.743773148148</v>
      </c>
      <c r="M3302" t="b">
        <v>0</v>
      </c>
      <c r="N3302">
        <v>88</v>
      </c>
      <c r="O3302" s="5">
        <f>E3302/D3302</f>
        <v>1.3616666666666666</v>
      </c>
      <c r="P3302" s="19">
        <f t="shared" si="206"/>
        <v>46.420454545454547</v>
      </c>
      <c r="Q3302" t="b">
        <v>1</v>
      </c>
      <c r="R3302" s="14" t="s">
        <v>8330</v>
      </c>
      <c r="S3302" s="10" t="s">
        <v>8271</v>
      </c>
      <c r="T3302" t="s">
        <v>8272</v>
      </c>
      <c r="U3302" s="14">
        <f t="shared" si="207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9">
        <v>3000</v>
      </c>
      <c r="E3303">
        <v>4004</v>
      </c>
      <c r="F3303" s="19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7">
        <f t="shared" si="205"/>
        <v>42538.73583333334</v>
      </c>
      <c r="M3303" t="b">
        <v>0</v>
      </c>
      <c r="N3303">
        <v>70</v>
      </c>
      <c r="O3303" s="5">
        <f>E3303/D3303</f>
        <v>1.3346666666666667</v>
      </c>
      <c r="P3303" s="19">
        <f t="shared" si="206"/>
        <v>57.2</v>
      </c>
      <c r="Q3303" t="b">
        <v>1</v>
      </c>
      <c r="R3303" s="14" t="s">
        <v>8330</v>
      </c>
      <c r="S3303" s="10" t="s">
        <v>8271</v>
      </c>
      <c r="T3303" t="s">
        <v>8272</v>
      </c>
      <c r="U3303" s="14">
        <f t="shared" si="207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19">
        <v>8400</v>
      </c>
      <c r="E3304">
        <v>8685</v>
      </c>
      <c r="F3304" s="19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7">
        <f t="shared" si="205"/>
        <v>42681.35157407407</v>
      </c>
      <c r="M3304" t="b">
        <v>0</v>
      </c>
      <c r="N3304">
        <v>50</v>
      </c>
      <c r="O3304" s="5">
        <f>E3304/D3304</f>
        <v>1.0339285714285715</v>
      </c>
      <c r="P3304" s="19">
        <f t="shared" si="206"/>
        <v>173.7</v>
      </c>
      <c r="Q3304" t="b">
        <v>1</v>
      </c>
      <c r="R3304" s="14" t="s">
        <v>8330</v>
      </c>
      <c r="S3304" s="10" t="s">
        <v>8271</v>
      </c>
      <c r="T3304" t="s">
        <v>8272</v>
      </c>
      <c r="U3304" s="14">
        <f t="shared" si="207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9">
        <v>1800</v>
      </c>
      <c r="E3305">
        <v>2086</v>
      </c>
      <c r="F3305" s="19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7">
        <f t="shared" si="205"/>
        <v>42056.65143518518</v>
      </c>
      <c r="M3305" t="b">
        <v>0</v>
      </c>
      <c r="N3305">
        <v>35</v>
      </c>
      <c r="O3305" s="5">
        <f>E3305/D3305</f>
        <v>1.1588888888888889</v>
      </c>
      <c r="P3305" s="19">
        <f t="shared" si="206"/>
        <v>59.6</v>
      </c>
      <c r="Q3305" t="b">
        <v>1</v>
      </c>
      <c r="R3305" s="14" t="s">
        <v>8330</v>
      </c>
      <c r="S3305" s="10" t="s">
        <v>8271</v>
      </c>
      <c r="T3305" t="s">
        <v>8272</v>
      </c>
      <c r="U3305" s="14">
        <f t="shared" si="207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9">
        <v>15000</v>
      </c>
      <c r="E3306">
        <v>15677.5</v>
      </c>
      <c r="F3306" s="19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7">
        <f t="shared" si="205"/>
        <v>42696.624444444446</v>
      </c>
      <c r="M3306" t="b">
        <v>0</v>
      </c>
      <c r="N3306">
        <v>175</v>
      </c>
      <c r="O3306" s="5">
        <f>E3306/D3306</f>
        <v>1.0451666666666666</v>
      </c>
      <c r="P3306" s="19">
        <f t="shared" si="206"/>
        <v>89.585714285714289</v>
      </c>
      <c r="Q3306" t="b">
        <v>1</v>
      </c>
      <c r="R3306" s="14" t="s">
        <v>8330</v>
      </c>
      <c r="S3306" s="10" t="s">
        <v>8271</v>
      </c>
      <c r="T3306" t="s">
        <v>8272</v>
      </c>
      <c r="U3306" s="14">
        <f t="shared" si="207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9">
        <v>4000</v>
      </c>
      <c r="E3307">
        <v>4081</v>
      </c>
      <c r="F3307" s="19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7">
        <f t="shared" si="205"/>
        <v>42186.855879629627</v>
      </c>
      <c r="M3307" t="b">
        <v>0</v>
      </c>
      <c r="N3307">
        <v>20</v>
      </c>
      <c r="O3307" s="5">
        <f>E3307/D3307</f>
        <v>1.0202500000000001</v>
      </c>
      <c r="P3307" s="19">
        <f t="shared" si="206"/>
        <v>204.05</v>
      </c>
      <c r="Q3307" t="b">
        <v>1</v>
      </c>
      <c r="R3307" s="14" t="s">
        <v>8330</v>
      </c>
      <c r="S3307" s="10" t="s">
        <v>8271</v>
      </c>
      <c r="T3307" t="s">
        <v>8272</v>
      </c>
      <c r="U3307" s="14">
        <f t="shared" si="207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9">
        <v>1500</v>
      </c>
      <c r="E3308">
        <v>2630</v>
      </c>
      <c r="F3308" s="19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7">
        <f t="shared" si="205"/>
        <v>42493.219236111108</v>
      </c>
      <c r="M3308" t="b">
        <v>0</v>
      </c>
      <c r="N3308">
        <v>54</v>
      </c>
      <c r="O3308" s="5">
        <f>E3308/D3308</f>
        <v>1.7533333333333334</v>
      </c>
      <c r="P3308" s="19">
        <f t="shared" si="206"/>
        <v>48.703703703703702</v>
      </c>
      <c r="Q3308" t="b">
        <v>1</v>
      </c>
      <c r="R3308" s="14" t="s">
        <v>8330</v>
      </c>
      <c r="S3308" s="10" t="s">
        <v>8271</v>
      </c>
      <c r="T3308" t="s">
        <v>8272</v>
      </c>
      <c r="U3308" s="14">
        <f t="shared" si="207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9">
        <v>1000</v>
      </c>
      <c r="E3309">
        <v>1066.8</v>
      </c>
      <c r="F3309" s="1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7">
        <f t="shared" si="205"/>
        <v>42475.057164351849</v>
      </c>
      <c r="M3309" t="b">
        <v>0</v>
      </c>
      <c r="N3309">
        <v>20</v>
      </c>
      <c r="O3309" s="5">
        <f>E3309/D3309</f>
        <v>1.0668</v>
      </c>
      <c r="P3309" s="19">
        <f t="shared" si="206"/>
        <v>53.339999999999996</v>
      </c>
      <c r="Q3309" t="b">
        <v>1</v>
      </c>
      <c r="R3309" s="14" t="s">
        <v>8330</v>
      </c>
      <c r="S3309" s="10" t="s">
        <v>8271</v>
      </c>
      <c r="T3309" t="s">
        <v>8272</v>
      </c>
      <c r="U3309" s="14">
        <f t="shared" si="207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9">
        <v>3500</v>
      </c>
      <c r="E3310">
        <v>4280</v>
      </c>
      <c r="F3310" s="19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7">
        <f t="shared" si="205"/>
        <v>42452.876909722225</v>
      </c>
      <c r="M3310" t="b">
        <v>0</v>
      </c>
      <c r="N3310">
        <v>57</v>
      </c>
      <c r="O3310" s="5">
        <f>E3310/D3310</f>
        <v>1.2228571428571429</v>
      </c>
      <c r="P3310" s="19">
        <f t="shared" si="206"/>
        <v>75.087719298245617</v>
      </c>
      <c r="Q3310" t="b">
        <v>1</v>
      </c>
      <c r="R3310" s="14" t="s">
        <v>8330</v>
      </c>
      <c r="S3310" s="10" t="s">
        <v>8271</v>
      </c>
      <c r="T3310" t="s">
        <v>8272</v>
      </c>
      <c r="U3310" s="14">
        <f t="shared" si="207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19">
        <v>350</v>
      </c>
      <c r="E3311">
        <v>558</v>
      </c>
      <c r="F3311" s="19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7">
        <f t="shared" si="205"/>
        <v>42628.650208333333</v>
      </c>
      <c r="M3311" t="b">
        <v>0</v>
      </c>
      <c r="N3311">
        <v>31</v>
      </c>
      <c r="O3311" s="5">
        <f>E3311/D3311</f>
        <v>1.5942857142857143</v>
      </c>
      <c r="P3311" s="19">
        <f t="shared" si="206"/>
        <v>18</v>
      </c>
      <c r="Q3311" t="b">
        <v>1</v>
      </c>
      <c r="R3311" s="14" t="s">
        <v>8330</v>
      </c>
      <c r="S3311" s="10" t="s">
        <v>8271</v>
      </c>
      <c r="T3311" t="s">
        <v>8272</v>
      </c>
      <c r="U3311" s="14">
        <f t="shared" si="207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9">
        <v>6500</v>
      </c>
      <c r="E3312">
        <v>6505</v>
      </c>
      <c r="F3312" s="19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7">
        <f t="shared" si="205"/>
        <v>42253.928530092591</v>
      </c>
      <c r="M3312" t="b">
        <v>0</v>
      </c>
      <c r="N3312">
        <v>31</v>
      </c>
      <c r="O3312" s="5">
        <f>E3312/D3312</f>
        <v>1.0007692307692309</v>
      </c>
      <c r="P3312" s="19">
        <f t="shared" si="206"/>
        <v>209.83870967741936</v>
      </c>
      <c r="Q3312" t="b">
        <v>1</v>
      </c>
      <c r="R3312" s="14" t="s">
        <v>8330</v>
      </c>
      <c r="S3312" s="10" t="s">
        <v>8271</v>
      </c>
      <c r="T3312" t="s">
        <v>8272</v>
      </c>
      <c r="U3312" s="14">
        <f t="shared" si="207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9">
        <v>2500</v>
      </c>
      <c r="E3313">
        <v>2746</v>
      </c>
      <c r="F3313" s="19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7">
        <f t="shared" si="205"/>
        <v>42264.29178240741</v>
      </c>
      <c r="M3313" t="b">
        <v>0</v>
      </c>
      <c r="N3313">
        <v>45</v>
      </c>
      <c r="O3313" s="5">
        <f>E3313/D3313</f>
        <v>1.0984</v>
      </c>
      <c r="P3313" s="19">
        <f t="shared" si="206"/>
        <v>61.022222222222226</v>
      </c>
      <c r="Q3313" t="b">
        <v>1</v>
      </c>
      <c r="R3313" s="14" t="s">
        <v>8330</v>
      </c>
      <c r="S3313" s="10" t="s">
        <v>8271</v>
      </c>
      <c r="T3313" t="s">
        <v>8272</v>
      </c>
      <c r="U3313" s="14">
        <f t="shared" si="207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9">
        <v>2500</v>
      </c>
      <c r="E3314">
        <v>2501</v>
      </c>
      <c r="F3314" s="19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7">
        <f t="shared" si="205"/>
        <v>42664.809560185182</v>
      </c>
      <c r="M3314" t="b">
        <v>0</v>
      </c>
      <c r="N3314">
        <v>41</v>
      </c>
      <c r="O3314" s="5">
        <f>E3314/D3314</f>
        <v>1.0004</v>
      </c>
      <c r="P3314" s="19">
        <f t="shared" si="206"/>
        <v>61</v>
      </c>
      <c r="Q3314" t="b">
        <v>1</v>
      </c>
      <c r="R3314" s="14" t="s">
        <v>8330</v>
      </c>
      <c r="S3314" s="10" t="s">
        <v>8271</v>
      </c>
      <c r="T3314" t="s">
        <v>8272</v>
      </c>
      <c r="U3314" s="14">
        <f t="shared" si="207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9">
        <v>2000</v>
      </c>
      <c r="E3315">
        <v>2321</v>
      </c>
      <c r="F3315" s="19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7">
        <f t="shared" si="205"/>
        <v>42382.244409722218</v>
      </c>
      <c r="M3315" t="b">
        <v>0</v>
      </c>
      <c r="N3315">
        <v>29</v>
      </c>
      <c r="O3315" s="5">
        <f>E3315/D3315</f>
        <v>1.1605000000000001</v>
      </c>
      <c r="P3315" s="19">
        <f t="shared" si="206"/>
        <v>80.034482758620683</v>
      </c>
      <c r="Q3315" t="b">
        <v>1</v>
      </c>
      <c r="R3315" s="14" t="s">
        <v>8330</v>
      </c>
      <c r="S3315" s="10" t="s">
        <v>8271</v>
      </c>
      <c r="T3315" t="s">
        <v>8272</v>
      </c>
      <c r="U3315" s="14">
        <f t="shared" si="207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19">
        <v>800</v>
      </c>
      <c r="E3316">
        <v>1686</v>
      </c>
      <c r="F3316" s="19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7">
        <f t="shared" si="205"/>
        <v>42105.267488425925</v>
      </c>
      <c r="M3316" t="b">
        <v>0</v>
      </c>
      <c r="N3316">
        <v>58</v>
      </c>
      <c r="O3316" s="5">
        <f>E3316/D3316</f>
        <v>2.1074999999999999</v>
      </c>
      <c r="P3316" s="19">
        <f t="shared" si="206"/>
        <v>29.068965517241381</v>
      </c>
      <c r="Q3316" t="b">
        <v>1</v>
      </c>
      <c r="R3316" s="14" t="s">
        <v>8330</v>
      </c>
      <c r="S3316" s="10" t="s">
        <v>8271</v>
      </c>
      <c r="T3316" t="s">
        <v>8272</v>
      </c>
      <c r="U3316" s="14">
        <f t="shared" si="207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19">
        <v>4000</v>
      </c>
      <c r="E3317">
        <v>4400</v>
      </c>
      <c r="F3317" s="19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7">
        <f t="shared" si="205"/>
        <v>42466.303715277783</v>
      </c>
      <c r="M3317" t="b">
        <v>0</v>
      </c>
      <c r="N3317">
        <v>89</v>
      </c>
      <c r="O3317" s="5">
        <f>E3317/D3317</f>
        <v>1.1000000000000001</v>
      </c>
      <c r="P3317" s="19">
        <f t="shared" si="206"/>
        <v>49.438202247191015</v>
      </c>
      <c r="Q3317" t="b">
        <v>1</v>
      </c>
      <c r="R3317" s="14" t="s">
        <v>8330</v>
      </c>
      <c r="S3317" s="10" t="s">
        <v>8271</v>
      </c>
      <c r="T3317" t="s">
        <v>8272</v>
      </c>
      <c r="U3317" s="14">
        <f t="shared" si="207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9">
        <v>11737</v>
      </c>
      <c r="E3318">
        <v>11747.18</v>
      </c>
      <c r="F3318" s="19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7">
        <f t="shared" si="205"/>
        <v>41826.871238425927</v>
      </c>
      <c r="M3318" t="b">
        <v>0</v>
      </c>
      <c r="N3318">
        <v>125</v>
      </c>
      <c r="O3318" s="5">
        <f>E3318/D3318</f>
        <v>1.0008673425918038</v>
      </c>
      <c r="P3318" s="19">
        <f t="shared" si="206"/>
        <v>93.977440000000001</v>
      </c>
      <c r="Q3318" t="b">
        <v>1</v>
      </c>
      <c r="R3318" s="14" t="s">
        <v>8330</v>
      </c>
      <c r="S3318" s="10" t="s">
        <v>8271</v>
      </c>
      <c r="T3318" t="s">
        <v>8272</v>
      </c>
      <c r="U3318" s="14">
        <f t="shared" si="207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9">
        <v>1050</v>
      </c>
      <c r="E3319">
        <v>1115</v>
      </c>
      <c r="F3319" s="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7">
        <f t="shared" si="205"/>
        <v>42499.039629629624</v>
      </c>
      <c r="M3319" t="b">
        <v>0</v>
      </c>
      <c r="N3319">
        <v>18</v>
      </c>
      <c r="O3319" s="5">
        <f>E3319/D3319</f>
        <v>1.0619047619047619</v>
      </c>
      <c r="P3319" s="19">
        <f t="shared" si="206"/>
        <v>61.944444444444443</v>
      </c>
      <c r="Q3319" t="b">
        <v>1</v>
      </c>
      <c r="R3319" s="14" t="s">
        <v>8330</v>
      </c>
      <c r="S3319" s="10" t="s">
        <v>8271</v>
      </c>
      <c r="T3319" t="s">
        <v>8272</v>
      </c>
      <c r="U3319" s="14">
        <f t="shared" si="207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19">
        <v>2000</v>
      </c>
      <c r="E3320">
        <v>2512</v>
      </c>
      <c r="F3320" s="19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7">
        <f t="shared" si="205"/>
        <v>42431.302002314813</v>
      </c>
      <c r="M3320" t="b">
        <v>0</v>
      </c>
      <c r="N3320">
        <v>32</v>
      </c>
      <c r="O3320" s="5">
        <f>E3320/D3320</f>
        <v>1.256</v>
      </c>
      <c r="P3320" s="19">
        <f t="shared" si="206"/>
        <v>78.5</v>
      </c>
      <c r="Q3320" t="b">
        <v>1</v>
      </c>
      <c r="R3320" s="14" t="s">
        <v>8330</v>
      </c>
      <c r="S3320" s="10" t="s">
        <v>8271</v>
      </c>
      <c r="T3320" t="s">
        <v>8272</v>
      </c>
      <c r="U3320" s="14">
        <f t="shared" si="207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19">
        <v>500</v>
      </c>
      <c r="E3321">
        <v>540</v>
      </c>
      <c r="F3321" s="19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7">
        <f t="shared" si="205"/>
        <v>41990.585486111115</v>
      </c>
      <c r="M3321" t="b">
        <v>0</v>
      </c>
      <c r="N3321">
        <v>16</v>
      </c>
      <c r="O3321" s="5">
        <f>E3321/D3321</f>
        <v>1.08</v>
      </c>
      <c r="P3321" s="19">
        <f t="shared" si="206"/>
        <v>33.75</v>
      </c>
      <c r="Q3321" t="b">
        <v>1</v>
      </c>
      <c r="R3321" s="14" t="s">
        <v>8330</v>
      </c>
      <c r="S3321" s="10" t="s">
        <v>8271</v>
      </c>
      <c r="T3321" t="s">
        <v>8272</v>
      </c>
      <c r="U3321" s="14">
        <f t="shared" si="207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9">
        <v>2500</v>
      </c>
      <c r="E3322">
        <v>2525</v>
      </c>
      <c r="F3322" s="19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7">
        <f t="shared" si="205"/>
        <v>42513.045798611114</v>
      </c>
      <c r="M3322" t="b">
        <v>0</v>
      </c>
      <c r="N3322">
        <v>38</v>
      </c>
      <c r="O3322" s="5">
        <f>E3322/D3322</f>
        <v>1.01</v>
      </c>
      <c r="P3322" s="19">
        <f t="shared" si="206"/>
        <v>66.44736842105263</v>
      </c>
      <c r="Q3322" t="b">
        <v>1</v>
      </c>
      <c r="R3322" s="14" t="s">
        <v>8330</v>
      </c>
      <c r="S3322" s="10" t="s">
        <v>8271</v>
      </c>
      <c r="T3322" t="s">
        <v>8272</v>
      </c>
      <c r="U3322" s="14">
        <f t="shared" si="207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9">
        <v>500</v>
      </c>
      <c r="E3323">
        <v>537</v>
      </c>
      <c r="F3323" s="19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7">
        <f t="shared" si="205"/>
        <v>41914.100289351853</v>
      </c>
      <c r="M3323" t="b">
        <v>0</v>
      </c>
      <c r="N3323">
        <v>15</v>
      </c>
      <c r="O3323" s="5">
        <f>E3323/D3323</f>
        <v>1.0740000000000001</v>
      </c>
      <c r="P3323" s="19">
        <f t="shared" si="206"/>
        <v>35.799999999999997</v>
      </c>
      <c r="Q3323" t="b">
        <v>1</v>
      </c>
      <c r="R3323" s="14" t="s">
        <v>8330</v>
      </c>
      <c r="S3323" s="10" t="s">
        <v>8271</v>
      </c>
      <c r="T3323" t="s">
        <v>8272</v>
      </c>
      <c r="U3323" s="14">
        <f t="shared" si="207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9">
        <v>3300</v>
      </c>
      <c r="E3324">
        <v>3350</v>
      </c>
      <c r="F3324" s="19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7">
        <f t="shared" si="205"/>
        <v>42521.010370370372</v>
      </c>
      <c r="M3324" t="b">
        <v>0</v>
      </c>
      <c r="N3324">
        <v>23</v>
      </c>
      <c r="O3324" s="5">
        <f>E3324/D3324</f>
        <v>1.0151515151515151</v>
      </c>
      <c r="P3324" s="19">
        <f t="shared" si="206"/>
        <v>145.65217391304347</v>
      </c>
      <c r="Q3324" t="b">
        <v>1</v>
      </c>
      <c r="R3324" s="14" t="s">
        <v>8330</v>
      </c>
      <c r="S3324" s="10" t="s">
        <v>8271</v>
      </c>
      <c r="T3324" t="s">
        <v>8272</v>
      </c>
      <c r="U3324" s="14">
        <f t="shared" si="207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19">
        <v>1000</v>
      </c>
      <c r="E3325">
        <v>1259</v>
      </c>
      <c r="F3325" s="19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7">
        <f t="shared" si="205"/>
        <v>42608.36583333333</v>
      </c>
      <c r="M3325" t="b">
        <v>0</v>
      </c>
      <c r="N3325">
        <v>49</v>
      </c>
      <c r="O3325" s="5">
        <f>E3325/D3325</f>
        <v>1.2589999999999999</v>
      </c>
      <c r="P3325" s="19">
        <f t="shared" si="206"/>
        <v>25.693877551020407</v>
      </c>
      <c r="Q3325" t="b">
        <v>1</v>
      </c>
      <c r="R3325" s="14" t="s">
        <v>8330</v>
      </c>
      <c r="S3325" s="10" t="s">
        <v>8271</v>
      </c>
      <c r="T3325" t="s">
        <v>8272</v>
      </c>
      <c r="U3325" s="14">
        <f t="shared" si="207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19">
        <v>1500</v>
      </c>
      <c r="E3326">
        <v>1525</v>
      </c>
      <c r="F3326" s="19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7">
        <f t="shared" si="205"/>
        <v>42512.58321759259</v>
      </c>
      <c r="M3326" t="b">
        <v>0</v>
      </c>
      <c r="N3326">
        <v>10</v>
      </c>
      <c r="O3326" s="5">
        <f>E3326/D3326</f>
        <v>1.0166666666666666</v>
      </c>
      <c r="P3326" s="19">
        <f t="shared" si="206"/>
        <v>152.5</v>
      </c>
      <c r="Q3326" t="b">
        <v>1</v>
      </c>
      <c r="R3326" s="14" t="s">
        <v>8330</v>
      </c>
      <c r="S3326" s="10" t="s">
        <v>8271</v>
      </c>
      <c r="T3326" t="s">
        <v>8272</v>
      </c>
      <c r="U3326" s="14">
        <f t="shared" si="207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19">
        <v>400</v>
      </c>
      <c r="E3327">
        <v>450</v>
      </c>
      <c r="F3327" s="19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7">
        <f t="shared" si="205"/>
        <v>42064.785613425927</v>
      </c>
      <c r="M3327" t="b">
        <v>0</v>
      </c>
      <c r="N3327">
        <v>15</v>
      </c>
      <c r="O3327" s="5">
        <f>E3327/D3327</f>
        <v>1.125</v>
      </c>
      <c r="P3327" s="19">
        <f t="shared" si="206"/>
        <v>30</v>
      </c>
      <c r="Q3327" t="b">
        <v>1</v>
      </c>
      <c r="R3327" s="14" t="s">
        <v>8330</v>
      </c>
      <c r="S3327" s="10" t="s">
        <v>8271</v>
      </c>
      <c r="T3327" t="s">
        <v>8272</v>
      </c>
      <c r="U3327" s="14">
        <f t="shared" si="207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9">
        <v>8000</v>
      </c>
      <c r="E3328">
        <v>8110</v>
      </c>
      <c r="F3328" s="19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7">
        <f t="shared" si="205"/>
        <v>42041.714178240742</v>
      </c>
      <c r="M3328" t="b">
        <v>0</v>
      </c>
      <c r="N3328">
        <v>57</v>
      </c>
      <c r="O3328" s="5">
        <f>E3328/D3328</f>
        <v>1.0137499999999999</v>
      </c>
      <c r="P3328" s="19">
        <f t="shared" si="206"/>
        <v>142.28070175438597</v>
      </c>
      <c r="Q3328" t="b">
        <v>1</v>
      </c>
      <c r="R3328" s="14" t="s">
        <v>8330</v>
      </c>
      <c r="S3328" s="10" t="s">
        <v>8271</v>
      </c>
      <c r="T3328" t="s">
        <v>8272</v>
      </c>
      <c r="U3328" s="14">
        <f t="shared" si="207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19">
        <v>800</v>
      </c>
      <c r="E3329">
        <v>810</v>
      </c>
      <c r="F3329" s="1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7">
        <f t="shared" si="205"/>
        <v>42468.374606481477</v>
      </c>
      <c r="M3329" t="b">
        <v>0</v>
      </c>
      <c r="N3329">
        <v>33</v>
      </c>
      <c r="O3329" s="5">
        <f>E3329/D3329</f>
        <v>1.0125</v>
      </c>
      <c r="P3329" s="19">
        <f t="shared" si="206"/>
        <v>24.545454545454547</v>
      </c>
      <c r="Q3329" t="b">
        <v>1</v>
      </c>
      <c r="R3329" s="14" t="s">
        <v>8330</v>
      </c>
      <c r="S3329" s="10" t="s">
        <v>8271</v>
      </c>
      <c r="T3329" t="s">
        <v>8272</v>
      </c>
      <c r="U3329" s="14">
        <f t="shared" si="207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9">
        <v>1800</v>
      </c>
      <c r="E3330">
        <v>2635</v>
      </c>
      <c r="F3330" s="19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7">
        <f t="shared" si="205"/>
        <v>41822.57503472222</v>
      </c>
      <c r="M3330" t="b">
        <v>0</v>
      </c>
      <c r="N3330">
        <v>9</v>
      </c>
      <c r="O3330" s="5">
        <f>E3330/D3330</f>
        <v>1.4638888888888888</v>
      </c>
      <c r="P3330" s="19">
        <f t="shared" si="206"/>
        <v>292.77777777777777</v>
      </c>
      <c r="Q3330" t="b">
        <v>1</v>
      </c>
      <c r="R3330" s="14" t="s">
        <v>8330</v>
      </c>
      <c r="S3330" s="10" t="s">
        <v>8271</v>
      </c>
      <c r="T3330" t="s">
        <v>8272</v>
      </c>
      <c r="U3330" s="14">
        <f t="shared" si="207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19">
        <v>1000</v>
      </c>
      <c r="E3331">
        <v>1168</v>
      </c>
      <c r="F3331" s="19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7">
        <f t="shared" ref="L3331:L3394" si="209">(((K3331/60)/60)/24)+DATE(1970,1,1)</f>
        <v>41837.323009259257</v>
      </c>
      <c r="M3331" t="b">
        <v>0</v>
      </c>
      <c r="N3331">
        <v>26</v>
      </c>
      <c r="O3331" s="5">
        <f>E3331/D3331</f>
        <v>1.1679999999999999</v>
      </c>
      <c r="P3331" s="19">
        <f t="shared" ref="P3331:P3394" si="210">IFERROR(E3331/N3331,0)</f>
        <v>44.92307692307692</v>
      </c>
      <c r="Q3331" t="b">
        <v>1</v>
      </c>
      <c r="R3331" s="14" t="s">
        <v>8330</v>
      </c>
      <c r="S3331" s="10" t="s">
        <v>8271</v>
      </c>
      <c r="T3331" t="s">
        <v>8272</v>
      </c>
      <c r="U3331" s="14">
        <f t="shared" ref="U3331:U3394" si="211">YEAR(L3331)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19">
        <v>1500</v>
      </c>
      <c r="E3332">
        <v>1594</v>
      </c>
      <c r="F3332" s="19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7">
        <f t="shared" si="209"/>
        <v>42065.887361111112</v>
      </c>
      <c r="M3332" t="b">
        <v>0</v>
      </c>
      <c r="N3332">
        <v>69</v>
      </c>
      <c r="O3332" s="5">
        <f>E3332/D3332</f>
        <v>1.0626666666666666</v>
      </c>
      <c r="P3332" s="19">
        <f t="shared" si="210"/>
        <v>23.10144927536232</v>
      </c>
      <c r="Q3332" t="b">
        <v>1</v>
      </c>
      <c r="R3332" s="14" t="s">
        <v>8330</v>
      </c>
      <c r="S3332" s="10" t="s">
        <v>8271</v>
      </c>
      <c r="T3332" t="s">
        <v>8272</v>
      </c>
      <c r="U3332" s="14">
        <f t="shared" si="211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9">
        <v>5000</v>
      </c>
      <c r="E3333">
        <v>5226</v>
      </c>
      <c r="F3333" s="19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7">
        <f t="shared" si="209"/>
        <v>42248.697754629626</v>
      </c>
      <c r="M3333" t="b">
        <v>0</v>
      </c>
      <c r="N3333">
        <v>65</v>
      </c>
      <c r="O3333" s="5">
        <f>E3333/D3333</f>
        <v>1.0451999999999999</v>
      </c>
      <c r="P3333" s="19">
        <f t="shared" si="210"/>
        <v>80.400000000000006</v>
      </c>
      <c r="Q3333" t="b">
        <v>1</v>
      </c>
      <c r="R3333" s="14" t="s">
        <v>8330</v>
      </c>
      <c r="S3333" s="10" t="s">
        <v>8271</v>
      </c>
      <c r="T3333" t="s">
        <v>8272</v>
      </c>
      <c r="U3333" s="14">
        <f t="shared" si="211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9">
        <v>6000</v>
      </c>
      <c r="E3334">
        <v>6000</v>
      </c>
      <c r="F3334" s="19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7">
        <f t="shared" si="209"/>
        <v>41809.860300925924</v>
      </c>
      <c r="M3334" t="b">
        <v>0</v>
      </c>
      <c r="N3334">
        <v>83</v>
      </c>
      <c r="O3334" s="5">
        <f>E3334/D3334</f>
        <v>1</v>
      </c>
      <c r="P3334" s="19">
        <f t="shared" si="210"/>
        <v>72.289156626506028</v>
      </c>
      <c r="Q3334" t="b">
        <v>1</v>
      </c>
      <c r="R3334" s="14" t="s">
        <v>8330</v>
      </c>
      <c r="S3334" s="10" t="s">
        <v>8271</v>
      </c>
      <c r="T3334" t="s">
        <v>8272</v>
      </c>
      <c r="U3334" s="14">
        <f t="shared" si="211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9">
        <v>3500</v>
      </c>
      <c r="E3335">
        <v>3660</v>
      </c>
      <c r="F3335" s="19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7">
        <f t="shared" si="209"/>
        <v>42148.676851851851</v>
      </c>
      <c r="M3335" t="b">
        <v>0</v>
      </c>
      <c r="N3335">
        <v>111</v>
      </c>
      <c r="O3335" s="5">
        <f>E3335/D3335</f>
        <v>1.0457142857142858</v>
      </c>
      <c r="P3335" s="19">
        <f t="shared" si="210"/>
        <v>32.972972972972975</v>
      </c>
      <c r="Q3335" t="b">
        <v>1</v>
      </c>
      <c r="R3335" s="14" t="s">
        <v>8330</v>
      </c>
      <c r="S3335" s="10" t="s">
        <v>8271</v>
      </c>
      <c r="T3335" t="s">
        <v>8272</v>
      </c>
      <c r="U3335" s="14">
        <f t="shared" si="211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9">
        <v>3871</v>
      </c>
      <c r="E3336">
        <v>5366</v>
      </c>
      <c r="F3336" s="19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7">
        <f t="shared" si="209"/>
        <v>42185.521087962959</v>
      </c>
      <c r="M3336" t="b">
        <v>0</v>
      </c>
      <c r="N3336">
        <v>46</v>
      </c>
      <c r="O3336" s="5">
        <f>E3336/D3336</f>
        <v>1.3862051149573753</v>
      </c>
      <c r="P3336" s="19">
        <f t="shared" si="210"/>
        <v>116.65217391304348</v>
      </c>
      <c r="Q3336" t="b">
        <v>1</v>
      </c>
      <c r="R3336" s="14" t="s">
        <v>8330</v>
      </c>
      <c r="S3336" s="10" t="s">
        <v>8271</v>
      </c>
      <c r="T3336" t="s">
        <v>8272</v>
      </c>
      <c r="U3336" s="14">
        <f t="shared" si="211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19">
        <v>5000</v>
      </c>
      <c r="E3337">
        <v>5016</v>
      </c>
      <c r="F3337" s="19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7">
        <f t="shared" si="209"/>
        <v>41827.674143518518</v>
      </c>
      <c r="M3337" t="b">
        <v>0</v>
      </c>
      <c r="N3337">
        <v>63</v>
      </c>
      <c r="O3337" s="5">
        <f>E3337/D3337</f>
        <v>1.0032000000000001</v>
      </c>
      <c r="P3337" s="19">
        <f t="shared" si="210"/>
        <v>79.61904761904762</v>
      </c>
      <c r="Q3337" t="b">
        <v>1</v>
      </c>
      <c r="R3337" s="14" t="s">
        <v>8330</v>
      </c>
      <c r="S3337" s="10" t="s">
        <v>8271</v>
      </c>
      <c r="T3337" t="s">
        <v>8272</v>
      </c>
      <c r="U3337" s="14">
        <f t="shared" si="211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19">
        <v>250</v>
      </c>
      <c r="E3338">
        <v>250</v>
      </c>
      <c r="F3338" s="19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7">
        <f t="shared" si="209"/>
        <v>42437.398680555561</v>
      </c>
      <c r="M3338" t="b">
        <v>0</v>
      </c>
      <c r="N3338">
        <v>9</v>
      </c>
      <c r="O3338" s="5">
        <f>E3338/D3338</f>
        <v>1</v>
      </c>
      <c r="P3338" s="19">
        <f t="shared" si="210"/>
        <v>27.777777777777779</v>
      </c>
      <c r="Q3338" t="b">
        <v>1</v>
      </c>
      <c r="R3338" s="14" t="s">
        <v>8330</v>
      </c>
      <c r="S3338" s="10" t="s">
        <v>8271</v>
      </c>
      <c r="T3338" t="s">
        <v>8272</v>
      </c>
      <c r="U3338" s="14">
        <f t="shared" si="211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19">
        <v>2500</v>
      </c>
      <c r="E3339">
        <v>2755</v>
      </c>
      <c r="F3339" s="1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7">
        <f t="shared" si="209"/>
        <v>41901.282025462962</v>
      </c>
      <c r="M3339" t="b">
        <v>0</v>
      </c>
      <c r="N3339">
        <v>34</v>
      </c>
      <c r="O3339" s="5">
        <f>E3339/D3339</f>
        <v>1.1020000000000001</v>
      </c>
      <c r="P3339" s="19">
        <f t="shared" si="210"/>
        <v>81.029411764705884</v>
      </c>
      <c r="Q3339" t="b">
        <v>1</v>
      </c>
      <c r="R3339" s="14" t="s">
        <v>8330</v>
      </c>
      <c r="S3339" s="10" t="s">
        <v>8271</v>
      </c>
      <c r="T3339" t="s">
        <v>8272</v>
      </c>
      <c r="U3339" s="14">
        <f t="shared" si="211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9">
        <v>15000</v>
      </c>
      <c r="E3340">
        <v>15327</v>
      </c>
      <c r="F3340" s="19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7">
        <f t="shared" si="209"/>
        <v>42769.574999999997</v>
      </c>
      <c r="M3340" t="b">
        <v>0</v>
      </c>
      <c r="N3340">
        <v>112</v>
      </c>
      <c r="O3340" s="5">
        <f>E3340/D3340</f>
        <v>1.0218</v>
      </c>
      <c r="P3340" s="19">
        <f t="shared" si="210"/>
        <v>136.84821428571428</v>
      </c>
      <c r="Q3340" t="b">
        <v>1</v>
      </c>
      <c r="R3340" s="14" t="s">
        <v>8330</v>
      </c>
      <c r="S3340" s="10" t="s">
        <v>8271</v>
      </c>
      <c r="T3340" t="s">
        <v>8272</v>
      </c>
      <c r="U3340" s="14">
        <f t="shared" si="211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9">
        <v>8000</v>
      </c>
      <c r="E3341">
        <v>8348</v>
      </c>
      <c r="F3341" s="19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7">
        <f t="shared" si="209"/>
        <v>42549.665717592594</v>
      </c>
      <c r="M3341" t="b">
        <v>0</v>
      </c>
      <c r="N3341">
        <v>47</v>
      </c>
      <c r="O3341" s="5">
        <f>E3341/D3341</f>
        <v>1.0435000000000001</v>
      </c>
      <c r="P3341" s="19">
        <f t="shared" si="210"/>
        <v>177.61702127659575</v>
      </c>
      <c r="Q3341" t="b">
        <v>1</v>
      </c>
      <c r="R3341" s="14" t="s">
        <v>8330</v>
      </c>
      <c r="S3341" s="10" t="s">
        <v>8271</v>
      </c>
      <c r="T3341" t="s">
        <v>8272</v>
      </c>
      <c r="U3341" s="14">
        <f t="shared" si="211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9">
        <v>3000</v>
      </c>
      <c r="E3342">
        <v>4145</v>
      </c>
      <c r="F3342" s="19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7">
        <f t="shared" si="209"/>
        <v>42685.974004629628</v>
      </c>
      <c r="M3342" t="b">
        <v>0</v>
      </c>
      <c r="N3342">
        <v>38</v>
      </c>
      <c r="O3342" s="5">
        <f>E3342/D3342</f>
        <v>1.3816666666666666</v>
      </c>
      <c r="P3342" s="19">
        <f t="shared" si="210"/>
        <v>109.07894736842105</v>
      </c>
      <c r="Q3342" t="b">
        <v>1</v>
      </c>
      <c r="R3342" s="14" t="s">
        <v>8330</v>
      </c>
      <c r="S3342" s="10" t="s">
        <v>8271</v>
      </c>
      <c r="T3342" t="s">
        <v>8272</v>
      </c>
      <c r="U3342" s="14">
        <f t="shared" si="211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19">
        <v>3350</v>
      </c>
      <c r="E3343">
        <v>3350</v>
      </c>
      <c r="F3343" s="19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7">
        <f t="shared" si="209"/>
        <v>42510.798854166671</v>
      </c>
      <c r="M3343" t="b">
        <v>0</v>
      </c>
      <c r="N3343">
        <v>28</v>
      </c>
      <c r="O3343" s="5">
        <f>E3343/D3343</f>
        <v>1</v>
      </c>
      <c r="P3343" s="19">
        <f t="shared" si="210"/>
        <v>119.64285714285714</v>
      </c>
      <c r="Q3343" t="b">
        <v>1</v>
      </c>
      <c r="R3343" s="14" t="s">
        <v>8330</v>
      </c>
      <c r="S3343" s="10" t="s">
        <v>8271</v>
      </c>
      <c r="T3343" t="s">
        <v>8272</v>
      </c>
      <c r="U3343" s="14">
        <f t="shared" si="211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9">
        <v>6000</v>
      </c>
      <c r="E3344">
        <v>6100</v>
      </c>
      <c r="F3344" s="19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7">
        <f t="shared" si="209"/>
        <v>42062.296412037031</v>
      </c>
      <c r="M3344" t="b">
        <v>0</v>
      </c>
      <c r="N3344">
        <v>78</v>
      </c>
      <c r="O3344" s="5">
        <f>E3344/D3344</f>
        <v>1.0166666666666666</v>
      </c>
      <c r="P3344" s="19">
        <f t="shared" si="210"/>
        <v>78.205128205128204</v>
      </c>
      <c r="Q3344" t="b">
        <v>1</v>
      </c>
      <c r="R3344" s="14" t="s">
        <v>8330</v>
      </c>
      <c r="S3344" s="10" t="s">
        <v>8271</v>
      </c>
      <c r="T3344" t="s">
        <v>8272</v>
      </c>
      <c r="U3344" s="14">
        <f t="shared" si="211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19">
        <v>700</v>
      </c>
      <c r="E3345">
        <v>1200</v>
      </c>
      <c r="F3345" s="19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7">
        <f t="shared" si="209"/>
        <v>42452.916481481487</v>
      </c>
      <c r="M3345" t="b">
        <v>0</v>
      </c>
      <c r="N3345">
        <v>23</v>
      </c>
      <c r="O3345" s="5">
        <f>E3345/D3345</f>
        <v>1.7142857142857142</v>
      </c>
      <c r="P3345" s="19">
        <f t="shared" si="210"/>
        <v>52.173913043478258</v>
      </c>
      <c r="Q3345" t="b">
        <v>1</v>
      </c>
      <c r="R3345" s="14" t="s">
        <v>8330</v>
      </c>
      <c r="S3345" s="10" t="s">
        <v>8271</v>
      </c>
      <c r="T3345" t="s">
        <v>8272</v>
      </c>
      <c r="U3345" s="14">
        <f t="shared" si="211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9">
        <v>4500</v>
      </c>
      <c r="E3346">
        <v>4565</v>
      </c>
      <c r="F3346" s="19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7">
        <f t="shared" si="209"/>
        <v>41851.200150462959</v>
      </c>
      <c r="M3346" t="b">
        <v>0</v>
      </c>
      <c r="N3346">
        <v>40</v>
      </c>
      <c r="O3346" s="5">
        <f>E3346/D3346</f>
        <v>1.0144444444444445</v>
      </c>
      <c r="P3346" s="19">
        <f t="shared" si="210"/>
        <v>114.125</v>
      </c>
      <c r="Q3346" t="b">
        <v>1</v>
      </c>
      <c r="R3346" s="14" t="s">
        <v>8330</v>
      </c>
      <c r="S3346" s="10" t="s">
        <v>8271</v>
      </c>
      <c r="T3346" t="s">
        <v>8272</v>
      </c>
      <c r="U3346" s="14">
        <f t="shared" si="211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9">
        <v>500</v>
      </c>
      <c r="E3347">
        <v>650</v>
      </c>
      <c r="F3347" s="19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7">
        <f t="shared" si="209"/>
        <v>42053.106111111112</v>
      </c>
      <c r="M3347" t="b">
        <v>0</v>
      </c>
      <c r="N3347">
        <v>13</v>
      </c>
      <c r="O3347" s="5">
        <f>E3347/D3347</f>
        <v>1.3</v>
      </c>
      <c r="P3347" s="19">
        <f t="shared" si="210"/>
        <v>50</v>
      </c>
      <c r="Q3347" t="b">
        <v>1</v>
      </c>
      <c r="R3347" s="14" t="s">
        <v>8330</v>
      </c>
      <c r="S3347" s="10" t="s">
        <v>8271</v>
      </c>
      <c r="T3347" t="s">
        <v>8272</v>
      </c>
      <c r="U3347" s="14">
        <f t="shared" si="211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9">
        <v>1500</v>
      </c>
      <c r="E3348">
        <v>1650</v>
      </c>
      <c r="F3348" s="19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7">
        <f t="shared" si="209"/>
        <v>42054.024421296301</v>
      </c>
      <c r="M3348" t="b">
        <v>0</v>
      </c>
      <c r="N3348">
        <v>18</v>
      </c>
      <c r="O3348" s="5">
        <f>E3348/D3348</f>
        <v>1.1000000000000001</v>
      </c>
      <c r="P3348" s="19">
        <f t="shared" si="210"/>
        <v>91.666666666666671</v>
      </c>
      <c r="Q3348" t="b">
        <v>1</v>
      </c>
      <c r="R3348" s="14" t="s">
        <v>8330</v>
      </c>
      <c r="S3348" s="10" t="s">
        <v>8271</v>
      </c>
      <c r="T3348" t="s">
        <v>8272</v>
      </c>
      <c r="U3348" s="14">
        <f t="shared" si="211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19">
        <v>2000</v>
      </c>
      <c r="E3349">
        <v>2389</v>
      </c>
      <c r="F3349" s="1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7">
        <f t="shared" si="209"/>
        <v>42484.551550925928</v>
      </c>
      <c r="M3349" t="b">
        <v>0</v>
      </c>
      <c r="N3349">
        <v>22</v>
      </c>
      <c r="O3349" s="5">
        <f>E3349/D3349</f>
        <v>1.1944999999999999</v>
      </c>
      <c r="P3349" s="19">
        <f t="shared" si="210"/>
        <v>108.59090909090909</v>
      </c>
      <c r="Q3349" t="b">
        <v>1</v>
      </c>
      <c r="R3349" s="14" t="s">
        <v>8330</v>
      </c>
      <c r="S3349" s="10" t="s">
        <v>8271</v>
      </c>
      <c r="T3349" t="s">
        <v>8272</v>
      </c>
      <c r="U3349" s="14">
        <f t="shared" si="211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9">
        <v>5500</v>
      </c>
      <c r="E3350">
        <v>5516</v>
      </c>
      <c r="F3350" s="19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7">
        <f t="shared" si="209"/>
        <v>42466.558796296296</v>
      </c>
      <c r="M3350" t="b">
        <v>0</v>
      </c>
      <c r="N3350">
        <v>79</v>
      </c>
      <c r="O3350" s="5">
        <f>E3350/D3350</f>
        <v>1.002909090909091</v>
      </c>
      <c r="P3350" s="19">
        <f t="shared" si="210"/>
        <v>69.822784810126578</v>
      </c>
      <c r="Q3350" t="b">
        <v>1</v>
      </c>
      <c r="R3350" s="14" t="s">
        <v>8330</v>
      </c>
      <c r="S3350" s="10" t="s">
        <v>8271</v>
      </c>
      <c r="T3350" t="s">
        <v>8272</v>
      </c>
      <c r="U3350" s="14">
        <f t="shared" si="211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9">
        <v>1000</v>
      </c>
      <c r="E3351">
        <v>1534</v>
      </c>
      <c r="F3351" s="19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7">
        <f t="shared" si="209"/>
        <v>42513.110787037032</v>
      </c>
      <c r="M3351" t="b">
        <v>0</v>
      </c>
      <c r="N3351">
        <v>14</v>
      </c>
      <c r="O3351" s="5">
        <f>E3351/D3351</f>
        <v>1.534</v>
      </c>
      <c r="P3351" s="19">
        <f t="shared" si="210"/>
        <v>109.57142857142857</v>
      </c>
      <c r="Q3351" t="b">
        <v>1</v>
      </c>
      <c r="R3351" s="14" t="s">
        <v>8330</v>
      </c>
      <c r="S3351" s="10" t="s">
        <v>8271</v>
      </c>
      <c r="T3351" t="s">
        <v>8272</v>
      </c>
      <c r="U3351" s="14">
        <f t="shared" si="211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19">
        <v>3500</v>
      </c>
      <c r="E3352">
        <v>3655</v>
      </c>
      <c r="F3352" s="19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7">
        <f t="shared" si="209"/>
        <v>42302.701516203699</v>
      </c>
      <c r="M3352" t="b">
        <v>0</v>
      </c>
      <c r="N3352">
        <v>51</v>
      </c>
      <c r="O3352" s="5">
        <f>E3352/D3352</f>
        <v>1.0442857142857143</v>
      </c>
      <c r="P3352" s="19">
        <f t="shared" si="210"/>
        <v>71.666666666666671</v>
      </c>
      <c r="Q3352" t="b">
        <v>1</v>
      </c>
      <c r="R3352" s="14" t="s">
        <v>8330</v>
      </c>
      <c r="S3352" s="10" t="s">
        <v>8271</v>
      </c>
      <c r="T3352" t="s">
        <v>8272</v>
      </c>
      <c r="U3352" s="14">
        <f t="shared" si="211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19">
        <v>5000</v>
      </c>
      <c r="E3353">
        <v>5055</v>
      </c>
      <c r="F3353" s="19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7">
        <f t="shared" si="209"/>
        <v>41806.395428240743</v>
      </c>
      <c r="M3353" t="b">
        <v>0</v>
      </c>
      <c r="N3353">
        <v>54</v>
      </c>
      <c r="O3353" s="5">
        <f>E3353/D3353</f>
        <v>1.0109999999999999</v>
      </c>
      <c r="P3353" s="19">
        <f t="shared" si="210"/>
        <v>93.611111111111114</v>
      </c>
      <c r="Q3353" t="b">
        <v>1</v>
      </c>
      <c r="R3353" s="14" t="s">
        <v>8330</v>
      </c>
      <c r="S3353" s="10" t="s">
        <v>8271</v>
      </c>
      <c r="T3353" t="s">
        <v>8272</v>
      </c>
      <c r="U3353" s="14">
        <f t="shared" si="211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19">
        <v>5000</v>
      </c>
      <c r="E3354">
        <v>5376</v>
      </c>
      <c r="F3354" s="19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7">
        <f t="shared" si="209"/>
        <v>42495.992800925931</v>
      </c>
      <c r="M3354" t="b">
        <v>0</v>
      </c>
      <c r="N3354">
        <v>70</v>
      </c>
      <c r="O3354" s="5">
        <f>E3354/D3354</f>
        <v>1.0751999999999999</v>
      </c>
      <c r="P3354" s="19">
        <f t="shared" si="210"/>
        <v>76.8</v>
      </c>
      <c r="Q3354" t="b">
        <v>1</v>
      </c>
      <c r="R3354" s="14" t="s">
        <v>8330</v>
      </c>
      <c r="S3354" s="10" t="s">
        <v>8271</v>
      </c>
      <c r="T3354" t="s">
        <v>8272</v>
      </c>
      <c r="U3354" s="14">
        <f t="shared" si="211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19">
        <v>500</v>
      </c>
      <c r="E3355">
        <v>1575</v>
      </c>
      <c r="F3355" s="19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7">
        <f t="shared" si="209"/>
        <v>42479.432291666672</v>
      </c>
      <c r="M3355" t="b">
        <v>0</v>
      </c>
      <c r="N3355">
        <v>44</v>
      </c>
      <c r="O3355" s="5">
        <f>E3355/D3355</f>
        <v>3.15</v>
      </c>
      <c r="P3355" s="19">
        <f t="shared" si="210"/>
        <v>35.795454545454547</v>
      </c>
      <c r="Q3355" t="b">
        <v>1</v>
      </c>
      <c r="R3355" s="14" t="s">
        <v>8330</v>
      </c>
      <c r="S3355" s="10" t="s">
        <v>8271</v>
      </c>
      <c r="T3355" t="s">
        <v>8272</v>
      </c>
      <c r="U3355" s="14">
        <f t="shared" si="211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9">
        <v>3000</v>
      </c>
      <c r="E3356">
        <v>3058</v>
      </c>
      <c r="F3356" s="19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7">
        <f t="shared" si="209"/>
        <v>42270.7269212963</v>
      </c>
      <c r="M3356" t="b">
        <v>0</v>
      </c>
      <c r="N3356">
        <v>55</v>
      </c>
      <c r="O3356" s="5">
        <f>E3356/D3356</f>
        <v>1.0193333333333334</v>
      </c>
      <c r="P3356" s="19">
        <f t="shared" si="210"/>
        <v>55.6</v>
      </c>
      <c r="Q3356" t="b">
        <v>1</v>
      </c>
      <c r="R3356" s="14" t="s">
        <v>8330</v>
      </c>
      <c r="S3356" s="10" t="s">
        <v>8271</v>
      </c>
      <c r="T3356" t="s">
        <v>8272</v>
      </c>
      <c r="U3356" s="14">
        <f t="shared" si="211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19">
        <v>1750</v>
      </c>
      <c r="E3357">
        <v>2210</v>
      </c>
      <c r="F3357" s="19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7">
        <f t="shared" si="209"/>
        <v>42489.619525462964</v>
      </c>
      <c r="M3357" t="b">
        <v>0</v>
      </c>
      <c r="N3357">
        <v>15</v>
      </c>
      <c r="O3357" s="5">
        <f>E3357/D3357</f>
        <v>1.2628571428571429</v>
      </c>
      <c r="P3357" s="19">
        <f t="shared" si="210"/>
        <v>147.33333333333334</v>
      </c>
      <c r="Q3357" t="b">
        <v>1</v>
      </c>
      <c r="R3357" s="14" t="s">
        <v>8330</v>
      </c>
      <c r="S3357" s="10" t="s">
        <v>8271</v>
      </c>
      <c r="T3357" t="s">
        <v>8272</v>
      </c>
      <c r="U3357" s="14">
        <f t="shared" si="211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19">
        <v>1500</v>
      </c>
      <c r="E3358">
        <v>1521</v>
      </c>
      <c r="F3358" s="19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7">
        <f t="shared" si="209"/>
        <v>42536.815648148149</v>
      </c>
      <c r="M3358" t="b">
        <v>0</v>
      </c>
      <c r="N3358">
        <v>27</v>
      </c>
      <c r="O3358" s="5">
        <f>E3358/D3358</f>
        <v>1.014</v>
      </c>
      <c r="P3358" s="19">
        <f t="shared" si="210"/>
        <v>56.333333333333336</v>
      </c>
      <c r="Q3358" t="b">
        <v>1</v>
      </c>
      <c r="R3358" s="14" t="s">
        <v>8330</v>
      </c>
      <c r="S3358" s="10" t="s">
        <v>8271</v>
      </c>
      <c r="T3358" t="s">
        <v>8272</v>
      </c>
      <c r="U3358" s="14">
        <f t="shared" si="211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19">
        <v>2000</v>
      </c>
      <c r="E3359">
        <v>2020</v>
      </c>
      <c r="F3359" s="1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7">
        <f t="shared" si="209"/>
        <v>41822.417939814812</v>
      </c>
      <c r="M3359" t="b">
        <v>0</v>
      </c>
      <c r="N3359">
        <v>21</v>
      </c>
      <c r="O3359" s="5">
        <f>E3359/D3359</f>
        <v>1.01</v>
      </c>
      <c r="P3359" s="19">
        <f t="shared" si="210"/>
        <v>96.19047619047619</v>
      </c>
      <c r="Q3359" t="b">
        <v>1</v>
      </c>
      <c r="R3359" s="14" t="s">
        <v>8330</v>
      </c>
      <c r="S3359" s="10" t="s">
        <v>8271</v>
      </c>
      <c r="T3359" t="s">
        <v>8272</v>
      </c>
      <c r="U3359" s="14">
        <f t="shared" si="211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9">
        <v>10000</v>
      </c>
      <c r="E3360">
        <v>10299</v>
      </c>
      <c r="F3360" s="19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7">
        <f t="shared" si="209"/>
        <v>41932.311099537037</v>
      </c>
      <c r="M3360" t="b">
        <v>0</v>
      </c>
      <c r="N3360">
        <v>162</v>
      </c>
      <c r="O3360" s="5">
        <f>E3360/D3360</f>
        <v>1.0299</v>
      </c>
      <c r="P3360" s="19">
        <f t="shared" si="210"/>
        <v>63.574074074074076</v>
      </c>
      <c r="Q3360" t="b">
        <v>1</v>
      </c>
      <c r="R3360" s="14" t="s">
        <v>8330</v>
      </c>
      <c r="S3360" s="10" t="s">
        <v>8271</v>
      </c>
      <c r="T3360" t="s">
        <v>8272</v>
      </c>
      <c r="U3360" s="14">
        <f t="shared" si="211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9">
        <v>4000</v>
      </c>
      <c r="E3361">
        <v>4250</v>
      </c>
      <c r="F3361" s="19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7">
        <f t="shared" si="209"/>
        <v>42746.057106481487</v>
      </c>
      <c r="M3361" t="b">
        <v>0</v>
      </c>
      <c r="N3361">
        <v>23</v>
      </c>
      <c r="O3361" s="5">
        <f>E3361/D3361</f>
        <v>1.0625</v>
      </c>
      <c r="P3361" s="19">
        <f t="shared" si="210"/>
        <v>184.78260869565219</v>
      </c>
      <c r="Q3361" t="b">
        <v>1</v>
      </c>
      <c r="R3361" s="14" t="s">
        <v>8330</v>
      </c>
      <c r="S3361" s="10" t="s">
        <v>8271</v>
      </c>
      <c r="T3361" t="s">
        <v>8272</v>
      </c>
      <c r="U3361" s="14">
        <f t="shared" si="211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19">
        <v>9000</v>
      </c>
      <c r="E3362">
        <v>9124</v>
      </c>
      <c r="F3362" s="19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7">
        <f t="shared" si="209"/>
        <v>42697.082673611112</v>
      </c>
      <c r="M3362" t="b">
        <v>0</v>
      </c>
      <c r="N3362">
        <v>72</v>
      </c>
      <c r="O3362" s="5">
        <f>E3362/D3362</f>
        <v>1.0137777777777779</v>
      </c>
      <c r="P3362" s="19">
        <f t="shared" si="210"/>
        <v>126.72222222222223</v>
      </c>
      <c r="Q3362" t="b">
        <v>1</v>
      </c>
      <c r="R3362" s="14" t="s">
        <v>8330</v>
      </c>
      <c r="S3362" s="10" t="s">
        <v>8271</v>
      </c>
      <c r="T3362" t="s">
        <v>8272</v>
      </c>
      <c r="U3362" s="14">
        <f t="shared" si="211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9">
        <v>5000</v>
      </c>
      <c r="E3363">
        <v>5673</v>
      </c>
      <c r="F3363" s="19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7">
        <f t="shared" si="209"/>
        <v>41866.025347222225</v>
      </c>
      <c r="M3363" t="b">
        <v>0</v>
      </c>
      <c r="N3363">
        <v>68</v>
      </c>
      <c r="O3363" s="5">
        <f>E3363/D3363</f>
        <v>1.1346000000000001</v>
      </c>
      <c r="P3363" s="19">
        <f t="shared" si="210"/>
        <v>83.42647058823529</v>
      </c>
      <c r="Q3363" t="b">
        <v>1</v>
      </c>
      <c r="R3363" s="14" t="s">
        <v>8330</v>
      </c>
      <c r="S3363" s="10" t="s">
        <v>8271</v>
      </c>
      <c r="T3363" t="s">
        <v>8272</v>
      </c>
      <c r="U3363" s="14">
        <f t="shared" si="211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9">
        <v>500</v>
      </c>
      <c r="E3364">
        <v>1090</v>
      </c>
      <c r="F3364" s="19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7">
        <f t="shared" si="209"/>
        <v>42056.091631944444</v>
      </c>
      <c r="M3364" t="b">
        <v>0</v>
      </c>
      <c r="N3364">
        <v>20</v>
      </c>
      <c r="O3364" s="5">
        <f>E3364/D3364</f>
        <v>2.1800000000000002</v>
      </c>
      <c r="P3364" s="19">
        <f t="shared" si="210"/>
        <v>54.5</v>
      </c>
      <c r="Q3364" t="b">
        <v>1</v>
      </c>
      <c r="R3364" s="14" t="s">
        <v>8330</v>
      </c>
      <c r="S3364" s="10" t="s">
        <v>8271</v>
      </c>
      <c r="T3364" t="s">
        <v>8272</v>
      </c>
      <c r="U3364" s="14">
        <f t="shared" si="211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9">
        <v>7750</v>
      </c>
      <c r="E3365">
        <v>7860</v>
      </c>
      <c r="F3365" s="19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7">
        <f t="shared" si="209"/>
        <v>41851.771354166667</v>
      </c>
      <c r="M3365" t="b">
        <v>0</v>
      </c>
      <c r="N3365">
        <v>26</v>
      </c>
      <c r="O3365" s="5">
        <f>E3365/D3365</f>
        <v>1.0141935483870967</v>
      </c>
      <c r="P3365" s="19">
        <f t="shared" si="210"/>
        <v>302.30769230769232</v>
      </c>
      <c r="Q3365" t="b">
        <v>1</v>
      </c>
      <c r="R3365" s="14" t="s">
        <v>8330</v>
      </c>
      <c r="S3365" s="10" t="s">
        <v>8271</v>
      </c>
      <c r="T3365" t="s">
        <v>8272</v>
      </c>
      <c r="U3365" s="14">
        <f t="shared" si="211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19">
        <v>3000</v>
      </c>
      <c r="E3366">
        <v>3178</v>
      </c>
      <c r="F3366" s="19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7">
        <f t="shared" si="209"/>
        <v>42422.977418981478</v>
      </c>
      <c r="M3366" t="b">
        <v>0</v>
      </c>
      <c r="N3366">
        <v>72</v>
      </c>
      <c r="O3366" s="5">
        <f>E3366/D3366</f>
        <v>1.0593333333333332</v>
      </c>
      <c r="P3366" s="19">
        <f t="shared" si="210"/>
        <v>44.138888888888886</v>
      </c>
      <c r="Q3366" t="b">
        <v>1</v>
      </c>
      <c r="R3366" s="14" t="s">
        <v>8330</v>
      </c>
      <c r="S3366" s="10" t="s">
        <v>8271</v>
      </c>
      <c r="T3366" t="s">
        <v>8272</v>
      </c>
      <c r="U3366" s="14">
        <f t="shared" si="211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9">
        <v>2500</v>
      </c>
      <c r="E3367">
        <v>2600</v>
      </c>
      <c r="F3367" s="19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7">
        <f t="shared" si="209"/>
        <v>42321.101759259262</v>
      </c>
      <c r="M3367" t="b">
        <v>0</v>
      </c>
      <c r="N3367">
        <v>3</v>
      </c>
      <c r="O3367" s="5">
        <f>E3367/D3367</f>
        <v>1.04</v>
      </c>
      <c r="P3367" s="19">
        <f t="shared" si="210"/>
        <v>866.66666666666663</v>
      </c>
      <c r="Q3367" t="b">
        <v>1</v>
      </c>
      <c r="R3367" s="14" t="s">
        <v>8330</v>
      </c>
      <c r="S3367" s="10" t="s">
        <v>8271</v>
      </c>
      <c r="T3367" t="s">
        <v>8272</v>
      </c>
      <c r="U3367" s="14">
        <f t="shared" si="211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9">
        <v>500</v>
      </c>
      <c r="E3368">
        <v>1105</v>
      </c>
      <c r="F3368" s="19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7">
        <f t="shared" si="209"/>
        <v>42107.067557870367</v>
      </c>
      <c r="M3368" t="b">
        <v>0</v>
      </c>
      <c r="N3368">
        <v>18</v>
      </c>
      <c r="O3368" s="5">
        <f>E3368/D3368</f>
        <v>2.21</v>
      </c>
      <c r="P3368" s="19">
        <f t="shared" si="210"/>
        <v>61.388888888888886</v>
      </c>
      <c r="Q3368" t="b">
        <v>1</v>
      </c>
      <c r="R3368" s="14" t="s">
        <v>8330</v>
      </c>
      <c r="S3368" s="10" t="s">
        <v>8271</v>
      </c>
      <c r="T3368" t="s">
        <v>8272</v>
      </c>
      <c r="U3368" s="14">
        <f t="shared" si="211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19">
        <v>750</v>
      </c>
      <c r="E3369">
        <v>890</v>
      </c>
      <c r="F3369" s="1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7">
        <f t="shared" si="209"/>
        <v>42192.933958333335</v>
      </c>
      <c r="M3369" t="b">
        <v>0</v>
      </c>
      <c r="N3369">
        <v>30</v>
      </c>
      <c r="O3369" s="5">
        <f>E3369/D3369</f>
        <v>1.1866666666666668</v>
      </c>
      <c r="P3369" s="19">
        <f t="shared" si="210"/>
        <v>29.666666666666668</v>
      </c>
      <c r="Q3369" t="b">
        <v>1</v>
      </c>
      <c r="R3369" s="14" t="s">
        <v>8330</v>
      </c>
      <c r="S3369" s="10" t="s">
        <v>8271</v>
      </c>
      <c r="T3369" t="s">
        <v>8272</v>
      </c>
      <c r="U3369" s="14">
        <f t="shared" si="211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9">
        <v>1000</v>
      </c>
      <c r="E3370">
        <v>1046</v>
      </c>
      <c r="F3370" s="19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7">
        <f t="shared" si="209"/>
        <v>41969.199756944443</v>
      </c>
      <c r="M3370" t="b">
        <v>0</v>
      </c>
      <c r="N3370">
        <v>23</v>
      </c>
      <c r="O3370" s="5">
        <f>E3370/D3370</f>
        <v>1.046</v>
      </c>
      <c r="P3370" s="19">
        <f t="shared" si="210"/>
        <v>45.478260869565219</v>
      </c>
      <c r="Q3370" t="b">
        <v>1</v>
      </c>
      <c r="R3370" s="14" t="s">
        <v>8330</v>
      </c>
      <c r="S3370" s="10" t="s">
        <v>8271</v>
      </c>
      <c r="T3370" t="s">
        <v>8272</v>
      </c>
      <c r="U3370" s="14">
        <f t="shared" si="211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19">
        <v>5000</v>
      </c>
      <c r="E3371">
        <v>5195</v>
      </c>
      <c r="F3371" s="19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7">
        <f t="shared" si="209"/>
        <v>42690.041435185187</v>
      </c>
      <c r="M3371" t="b">
        <v>0</v>
      </c>
      <c r="N3371">
        <v>54</v>
      </c>
      <c r="O3371" s="5">
        <f>E3371/D3371</f>
        <v>1.0389999999999999</v>
      </c>
      <c r="P3371" s="19">
        <f t="shared" si="210"/>
        <v>96.203703703703709</v>
      </c>
      <c r="Q3371" t="b">
        <v>1</v>
      </c>
      <c r="R3371" s="14" t="s">
        <v>8330</v>
      </c>
      <c r="S3371" s="10" t="s">
        <v>8271</v>
      </c>
      <c r="T3371" t="s">
        <v>8272</v>
      </c>
      <c r="U3371" s="14">
        <f t="shared" si="211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9">
        <v>1500</v>
      </c>
      <c r="E3372">
        <v>1766</v>
      </c>
      <c r="F3372" s="19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7">
        <f t="shared" si="209"/>
        <v>42690.334317129629</v>
      </c>
      <c r="M3372" t="b">
        <v>0</v>
      </c>
      <c r="N3372">
        <v>26</v>
      </c>
      <c r="O3372" s="5">
        <f>E3372/D3372</f>
        <v>1.1773333333333333</v>
      </c>
      <c r="P3372" s="19">
        <f t="shared" si="210"/>
        <v>67.92307692307692</v>
      </c>
      <c r="Q3372" t="b">
        <v>1</v>
      </c>
      <c r="R3372" s="14" t="s">
        <v>8330</v>
      </c>
      <c r="S3372" s="10" t="s">
        <v>8271</v>
      </c>
      <c r="T3372" t="s">
        <v>8272</v>
      </c>
      <c r="U3372" s="14">
        <f t="shared" si="211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9">
        <v>200</v>
      </c>
      <c r="E3373">
        <v>277</v>
      </c>
      <c r="F3373" s="19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7">
        <f t="shared" si="209"/>
        <v>42312.874594907407</v>
      </c>
      <c r="M3373" t="b">
        <v>0</v>
      </c>
      <c r="N3373">
        <v>9</v>
      </c>
      <c r="O3373" s="5">
        <f>E3373/D3373</f>
        <v>1.385</v>
      </c>
      <c r="P3373" s="19">
        <f t="shared" si="210"/>
        <v>30.777777777777779</v>
      </c>
      <c r="Q3373" t="b">
        <v>1</v>
      </c>
      <c r="R3373" s="14" t="s">
        <v>8330</v>
      </c>
      <c r="S3373" s="10" t="s">
        <v>8271</v>
      </c>
      <c r="T3373" t="s">
        <v>8272</v>
      </c>
      <c r="U3373" s="14">
        <f t="shared" si="211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9">
        <v>1000</v>
      </c>
      <c r="E3374">
        <v>1035</v>
      </c>
      <c r="F3374" s="19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7">
        <f t="shared" si="209"/>
        <v>41855.548101851848</v>
      </c>
      <c r="M3374" t="b">
        <v>0</v>
      </c>
      <c r="N3374">
        <v>27</v>
      </c>
      <c r="O3374" s="5">
        <f>E3374/D3374</f>
        <v>1.0349999999999999</v>
      </c>
      <c r="P3374" s="19">
        <f t="shared" si="210"/>
        <v>38.333333333333336</v>
      </c>
      <c r="Q3374" t="b">
        <v>1</v>
      </c>
      <c r="R3374" s="14" t="s">
        <v>8330</v>
      </c>
      <c r="S3374" s="10" t="s">
        <v>8271</v>
      </c>
      <c r="T3374" t="s">
        <v>8272</v>
      </c>
      <c r="U3374" s="14">
        <f t="shared" si="211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19">
        <v>2000</v>
      </c>
      <c r="E3375">
        <v>2005</v>
      </c>
      <c r="F3375" s="19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7">
        <f t="shared" si="209"/>
        <v>42179.854629629626</v>
      </c>
      <c r="M3375" t="b">
        <v>0</v>
      </c>
      <c r="N3375">
        <v>30</v>
      </c>
      <c r="O3375" s="5">
        <f>E3375/D3375</f>
        <v>1.0024999999999999</v>
      </c>
      <c r="P3375" s="19">
        <f t="shared" si="210"/>
        <v>66.833333333333329</v>
      </c>
      <c r="Q3375" t="b">
        <v>1</v>
      </c>
      <c r="R3375" s="14" t="s">
        <v>8330</v>
      </c>
      <c r="S3375" s="10" t="s">
        <v>8271</v>
      </c>
      <c r="T3375" t="s">
        <v>8272</v>
      </c>
      <c r="U3375" s="14">
        <f t="shared" si="211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19">
        <v>3500</v>
      </c>
      <c r="E3376">
        <v>3730</v>
      </c>
      <c r="F3376" s="19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7">
        <f t="shared" si="209"/>
        <v>42275.731666666667</v>
      </c>
      <c r="M3376" t="b">
        <v>0</v>
      </c>
      <c r="N3376">
        <v>52</v>
      </c>
      <c r="O3376" s="5">
        <f>E3376/D3376</f>
        <v>1.0657142857142856</v>
      </c>
      <c r="P3376" s="19">
        <f t="shared" si="210"/>
        <v>71.730769230769226</v>
      </c>
      <c r="Q3376" t="b">
        <v>1</v>
      </c>
      <c r="R3376" s="14" t="s">
        <v>8330</v>
      </c>
      <c r="S3376" s="10" t="s">
        <v>8271</v>
      </c>
      <c r="T3376" t="s">
        <v>8272</v>
      </c>
      <c r="U3376" s="14">
        <f t="shared" si="211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19">
        <v>3000</v>
      </c>
      <c r="E3377">
        <v>3000</v>
      </c>
      <c r="F3377" s="19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7">
        <f t="shared" si="209"/>
        <v>41765.610798611109</v>
      </c>
      <c r="M3377" t="b">
        <v>0</v>
      </c>
      <c r="N3377">
        <v>17</v>
      </c>
      <c r="O3377" s="5">
        <f>E3377/D3377</f>
        <v>1</v>
      </c>
      <c r="P3377" s="19">
        <f t="shared" si="210"/>
        <v>176.47058823529412</v>
      </c>
      <c r="Q3377" t="b">
        <v>1</v>
      </c>
      <c r="R3377" s="14" t="s">
        <v>8330</v>
      </c>
      <c r="S3377" s="10" t="s">
        <v>8271</v>
      </c>
      <c r="T3377" t="s">
        <v>8272</v>
      </c>
      <c r="U3377" s="14">
        <f t="shared" si="211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9">
        <v>8000</v>
      </c>
      <c r="E3378">
        <v>8001</v>
      </c>
      <c r="F3378" s="19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7">
        <f t="shared" si="209"/>
        <v>42059.701319444444</v>
      </c>
      <c r="M3378" t="b">
        <v>0</v>
      </c>
      <c r="N3378">
        <v>19</v>
      </c>
      <c r="O3378" s="5">
        <f>E3378/D3378</f>
        <v>1.0001249999999999</v>
      </c>
      <c r="P3378" s="19">
        <f t="shared" si="210"/>
        <v>421.10526315789474</v>
      </c>
      <c r="Q3378" t="b">
        <v>1</v>
      </c>
      <c r="R3378" s="14" t="s">
        <v>8330</v>
      </c>
      <c r="S3378" s="10" t="s">
        <v>8271</v>
      </c>
      <c r="T3378" t="s">
        <v>8272</v>
      </c>
      <c r="U3378" s="14">
        <f t="shared" si="211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19">
        <v>8000</v>
      </c>
      <c r="E3379">
        <v>8084</v>
      </c>
      <c r="F3379" s="1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7">
        <f t="shared" si="209"/>
        <v>42053.732627314821</v>
      </c>
      <c r="M3379" t="b">
        <v>0</v>
      </c>
      <c r="N3379">
        <v>77</v>
      </c>
      <c r="O3379" s="5">
        <f>E3379/D3379</f>
        <v>1.0105</v>
      </c>
      <c r="P3379" s="19">
        <f t="shared" si="210"/>
        <v>104.98701298701299</v>
      </c>
      <c r="Q3379" t="b">
        <v>1</v>
      </c>
      <c r="R3379" s="14" t="s">
        <v>8330</v>
      </c>
      <c r="S3379" s="10" t="s">
        <v>8271</v>
      </c>
      <c r="T3379" t="s">
        <v>8272</v>
      </c>
      <c r="U3379" s="14">
        <f t="shared" si="211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19">
        <v>550</v>
      </c>
      <c r="E3380">
        <v>592</v>
      </c>
      <c r="F3380" s="19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7">
        <f t="shared" si="209"/>
        <v>41858.355393518519</v>
      </c>
      <c r="M3380" t="b">
        <v>0</v>
      </c>
      <c r="N3380">
        <v>21</v>
      </c>
      <c r="O3380" s="5">
        <f>E3380/D3380</f>
        <v>1.0763636363636364</v>
      </c>
      <c r="P3380" s="19">
        <f t="shared" si="210"/>
        <v>28.19047619047619</v>
      </c>
      <c r="Q3380" t="b">
        <v>1</v>
      </c>
      <c r="R3380" s="14" t="s">
        <v>8330</v>
      </c>
      <c r="S3380" s="10" t="s">
        <v>8271</v>
      </c>
      <c r="T3380" t="s">
        <v>8272</v>
      </c>
      <c r="U3380" s="14">
        <f t="shared" si="211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19">
        <v>2000</v>
      </c>
      <c r="E3381">
        <v>2073</v>
      </c>
      <c r="F3381" s="19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7">
        <f t="shared" si="209"/>
        <v>42225.513888888891</v>
      </c>
      <c r="M3381" t="b">
        <v>0</v>
      </c>
      <c r="N3381">
        <v>38</v>
      </c>
      <c r="O3381" s="5">
        <f>E3381/D3381</f>
        <v>1.0365</v>
      </c>
      <c r="P3381" s="19">
        <f t="shared" si="210"/>
        <v>54.55263157894737</v>
      </c>
      <c r="Q3381" t="b">
        <v>1</v>
      </c>
      <c r="R3381" s="14" t="s">
        <v>8330</v>
      </c>
      <c r="S3381" s="10" t="s">
        <v>8271</v>
      </c>
      <c r="T3381" t="s">
        <v>8272</v>
      </c>
      <c r="U3381" s="14">
        <f t="shared" si="211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9">
        <v>3000</v>
      </c>
      <c r="E3382">
        <v>3133</v>
      </c>
      <c r="F3382" s="19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7">
        <f t="shared" si="209"/>
        <v>41937.95344907407</v>
      </c>
      <c r="M3382" t="b">
        <v>0</v>
      </c>
      <c r="N3382">
        <v>28</v>
      </c>
      <c r="O3382" s="5">
        <f>E3382/D3382</f>
        <v>1.0443333333333333</v>
      </c>
      <c r="P3382" s="19">
        <f t="shared" si="210"/>
        <v>111.89285714285714</v>
      </c>
      <c r="Q3382" t="b">
        <v>1</v>
      </c>
      <c r="R3382" s="14" t="s">
        <v>8330</v>
      </c>
      <c r="S3382" s="10" t="s">
        <v>8271</v>
      </c>
      <c r="T3382" t="s">
        <v>8272</v>
      </c>
      <c r="U3382" s="14">
        <f t="shared" si="211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9">
        <v>4000</v>
      </c>
      <c r="E3383">
        <v>4090</v>
      </c>
      <c r="F3383" s="19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7">
        <f t="shared" si="209"/>
        <v>42044.184988425928</v>
      </c>
      <c r="M3383" t="b">
        <v>0</v>
      </c>
      <c r="N3383">
        <v>48</v>
      </c>
      <c r="O3383" s="5">
        <f>E3383/D3383</f>
        <v>1.0225</v>
      </c>
      <c r="P3383" s="19">
        <f t="shared" si="210"/>
        <v>85.208333333333329</v>
      </c>
      <c r="Q3383" t="b">
        <v>1</v>
      </c>
      <c r="R3383" s="14" t="s">
        <v>8330</v>
      </c>
      <c r="S3383" s="10" t="s">
        <v>8271</v>
      </c>
      <c r="T3383" t="s">
        <v>8272</v>
      </c>
      <c r="U3383" s="14">
        <f t="shared" si="211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19">
        <v>3500</v>
      </c>
      <c r="E3384">
        <v>3526</v>
      </c>
      <c r="F3384" s="19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7">
        <f t="shared" si="209"/>
        <v>42559.431203703702</v>
      </c>
      <c r="M3384" t="b">
        <v>0</v>
      </c>
      <c r="N3384">
        <v>46</v>
      </c>
      <c r="O3384" s="5">
        <f>E3384/D3384</f>
        <v>1.0074285714285713</v>
      </c>
      <c r="P3384" s="19">
        <f t="shared" si="210"/>
        <v>76.652173913043484</v>
      </c>
      <c r="Q3384" t="b">
        <v>1</v>
      </c>
      <c r="R3384" s="14" t="s">
        <v>8330</v>
      </c>
      <c r="S3384" s="10" t="s">
        <v>8271</v>
      </c>
      <c r="T3384" t="s">
        <v>8272</v>
      </c>
      <c r="U3384" s="14">
        <f t="shared" si="211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9">
        <v>1750</v>
      </c>
      <c r="E3385">
        <v>1955</v>
      </c>
      <c r="F3385" s="19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7">
        <f t="shared" si="209"/>
        <v>42524.782638888893</v>
      </c>
      <c r="M3385" t="b">
        <v>0</v>
      </c>
      <c r="N3385">
        <v>30</v>
      </c>
      <c r="O3385" s="5">
        <f>E3385/D3385</f>
        <v>1.1171428571428572</v>
      </c>
      <c r="P3385" s="19">
        <f t="shared" si="210"/>
        <v>65.166666666666671</v>
      </c>
      <c r="Q3385" t="b">
        <v>1</v>
      </c>
      <c r="R3385" s="14" t="s">
        <v>8330</v>
      </c>
      <c r="S3385" s="10" t="s">
        <v>8271</v>
      </c>
      <c r="T3385" t="s">
        <v>8272</v>
      </c>
      <c r="U3385" s="14">
        <f t="shared" si="211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9">
        <v>6000</v>
      </c>
      <c r="E3386">
        <v>6000.66</v>
      </c>
      <c r="F3386" s="19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7">
        <f t="shared" si="209"/>
        <v>42292.087592592594</v>
      </c>
      <c r="M3386" t="b">
        <v>0</v>
      </c>
      <c r="N3386">
        <v>64</v>
      </c>
      <c r="O3386" s="5">
        <f>E3386/D3386</f>
        <v>1.0001100000000001</v>
      </c>
      <c r="P3386" s="19">
        <f t="shared" si="210"/>
        <v>93.760312499999998</v>
      </c>
      <c r="Q3386" t="b">
        <v>1</v>
      </c>
      <c r="R3386" s="14" t="s">
        <v>8330</v>
      </c>
      <c r="S3386" s="10" t="s">
        <v>8271</v>
      </c>
      <c r="T3386" t="s">
        <v>8272</v>
      </c>
      <c r="U3386" s="14">
        <f t="shared" si="211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9">
        <v>2000</v>
      </c>
      <c r="E3387">
        <v>2000</v>
      </c>
      <c r="F3387" s="19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7">
        <f t="shared" si="209"/>
        <v>41953.8675</v>
      </c>
      <c r="M3387" t="b">
        <v>0</v>
      </c>
      <c r="N3387">
        <v>15</v>
      </c>
      <c r="O3387" s="5">
        <f>E3387/D3387</f>
        <v>1</v>
      </c>
      <c r="P3387" s="19">
        <f t="shared" si="210"/>
        <v>133.33333333333334</v>
      </c>
      <c r="Q3387" t="b">
        <v>1</v>
      </c>
      <c r="R3387" s="14" t="s">
        <v>8330</v>
      </c>
      <c r="S3387" s="10" t="s">
        <v>8271</v>
      </c>
      <c r="T3387" t="s">
        <v>8272</v>
      </c>
      <c r="U3387" s="14">
        <f t="shared" si="211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9">
        <v>2000</v>
      </c>
      <c r="E3388">
        <v>2100</v>
      </c>
      <c r="F3388" s="19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7">
        <f t="shared" si="209"/>
        <v>41946.644745370373</v>
      </c>
      <c r="M3388" t="b">
        <v>0</v>
      </c>
      <c r="N3388">
        <v>41</v>
      </c>
      <c r="O3388" s="5">
        <f>E3388/D3388</f>
        <v>1.05</v>
      </c>
      <c r="P3388" s="19">
        <f t="shared" si="210"/>
        <v>51.219512195121951</v>
      </c>
      <c r="Q3388" t="b">
        <v>1</v>
      </c>
      <c r="R3388" s="14" t="s">
        <v>8330</v>
      </c>
      <c r="S3388" s="10" t="s">
        <v>8271</v>
      </c>
      <c r="T3388" t="s">
        <v>8272</v>
      </c>
      <c r="U3388" s="14">
        <f t="shared" si="211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9">
        <v>3000</v>
      </c>
      <c r="E3389">
        <v>3506</v>
      </c>
      <c r="F3389" s="1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7">
        <f t="shared" si="209"/>
        <v>41947.762592592589</v>
      </c>
      <c r="M3389" t="b">
        <v>0</v>
      </c>
      <c r="N3389">
        <v>35</v>
      </c>
      <c r="O3389" s="5">
        <f>E3389/D3389</f>
        <v>1.1686666666666667</v>
      </c>
      <c r="P3389" s="19">
        <f t="shared" si="210"/>
        <v>100.17142857142858</v>
      </c>
      <c r="Q3389" t="b">
        <v>1</v>
      </c>
      <c r="R3389" s="14" t="s">
        <v>8330</v>
      </c>
      <c r="S3389" s="10" t="s">
        <v>8271</v>
      </c>
      <c r="T3389" t="s">
        <v>8272</v>
      </c>
      <c r="U3389" s="14">
        <f t="shared" si="211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19">
        <v>1500</v>
      </c>
      <c r="E3390">
        <v>1557</v>
      </c>
      <c r="F3390" s="19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7">
        <f t="shared" si="209"/>
        <v>42143.461122685185</v>
      </c>
      <c r="M3390" t="b">
        <v>0</v>
      </c>
      <c r="N3390">
        <v>45</v>
      </c>
      <c r="O3390" s="5">
        <f>E3390/D3390</f>
        <v>1.038</v>
      </c>
      <c r="P3390" s="19">
        <f t="shared" si="210"/>
        <v>34.6</v>
      </c>
      <c r="Q3390" t="b">
        <v>1</v>
      </c>
      <c r="R3390" s="14" t="s">
        <v>8330</v>
      </c>
      <c r="S3390" s="10" t="s">
        <v>8271</v>
      </c>
      <c r="T3390" t="s">
        <v>8272</v>
      </c>
      <c r="U3390" s="14">
        <f t="shared" si="211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9">
        <v>10000</v>
      </c>
      <c r="E3391">
        <v>11450</v>
      </c>
      <c r="F3391" s="19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7">
        <f t="shared" si="209"/>
        <v>42494.563449074078</v>
      </c>
      <c r="M3391" t="b">
        <v>0</v>
      </c>
      <c r="N3391">
        <v>62</v>
      </c>
      <c r="O3391" s="5">
        <f>E3391/D3391</f>
        <v>1.145</v>
      </c>
      <c r="P3391" s="19">
        <f t="shared" si="210"/>
        <v>184.67741935483872</v>
      </c>
      <c r="Q3391" t="b">
        <v>1</v>
      </c>
      <c r="R3391" s="14" t="s">
        <v>8330</v>
      </c>
      <c r="S3391" s="10" t="s">
        <v>8271</v>
      </c>
      <c r="T3391" t="s">
        <v>8272</v>
      </c>
      <c r="U3391" s="14">
        <f t="shared" si="211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9">
        <v>1500</v>
      </c>
      <c r="E3392">
        <v>1536</v>
      </c>
      <c r="F3392" s="19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7">
        <f t="shared" si="209"/>
        <v>41815.774826388886</v>
      </c>
      <c r="M3392" t="b">
        <v>0</v>
      </c>
      <c r="N3392">
        <v>22</v>
      </c>
      <c r="O3392" s="5">
        <f>E3392/D3392</f>
        <v>1.024</v>
      </c>
      <c r="P3392" s="19">
        <f t="shared" si="210"/>
        <v>69.818181818181813</v>
      </c>
      <c r="Q3392" t="b">
        <v>1</v>
      </c>
      <c r="R3392" s="14" t="s">
        <v>8330</v>
      </c>
      <c r="S3392" s="10" t="s">
        <v>8271</v>
      </c>
      <c r="T3392" t="s">
        <v>8272</v>
      </c>
      <c r="U3392" s="14">
        <f t="shared" si="211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9">
        <v>500</v>
      </c>
      <c r="E3393">
        <v>1115</v>
      </c>
      <c r="F3393" s="19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7">
        <f t="shared" si="209"/>
        <v>41830.545694444445</v>
      </c>
      <c r="M3393" t="b">
        <v>0</v>
      </c>
      <c r="N3393">
        <v>18</v>
      </c>
      <c r="O3393" s="5">
        <f>E3393/D3393</f>
        <v>2.23</v>
      </c>
      <c r="P3393" s="19">
        <f t="shared" si="210"/>
        <v>61.944444444444443</v>
      </c>
      <c r="Q3393" t="b">
        <v>1</v>
      </c>
      <c r="R3393" s="14" t="s">
        <v>8330</v>
      </c>
      <c r="S3393" s="10" t="s">
        <v>8271</v>
      </c>
      <c r="T3393" t="s">
        <v>8272</v>
      </c>
      <c r="U3393" s="14">
        <f t="shared" si="211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19">
        <v>500</v>
      </c>
      <c r="E3394">
        <v>500</v>
      </c>
      <c r="F3394" s="19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7">
        <f t="shared" si="209"/>
        <v>42446.845543981486</v>
      </c>
      <c r="M3394" t="b">
        <v>0</v>
      </c>
      <c r="N3394">
        <v>12</v>
      </c>
      <c r="O3394" s="5">
        <f>E3394/D3394</f>
        <v>1</v>
      </c>
      <c r="P3394" s="19">
        <f t="shared" si="210"/>
        <v>41.666666666666664</v>
      </c>
      <c r="Q3394" t="b">
        <v>1</v>
      </c>
      <c r="R3394" s="14" t="s">
        <v>8330</v>
      </c>
      <c r="S3394" s="10" t="s">
        <v>8271</v>
      </c>
      <c r="T3394" t="s">
        <v>8272</v>
      </c>
      <c r="U3394" s="14">
        <f t="shared" si="211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9">
        <v>1500</v>
      </c>
      <c r="E3395">
        <v>1587</v>
      </c>
      <c r="F3395" s="19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7">
        <f t="shared" ref="L3395:L3458" si="213">(((K3395/60)/60)/24)+DATE(1970,1,1)</f>
        <v>41923.921643518523</v>
      </c>
      <c r="M3395" t="b">
        <v>0</v>
      </c>
      <c r="N3395">
        <v>44</v>
      </c>
      <c r="O3395" s="5">
        <f>E3395/D3395</f>
        <v>1.0580000000000001</v>
      </c>
      <c r="P3395" s="19">
        <f t="shared" ref="P3395:P3458" si="214">IFERROR(E3395/N3395,0)</f>
        <v>36.06818181818182</v>
      </c>
      <c r="Q3395" t="b">
        <v>1</v>
      </c>
      <c r="R3395" s="14" t="s">
        <v>8330</v>
      </c>
      <c r="S3395" s="10" t="s">
        <v>8271</v>
      </c>
      <c r="T3395" t="s">
        <v>8272</v>
      </c>
      <c r="U3395" s="14">
        <f t="shared" ref="U3395:U3458" si="215">YEAR(L3395)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19">
        <v>550</v>
      </c>
      <c r="E3396">
        <v>783</v>
      </c>
      <c r="F3396" s="19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7">
        <f t="shared" si="213"/>
        <v>41817.59542824074</v>
      </c>
      <c r="M3396" t="b">
        <v>0</v>
      </c>
      <c r="N3396">
        <v>27</v>
      </c>
      <c r="O3396" s="5">
        <f>E3396/D3396</f>
        <v>1.4236363636363636</v>
      </c>
      <c r="P3396" s="19">
        <f t="shared" si="214"/>
        <v>29</v>
      </c>
      <c r="Q3396" t="b">
        <v>1</v>
      </c>
      <c r="R3396" s="14" t="s">
        <v>8330</v>
      </c>
      <c r="S3396" s="10" t="s">
        <v>8271</v>
      </c>
      <c r="T3396" t="s">
        <v>8272</v>
      </c>
      <c r="U3396" s="14">
        <f t="shared" si="215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19">
        <v>500</v>
      </c>
      <c r="E3397">
        <v>920</v>
      </c>
      <c r="F3397" s="19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7">
        <f t="shared" si="213"/>
        <v>42140.712314814817</v>
      </c>
      <c r="M3397" t="b">
        <v>0</v>
      </c>
      <c r="N3397">
        <v>38</v>
      </c>
      <c r="O3397" s="5">
        <f>E3397/D3397</f>
        <v>1.84</v>
      </c>
      <c r="P3397" s="19">
        <f t="shared" si="214"/>
        <v>24.210526315789473</v>
      </c>
      <c r="Q3397" t="b">
        <v>1</v>
      </c>
      <c r="R3397" s="14" t="s">
        <v>8330</v>
      </c>
      <c r="S3397" s="10" t="s">
        <v>8271</v>
      </c>
      <c r="T3397" t="s">
        <v>8272</v>
      </c>
      <c r="U3397" s="14">
        <f t="shared" si="215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9">
        <v>1500</v>
      </c>
      <c r="E3398">
        <v>1565</v>
      </c>
      <c r="F3398" s="19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7">
        <f t="shared" si="213"/>
        <v>41764.44663194444</v>
      </c>
      <c r="M3398" t="b">
        <v>0</v>
      </c>
      <c r="N3398">
        <v>28</v>
      </c>
      <c r="O3398" s="5">
        <f>E3398/D3398</f>
        <v>1.0433333333333332</v>
      </c>
      <c r="P3398" s="19">
        <f t="shared" si="214"/>
        <v>55.892857142857146</v>
      </c>
      <c r="Q3398" t="b">
        <v>1</v>
      </c>
      <c r="R3398" s="14" t="s">
        <v>8330</v>
      </c>
      <c r="S3398" s="10" t="s">
        <v>8271</v>
      </c>
      <c r="T3398" t="s">
        <v>8272</v>
      </c>
      <c r="U3398" s="14">
        <f t="shared" si="215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19">
        <v>250</v>
      </c>
      <c r="E3399">
        <v>280</v>
      </c>
      <c r="F3399" s="1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7">
        <f t="shared" si="213"/>
        <v>42378.478344907402</v>
      </c>
      <c r="M3399" t="b">
        <v>0</v>
      </c>
      <c r="N3399">
        <v>24</v>
      </c>
      <c r="O3399" s="5">
        <f>E3399/D3399</f>
        <v>1.1200000000000001</v>
      </c>
      <c r="P3399" s="19">
        <f t="shared" si="214"/>
        <v>11.666666666666666</v>
      </c>
      <c r="Q3399" t="b">
        <v>1</v>
      </c>
      <c r="R3399" s="14" t="s">
        <v>8330</v>
      </c>
      <c r="S3399" s="10" t="s">
        <v>8271</v>
      </c>
      <c r="T3399" t="s">
        <v>8272</v>
      </c>
      <c r="U3399" s="14">
        <f t="shared" si="215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9">
        <v>4000</v>
      </c>
      <c r="E3400">
        <v>4443</v>
      </c>
      <c r="F3400" s="19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7">
        <f t="shared" si="213"/>
        <v>41941.75203703704</v>
      </c>
      <c r="M3400" t="b">
        <v>0</v>
      </c>
      <c r="N3400">
        <v>65</v>
      </c>
      <c r="O3400" s="5">
        <f>E3400/D3400</f>
        <v>1.1107499999999999</v>
      </c>
      <c r="P3400" s="19">
        <f t="shared" si="214"/>
        <v>68.353846153846149</v>
      </c>
      <c r="Q3400" t="b">
        <v>1</v>
      </c>
      <c r="R3400" s="14" t="s">
        <v>8330</v>
      </c>
      <c r="S3400" s="10" t="s">
        <v>8271</v>
      </c>
      <c r="T3400" t="s">
        <v>8272</v>
      </c>
      <c r="U3400" s="14">
        <f t="shared" si="215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19">
        <v>1200</v>
      </c>
      <c r="E3401">
        <v>1245</v>
      </c>
      <c r="F3401" s="19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7">
        <f t="shared" si="213"/>
        <v>42026.920428240745</v>
      </c>
      <c r="M3401" t="b">
        <v>0</v>
      </c>
      <c r="N3401">
        <v>46</v>
      </c>
      <c r="O3401" s="5">
        <f>E3401/D3401</f>
        <v>1.0375000000000001</v>
      </c>
      <c r="P3401" s="19">
        <f t="shared" si="214"/>
        <v>27.065217391304348</v>
      </c>
      <c r="Q3401" t="b">
        <v>1</v>
      </c>
      <c r="R3401" s="14" t="s">
        <v>8330</v>
      </c>
      <c r="S3401" s="10" t="s">
        <v>8271</v>
      </c>
      <c r="T3401" t="s">
        <v>8272</v>
      </c>
      <c r="U3401" s="14">
        <f t="shared" si="215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9">
        <v>10000</v>
      </c>
      <c r="E3402">
        <v>10041</v>
      </c>
      <c r="F3402" s="19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7">
        <f t="shared" si="213"/>
        <v>41834.953865740739</v>
      </c>
      <c r="M3402" t="b">
        <v>0</v>
      </c>
      <c r="N3402">
        <v>85</v>
      </c>
      <c r="O3402" s="5">
        <f>E3402/D3402</f>
        <v>1.0041</v>
      </c>
      <c r="P3402" s="19">
        <f t="shared" si="214"/>
        <v>118.12941176470588</v>
      </c>
      <c r="Q3402" t="b">
        <v>1</v>
      </c>
      <c r="R3402" s="14" t="s">
        <v>8330</v>
      </c>
      <c r="S3402" s="10" t="s">
        <v>8271</v>
      </c>
      <c r="T3402" t="s">
        <v>8272</v>
      </c>
      <c r="U3402" s="14">
        <f t="shared" si="215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19">
        <v>2900</v>
      </c>
      <c r="E3403">
        <v>2954</v>
      </c>
      <c r="F3403" s="19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7">
        <f t="shared" si="213"/>
        <v>42193.723912037036</v>
      </c>
      <c r="M3403" t="b">
        <v>0</v>
      </c>
      <c r="N3403">
        <v>66</v>
      </c>
      <c r="O3403" s="5">
        <f>E3403/D3403</f>
        <v>1.0186206896551724</v>
      </c>
      <c r="P3403" s="19">
        <f t="shared" si="214"/>
        <v>44.757575757575758</v>
      </c>
      <c r="Q3403" t="b">
        <v>1</v>
      </c>
      <c r="R3403" s="14" t="s">
        <v>8330</v>
      </c>
      <c r="S3403" s="10" t="s">
        <v>8271</v>
      </c>
      <c r="T3403" t="s">
        <v>8272</v>
      </c>
      <c r="U3403" s="14">
        <f t="shared" si="215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9">
        <v>15000</v>
      </c>
      <c r="E3404">
        <v>16465</v>
      </c>
      <c r="F3404" s="19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7">
        <f t="shared" si="213"/>
        <v>42290.61855324074</v>
      </c>
      <c r="M3404" t="b">
        <v>0</v>
      </c>
      <c r="N3404">
        <v>165</v>
      </c>
      <c r="O3404" s="5">
        <f>E3404/D3404</f>
        <v>1.0976666666666666</v>
      </c>
      <c r="P3404" s="19">
        <f t="shared" si="214"/>
        <v>99.787878787878782</v>
      </c>
      <c r="Q3404" t="b">
        <v>1</v>
      </c>
      <c r="R3404" s="14" t="s">
        <v>8330</v>
      </c>
      <c r="S3404" s="10" t="s">
        <v>8271</v>
      </c>
      <c r="T3404" t="s">
        <v>8272</v>
      </c>
      <c r="U3404" s="14">
        <f t="shared" si="215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19">
        <v>2000</v>
      </c>
      <c r="E3405">
        <v>2000</v>
      </c>
      <c r="F3405" s="19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7">
        <f t="shared" si="213"/>
        <v>42150.462083333332</v>
      </c>
      <c r="M3405" t="b">
        <v>0</v>
      </c>
      <c r="N3405">
        <v>17</v>
      </c>
      <c r="O3405" s="5">
        <f>E3405/D3405</f>
        <v>1</v>
      </c>
      <c r="P3405" s="19">
        <f t="shared" si="214"/>
        <v>117.64705882352941</v>
      </c>
      <c r="Q3405" t="b">
        <v>1</v>
      </c>
      <c r="R3405" s="14" t="s">
        <v>8330</v>
      </c>
      <c r="S3405" s="10" t="s">
        <v>8271</v>
      </c>
      <c r="T3405" t="s">
        <v>8272</v>
      </c>
      <c r="U3405" s="14">
        <f t="shared" si="215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9">
        <v>500</v>
      </c>
      <c r="E3406">
        <v>610</v>
      </c>
      <c r="F3406" s="19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7">
        <f t="shared" si="213"/>
        <v>42152.503495370373</v>
      </c>
      <c r="M3406" t="b">
        <v>0</v>
      </c>
      <c r="N3406">
        <v>3</v>
      </c>
      <c r="O3406" s="5">
        <f>E3406/D3406</f>
        <v>1.22</v>
      </c>
      <c r="P3406" s="19">
        <f t="shared" si="214"/>
        <v>203.33333333333334</v>
      </c>
      <c r="Q3406" t="b">
        <v>1</v>
      </c>
      <c r="R3406" s="14" t="s">
        <v>8330</v>
      </c>
      <c r="S3406" s="10" t="s">
        <v>8271</v>
      </c>
      <c r="T3406" t="s">
        <v>8272</v>
      </c>
      <c r="U3406" s="14">
        <f t="shared" si="215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19">
        <v>350</v>
      </c>
      <c r="E3407">
        <v>481.5</v>
      </c>
      <c r="F3407" s="19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7">
        <f t="shared" si="213"/>
        <v>42410.017199074078</v>
      </c>
      <c r="M3407" t="b">
        <v>0</v>
      </c>
      <c r="N3407">
        <v>17</v>
      </c>
      <c r="O3407" s="5">
        <f>E3407/D3407</f>
        <v>1.3757142857142857</v>
      </c>
      <c r="P3407" s="19">
        <f t="shared" si="214"/>
        <v>28.323529411764707</v>
      </c>
      <c r="Q3407" t="b">
        <v>1</v>
      </c>
      <c r="R3407" s="14" t="s">
        <v>8330</v>
      </c>
      <c r="S3407" s="10" t="s">
        <v>8271</v>
      </c>
      <c r="T3407" t="s">
        <v>8272</v>
      </c>
      <c r="U3407" s="14">
        <f t="shared" si="215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9">
        <v>10000</v>
      </c>
      <c r="E3408">
        <v>10031</v>
      </c>
      <c r="F3408" s="19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7">
        <f t="shared" si="213"/>
        <v>41791.492777777778</v>
      </c>
      <c r="M3408" t="b">
        <v>0</v>
      </c>
      <c r="N3408">
        <v>91</v>
      </c>
      <c r="O3408" s="5">
        <f>E3408/D3408</f>
        <v>1.0031000000000001</v>
      </c>
      <c r="P3408" s="19">
        <f t="shared" si="214"/>
        <v>110.23076923076923</v>
      </c>
      <c r="Q3408" t="b">
        <v>1</v>
      </c>
      <c r="R3408" s="14" t="s">
        <v>8330</v>
      </c>
      <c r="S3408" s="10" t="s">
        <v>8271</v>
      </c>
      <c r="T3408" t="s">
        <v>8272</v>
      </c>
      <c r="U3408" s="14">
        <f t="shared" si="215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19">
        <v>2000</v>
      </c>
      <c r="E3409">
        <v>2142</v>
      </c>
      <c r="F3409" s="1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7">
        <f t="shared" si="213"/>
        <v>41796.422326388885</v>
      </c>
      <c r="M3409" t="b">
        <v>0</v>
      </c>
      <c r="N3409">
        <v>67</v>
      </c>
      <c r="O3409" s="5">
        <f>E3409/D3409</f>
        <v>1.071</v>
      </c>
      <c r="P3409" s="19">
        <f t="shared" si="214"/>
        <v>31.970149253731343</v>
      </c>
      <c r="Q3409" t="b">
        <v>1</v>
      </c>
      <c r="R3409" s="14" t="s">
        <v>8330</v>
      </c>
      <c r="S3409" s="10" t="s">
        <v>8271</v>
      </c>
      <c r="T3409" t="s">
        <v>8272</v>
      </c>
      <c r="U3409" s="14">
        <f t="shared" si="215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9">
        <v>500</v>
      </c>
      <c r="E3410">
        <v>1055</v>
      </c>
      <c r="F3410" s="19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7">
        <f t="shared" si="213"/>
        <v>41808.991944444446</v>
      </c>
      <c r="M3410" t="b">
        <v>0</v>
      </c>
      <c r="N3410">
        <v>18</v>
      </c>
      <c r="O3410" s="5">
        <f>E3410/D3410</f>
        <v>2.11</v>
      </c>
      <c r="P3410" s="19">
        <f t="shared" si="214"/>
        <v>58.611111111111114</v>
      </c>
      <c r="Q3410" t="b">
        <v>1</v>
      </c>
      <c r="R3410" s="14" t="s">
        <v>8330</v>
      </c>
      <c r="S3410" s="10" t="s">
        <v>8271</v>
      </c>
      <c r="T3410" t="s">
        <v>8272</v>
      </c>
      <c r="U3410" s="14">
        <f t="shared" si="215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19">
        <v>500</v>
      </c>
      <c r="E3411">
        <v>618</v>
      </c>
      <c r="F3411" s="19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7">
        <f t="shared" si="213"/>
        <v>42544.814328703709</v>
      </c>
      <c r="M3411" t="b">
        <v>0</v>
      </c>
      <c r="N3411">
        <v>21</v>
      </c>
      <c r="O3411" s="5">
        <f>E3411/D3411</f>
        <v>1.236</v>
      </c>
      <c r="P3411" s="19">
        <f t="shared" si="214"/>
        <v>29.428571428571427</v>
      </c>
      <c r="Q3411" t="b">
        <v>1</v>
      </c>
      <c r="R3411" s="14" t="s">
        <v>8330</v>
      </c>
      <c r="S3411" s="10" t="s">
        <v>8271</v>
      </c>
      <c r="T3411" t="s">
        <v>8272</v>
      </c>
      <c r="U3411" s="14">
        <f t="shared" si="215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9">
        <v>3000</v>
      </c>
      <c r="E3412">
        <v>3255</v>
      </c>
      <c r="F3412" s="19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7">
        <f t="shared" si="213"/>
        <v>42500.041550925926</v>
      </c>
      <c r="M3412" t="b">
        <v>0</v>
      </c>
      <c r="N3412">
        <v>40</v>
      </c>
      <c r="O3412" s="5">
        <f>E3412/D3412</f>
        <v>1.085</v>
      </c>
      <c r="P3412" s="19">
        <f t="shared" si="214"/>
        <v>81.375</v>
      </c>
      <c r="Q3412" t="b">
        <v>1</v>
      </c>
      <c r="R3412" s="14" t="s">
        <v>8330</v>
      </c>
      <c r="S3412" s="10" t="s">
        <v>8271</v>
      </c>
      <c r="T3412" t="s">
        <v>8272</v>
      </c>
      <c r="U3412" s="14">
        <f t="shared" si="215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9">
        <v>15000</v>
      </c>
      <c r="E3413">
        <v>15535</v>
      </c>
      <c r="F3413" s="19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7">
        <f t="shared" si="213"/>
        <v>42265.022824074069</v>
      </c>
      <c r="M3413" t="b">
        <v>0</v>
      </c>
      <c r="N3413">
        <v>78</v>
      </c>
      <c r="O3413" s="5">
        <f>E3413/D3413</f>
        <v>1.0356666666666667</v>
      </c>
      <c r="P3413" s="19">
        <f t="shared" si="214"/>
        <v>199.16666666666666</v>
      </c>
      <c r="Q3413" t="b">
        <v>1</v>
      </c>
      <c r="R3413" s="14" t="s">
        <v>8330</v>
      </c>
      <c r="S3413" s="10" t="s">
        <v>8271</v>
      </c>
      <c r="T3413" t="s">
        <v>8272</v>
      </c>
      <c r="U3413" s="14">
        <f t="shared" si="215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19">
        <v>3000</v>
      </c>
      <c r="E3414">
        <v>3000</v>
      </c>
      <c r="F3414" s="19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7">
        <f t="shared" si="213"/>
        <v>41879.959050925929</v>
      </c>
      <c r="M3414" t="b">
        <v>0</v>
      </c>
      <c r="N3414">
        <v>26</v>
      </c>
      <c r="O3414" s="5">
        <f>E3414/D3414</f>
        <v>1</v>
      </c>
      <c r="P3414" s="19">
        <f t="shared" si="214"/>
        <v>115.38461538461539</v>
      </c>
      <c r="Q3414" t="b">
        <v>1</v>
      </c>
      <c r="R3414" s="14" t="s">
        <v>8330</v>
      </c>
      <c r="S3414" s="10" t="s">
        <v>8271</v>
      </c>
      <c r="T3414" t="s">
        <v>8272</v>
      </c>
      <c r="U3414" s="14">
        <f t="shared" si="215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9">
        <v>500</v>
      </c>
      <c r="E3415">
        <v>650</v>
      </c>
      <c r="F3415" s="19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7">
        <f t="shared" si="213"/>
        <v>42053.733078703706</v>
      </c>
      <c r="M3415" t="b">
        <v>0</v>
      </c>
      <c r="N3415">
        <v>14</v>
      </c>
      <c r="O3415" s="5">
        <f>E3415/D3415</f>
        <v>1.3</v>
      </c>
      <c r="P3415" s="19">
        <f t="shared" si="214"/>
        <v>46.428571428571431</v>
      </c>
      <c r="Q3415" t="b">
        <v>1</v>
      </c>
      <c r="R3415" s="14" t="s">
        <v>8330</v>
      </c>
      <c r="S3415" s="10" t="s">
        <v>8271</v>
      </c>
      <c r="T3415" t="s">
        <v>8272</v>
      </c>
      <c r="U3415" s="14">
        <f t="shared" si="215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9">
        <v>3000</v>
      </c>
      <c r="E3416">
        <v>3105</v>
      </c>
      <c r="F3416" s="19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7">
        <f t="shared" si="213"/>
        <v>42675.832465277781</v>
      </c>
      <c r="M3416" t="b">
        <v>0</v>
      </c>
      <c r="N3416">
        <v>44</v>
      </c>
      <c r="O3416" s="5">
        <f>E3416/D3416</f>
        <v>1.0349999999999999</v>
      </c>
      <c r="P3416" s="19">
        <f t="shared" si="214"/>
        <v>70.568181818181813</v>
      </c>
      <c r="Q3416" t="b">
        <v>1</v>
      </c>
      <c r="R3416" s="14" t="s">
        <v>8330</v>
      </c>
      <c r="S3416" s="10" t="s">
        <v>8271</v>
      </c>
      <c r="T3416" t="s">
        <v>8272</v>
      </c>
      <c r="U3416" s="14">
        <f t="shared" si="215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9">
        <v>200</v>
      </c>
      <c r="E3417">
        <v>200</v>
      </c>
      <c r="F3417" s="19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7">
        <f t="shared" si="213"/>
        <v>42467.144166666665</v>
      </c>
      <c r="M3417" t="b">
        <v>0</v>
      </c>
      <c r="N3417">
        <v>9</v>
      </c>
      <c r="O3417" s="5">
        <f>E3417/D3417</f>
        <v>1</v>
      </c>
      <c r="P3417" s="19">
        <f t="shared" si="214"/>
        <v>22.222222222222221</v>
      </c>
      <c r="Q3417" t="b">
        <v>1</v>
      </c>
      <c r="R3417" s="14" t="s">
        <v>8330</v>
      </c>
      <c r="S3417" s="10" t="s">
        <v>8271</v>
      </c>
      <c r="T3417" t="s">
        <v>8272</v>
      </c>
      <c r="U3417" s="14">
        <f t="shared" si="215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19">
        <v>4000</v>
      </c>
      <c r="E3418">
        <v>4784</v>
      </c>
      <c r="F3418" s="19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7">
        <f t="shared" si="213"/>
        <v>42089.412557870368</v>
      </c>
      <c r="M3418" t="b">
        <v>0</v>
      </c>
      <c r="N3418">
        <v>30</v>
      </c>
      <c r="O3418" s="5">
        <f>E3418/D3418</f>
        <v>1.196</v>
      </c>
      <c r="P3418" s="19">
        <f t="shared" si="214"/>
        <v>159.46666666666667</v>
      </c>
      <c r="Q3418" t="b">
        <v>1</v>
      </c>
      <c r="R3418" s="14" t="s">
        <v>8330</v>
      </c>
      <c r="S3418" s="10" t="s">
        <v>8271</v>
      </c>
      <c r="T3418" t="s">
        <v>8272</v>
      </c>
      <c r="U3418" s="14">
        <f t="shared" si="215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9">
        <v>1700</v>
      </c>
      <c r="E3419">
        <v>1700.01</v>
      </c>
      <c r="F3419" s="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7">
        <f t="shared" si="213"/>
        <v>41894.91375</v>
      </c>
      <c r="M3419" t="b">
        <v>0</v>
      </c>
      <c r="N3419">
        <v>45</v>
      </c>
      <c r="O3419" s="5">
        <f>E3419/D3419</f>
        <v>1.0000058823529412</v>
      </c>
      <c r="P3419" s="19">
        <f t="shared" si="214"/>
        <v>37.777999999999999</v>
      </c>
      <c r="Q3419" t="b">
        <v>1</v>
      </c>
      <c r="R3419" s="14" t="s">
        <v>8330</v>
      </c>
      <c r="S3419" s="10" t="s">
        <v>8271</v>
      </c>
      <c r="T3419" t="s">
        <v>8272</v>
      </c>
      <c r="U3419" s="14">
        <f t="shared" si="215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9">
        <v>4000</v>
      </c>
      <c r="E3420">
        <v>4035</v>
      </c>
      <c r="F3420" s="19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7">
        <f t="shared" si="213"/>
        <v>41752.83457175926</v>
      </c>
      <c r="M3420" t="b">
        <v>0</v>
      </c>
      <c r="N3420">
        <v>56</v>
      </c>
      <c r="O3420" s="5">
        <f>E3420/D3420</f>
        <v>1.00875</v>
      </c>
      <c r="P3420" s="19">
        <f t="shared" si="214"/>
        <v>72.053571428571431</v>
      </c>
      <c r="Q3420" t="b">
        <v>1</v>
      </c>
      <c r="R3420" s="14" t="s">
        <v>8330</v>
      </c>
      <c r="S3420" s="10" t="s">
        <v>8271</v>
      </c>
      <c r="T3420" t="s">
        <v>8272</v>
      </c>
      <c r="U3420" s="14">
        <f t="shared" si="215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19">
        <v>2750</v>
      </c>
      <c r="E3421">
        <v>2930</v>
      </c>
      <c r="F3421" s="19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7">
        <f t="shared" si="213"/>
        <v>42448.821585648147</v>
      </c>
      <c r="M3421" t="b">
        <v>0</v>
      </c>
      <c r="N3421">
        <v>46</v>
      </c>
      <c r="O3421" s="5">
        <f>E3421/D3421</f>
        <v>1.0654545454545454</v>
      </c>
      <c r="P3421" s="19">
        <f t="shared" si="214"/>
        <v>63.695652173913047</v>
      </c>
      <c r="Q3421" t="b">
        <v>1</v>
      </c>
      <c r="R3421" s="14" t="s">
        <v>8330</v>
      </c>
      <c r="S3421" s="10" t="s">
        <v>8271</v>
      </c>
      <c r="T3421" t="s">
        <v>8272</v>
      </c>
      <c r="U3421" s="14">
        <f t="shared" si="215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19">
        <v>700</v>
      </c>
      <c r="E3422">
        <v>966</v>
      </c>
      <c r="F3422" s="19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7">
        <f t="shared" si="213"/>
        <v>42405.090300925927</v>
      </c>
      <c r="M3422" t="b">
        <v>0</v>
      </c>
      <c r="N3422">
        <v>34</v>
      </c>
      <c r="O3422" s="5">
        <f>E3422/D3422</f>
        <v>1.38</v>
      </c>
      <c r="P3422" s="19">
        <f t="shared" si="214"/>
        <v>28.411764705882351</v>
      </c>
      <c r="Q3422" t="b">
        <v>1</v>
      </c>
      <c r="R3422" s="14" t="s">
        <v>8330</v>
      </c>
      <c r="S3422" s="10" t="s">
        <v>8271</v>
      </c>
      <c r="T3422" t="s">
        <v>8272</v>
      </c>
      <c r="U3422" s="14">
        <f t="shared" si="215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9">
        <v>10000</v>
      </c>
      <c r="E3423">
        <v>10115</v>
      </c>
      <c r="F3423" s="19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7">
        <f t="shared" si="213"/>
        <v>42037.791238425925</v>
      </c>
      <c r="M3423" t="b">
        <v>0</v>
      </c>
      <c r="N3423">
        <v>98</v>
      </c>
      <c r="O3423" s="5">
        <f>E3423/D3423</f>
        <v>1.0115000000000001</v>
      </c>
      <c r="P3423" s="19">
        <f t="shared" si="214"/>
        <v>103.21428571428571</v>
      </c>
      <c r="Q3423" t="b">
        <v>1</v>
      </c>
      <c r="R3423" s="14" t="s">
        <v>8330</v>
      </c>
      <c r="S3423" s="10" t="s">
        <v>8271</v>
      </c>
      <c r="T3423" t="s">
        <v>8272</v>
      </c>
      <c r="U3423" s="14">
        <f t="shared" si="215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19">
        <v>3000</v>
      </c>
      <c r="E3424">
        <v>3273</v>
      </c>
      <c r="F3424" s="19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7">
        <f t="shared" si="213"/>
        <v>42323.562222222223</v>
      </c>
      <c r="M3424" t="b">
        <v>0</v>
      </c>
      <c r="N3424">
        <v>46</v>
      </c>
      <c r="O3424" s="5">
        <f>E3424/D3424</f>
        <v>1.091</v>
      </c>
      <c r="P3424" s="19">
        <f t="shared" si="214"/>
        <v>71.152173913043484</v>
      </c>
      <c r="Q3424" t="b">
        <v>1</v>
      </c>
      <c r="R3424" s="14" t="s">
        <v>8330</v>
      </c>
      <c r="S3424" s="10" t="s">
        <v>8271</v>
      </c>
      <c r="T3424" t="s">
        <v>8272</v>
      </c>
      <c r="U3424" s="14">
        <f t="shared" si="215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9">
        <v>250</v>
      </c>
      <c r="E3425">
        <v>350</v>
      </c>
      <c r="F3425" s="19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7">
        <f t="shared" si="213"/>
        <v>42088.911354166667</v>
      </c>
      <c r="M3425" t="b">
        <v>0</v>
      </c>
      <c r="N3425">
        <v>10</v>
      </c>
      <c r="O3425" s="5">
        <f>E3425/D3425</f>
        <v>1.4</v>
      </c>
      <c r="P3425" s="19">
        <f t="shared" si="214"/>
        <v>35</v>
      </c>
      <c r="Q3425" t="b">
        <v>1</v>
      </c>
      <c r="R3425" s="14" t="s">
        <v>8330</v>
      </c>
      <c r="S3425" s="10" t="s">
        <v>8271</v>
      </c>
      <c r="T3425" t="s">
        <v>8272</v>
      </c>
      <c r="U3425" s="14">
        <f t="shared" si="215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9">
        <v>6000</v>
      </c>
      <c r="E3426">
        <v>6215</v>
      </c>
      <c r="F3426" s="19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7">
        <f t="shared" si="213"/>
        <v>42018.676898148144</v>
      </c>
      <c r="M3426" t="b">
        <v>0</v>
      </c>
      <c r="N3426">
        <v>76</v>
      </c>
      <c r="O3426" s="5">
        <f>E3426/D3426</f>
        <v>1.0358333333333334</v>
      </c>
      <c r="P3426" s="19">
        <f t="shared" si="214"/>
        <v>81.776315789473685</v>
      </c>
      <c r="Q3426" t="b">
        <v>1</v>
      </c>
      <c r="R3426" s="14" t="s">
        <v>8330</v>
      </c>
      <c r="S3426" s="10" t="s">
        <v>8271</v>
      </c>
      <c r="T3426" t="s">
        <v>8272</v>
      </c>
      <c r="U3426" s="14">
        <f t="shared" si="215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9">
        <v>30000</v>
      </c>
      <c r="E3427">
        <v>30891.1</v>
      </c>
      <c r="F3427" s="19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7">
        <f t="shared" si="213"/>
        <v>41884.617314814815</v>
      </c>
      <c r="M3427" t="b">
        <v>0</v>
      </c>
      <c r="N3427">
        <v>104</v>
      </c>
      <c r="O3427" s="5">
        <f>E3427/D3427</f>
        <v>1.0297033333333332</v>
      </c>
      <c r="P3427" s="19">
        <f t="shared" si="214"/>
        <v>297.02980769230766</v>
      </c>
      <c r="Q3427" t="b">
        <v>1</v>
      </c>
      <c r="R3427" s="14" t="s">
        <v>8330</v>
      </c>
      <c r="S3427" s="10" t="s">
        <v>8271</v>
      </c>
      <c r="T3427" t="s">
        <v>8272</v>
      </c>
      <c r="U3427" s="14">
        <f t="shared" si="215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9">
        <v>3750</v>
      </c>
      <c r="E3428">
        <v>4055</v>
      </c>
      <c r="F3428" s="19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7">
        <f t="shared" si="213"/>
        <v>41884.056747685187</v>
      </c>
      <c r="M3428" t="b">
        <v>0</v>
      </c>
      <c r="N3428">
        <v>87</v>
      </c>
      <c r="O3428" s="5">
        <f>E3428/D3428</f>
        <v>1.0813333333333333</v>
      </c>
      <c r="P3428" s="19">
        <f t="shared" si="214"/>
        <v>46.609195402298852</v>
      </c>
      <c r="Q3428" t="b">
        <v>1</v>
      </c>
      <c r="R3428" s="14" t="s">
        <v>8330</v>
      </c>
      <c r="S3428" s="10" t="s">
        <v>8271</v>
      </c>
      <c r="T3428" t="s">
        <v>8272</v>
      </c>
      <c r="U3428" s="14">
        <f t="shared" si="215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19">
        <v>1500</v>
      </c>
      <c r="E3429">
        <v>1500</v>
      </c>
      <c r="F3429" s="1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7">
        <f t="shared" si="213"/>
        <v>41792.645277777774</v>
      </c>
      <c r="M3429" t="b">
        <v>0</v>
      </c>
      <c r="N3429">
        <v>29</v>
      </c>
      <c r="O3429" s="5">
        <f>E3429/D3429</f>
        <v>1</v>
      </c>
      <c r="P3429" s="19">
        <f t="shared" si="214"/>
        <v>51.724137931034484</v>
      </c>
      <c r="Q3429" t="b">
        <v>1</v>
      </c>
      <c r="R3429" s="14" t="s">
        <v>8330</v>
      </c>
      <c r="S3429" s="10" t="s">
        <v>8271</v>
      </c>
      <c r="T3429" t="s">
        <v>8272</v>
      </c>
      <c r="U3429" s="14">
        <f t="shared" si="215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19">
        <v>2000</v>
      </c>
      <c r="E3430">
        <v>2055</v>
      </c>
      <c r="F3430" s="19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7">
        <f t="shared" si="213"/>
        <v>42038.720451388886</v>
      </c>
      <c r="M3430" t="b">
        <v>0</v>
      </c>
      <c r="N3430">
        <v>51</v>
      </c>
      <c r="O3430" s="5">
        <f>E3430/D3430</f>
        <v>1.0275000000000001</v>
      </c>
      <c r="P3430" s="19">
        <f t="shared" si="214"/>
        <v>40.294117647058826</v>
      </c>
      <c r="Q3430" t="b">
        <v>1</v>
      </c>
      <c r="R3430" s="14" t="s">
        <v>8330</v>
      </c>
      <c r="S3430" s="10" t="s">
        <v>8271</v>
      </c>
      <c r="T3430" t="s">
        <v>8272</v>
      </c>
      <c r="U3430" s="14">
        <f t="shared" si="215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19">
        <v>150</v>
      </c>
      <c r="E3431">
        <v>195</v>
      </c>
      <c r="F3431" s="19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7">
        <f t="shared" si="213"/>
        <v>42662.021539351852</v>
      </c>
      <c r="M3431" t="b">
        <v>0</v>
      </c>
      <c r="N3431">
        <v>12</v>
      </c>
      <c r="O3431" s="5">
        <f>E3431/D3431</f>
        <v>1.3</v>
      </c>
      <c r="P3431" s="19">
        <f t="shared" si="214"/>
        <v>16.25</v>
      </c>
      <c r="Q3431" t="b">
        <v>1</v>
      </c>
      <c r="R3431" s="14" t="s">
        <v>8330</v>
      </c>
      <c r="S3431" s="10" t="s">
        <v>8271</v>
      </c>
      <c r="T3431" t="s">
        <v>8272</v>
      </c>
      <c r="U3431" s="14">
        <f t="shared" si="215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19">
        <v>2000</v>
      </c>
      <c r="E3432">
        <v>2170.9899999999998</v>
      </c>
      <c r="F3432" s="19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7">
        <f t="shared" si="213"/>
        <v>41820.945613425924</v>
      </c>
      <c r="M3432" t="b">
        <v>0</v>
      </c>
      <c r="N3432">
        <v>72</v>
      </c>
      <c r="O3432" s="5">
        <f>E3432/D3432</f>
        <v>1.0854949999999999</v>
      </c>
      <c r="P3432" s="19">
        <f t="shared" si="214"/>
        <v>30.152638888888887</v>
      </c>
      <c r="Q3432" t="b">
        <v>1</v>
      </c>
      <c r="R3432" s="14" t="s">
        <v>8330</v>
      </c>
      <c r="S3432" s="10" t="s">
        <v>8271</v>
      </c>
      <c r="T3432" t="s">
        <v>8272</v>
      </c>
      <c r="U3432" s="14">
        <f t="shared" si="215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9">
        <v>2000</v>
      </c>
      <c r="E3433">
        <v>2000</v>
      </c>
      <c r="F3433" s="19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7">
        <f t="shared" si="213"/>
        <v>41839.730937500004</v>
      </c>
      <c r="M3433" t="b">
        <v>0</v>
      </c>
      <c r="N3433">
        <v>21</v>
      </c>
      <c r="O3433" s="5">
        <f>E3433/D3433</f>
        <v>1</v>
      </c>
      <c r="P3433" s="19">
        <f t="shared" si="214"/>
        <v>95.238095238095241</v>
      </c>
      <c r="Q3433" t="b">
        <v>1</v>
      </c>
      <c r="R3433" s="14" t="s">
        <v>8330</v>
      </c>
      <c r="S3433" s="10" t="s">
        <v>8271</v>
      </c>
      <c r="T3433" t="s">
        <v>8272</v>
      </c>
      <c r="U3433" s="14">
        <f t="shared" si="215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9">
        <v>2000</v>
      </c>
      <c r="E3434">
        <v>2193</v>
      </c>
      <c r="F3434" s="19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7">
        <f t="shared" si="213"/>
        <v>42380.581180555557</v>
      </c>
      <c r="M3434" t="b">
        <v>0</v>
      </c>
      <c r="N3434">
        <v>42</v>
      </c>
      <c r="O3434" s="5">
        <f>E3434/D3434</f>
        <v>1.0965</v>
      </c>
      <c r="P3434" s="19">
        <f t="shared" si="214"/>
        <v>52.214285714285715</v>
      </c>
      <c r="Q3434" t="b">
        <v>1</v>
      </c>
      <c r="R3434" s="14" t="s">
        <v>8330</v>
      </c>
      <c r="S3434" s="10" t="s">
        <v>8271</v>
      </c>
      <c r="T3434" t="s">
        <v>8272</v>
      </c>
      <c r="U3434" s="14">
        <f t="shared" si="215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9">
        <v>9500</v>
      </c>
      <c r="E3435">
        <v>9525</v>
      </c>
      <c r="F3435" s="19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7">
        <f t="shared" si="213"/>
        <v>41776.063136574077</v>
      </c>
      <c r="M3435" t="b">
        <v>0</v>
      </c>
      <c r="N3435">
        <v>71</v>
      </c>
      <c r="O3435" s="5">
        <f>E3435/D3435</f>
        <v>1.0026315789473683</v>
      </c>
      <c r="P3435" s="19">
        <f t="shared" si="214"/>
        <v>134.1549295774648</v>
      </c>
      <c r="Q3435" t="b">
        <v>1</v>
      </c>
      <c r="R3435" s="14" t="s">
        <v>8330</v>
      </c>
      <c r="S3435" s="10" t="s">
        <v>8271</v>
      </c>
      <c r="T3435" t="s">
        <v>8272</v>
      </c>
      <c r="U3435" s="14">
        <f t="shared" si="215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9">
        <v>10000</v>
      </c>
      <c r="E3436">
        <v>10555</v>
      </c>
      <c r="F3436" s="19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7">
        <f t="shared" si="213"/>
        <v>41800.380428240744</v>
      </c>
      <c r="M3436" t="b">
        <v>0</v>
      </c>
      <c r="N3436">
        <v>168</v>
      </c>
      <c r="O3436" s="5">
        <f>E3436/D3436</f>
        <v>1.0555000000000001</v>
      </c>
      <c r="P3436" s="19">
        <f t="shared" si="214"/>
        <v>62.827380952380949</v>
      </c>
      <c r="Q3436" t="b">
        <v>1</v>
      </c>
      <c r="R3436" s="14" t="s">
        <v>8330</v>
      </c>
      <c r="S3436" s="10" t="s">
        <v>8271</v>
      </c>
      <c r="T3436" t="s">
        <v>8272</v>
      </c>
      <c r="U3436" s="14">
        <f t="shared" si="215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9">
        <v>1000</v>
      </c>
      <c r="E3437">
        <v>1120</v>
      </c>
      <c r="F3437" s="19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7">
        <f t="shared" si="213"/>
        <v>42572.61681712963</v>
      </c>
      <c r="M3437" t="b">
        <v>0</v>
      </c>
      <c r="N3437">
        <v>19</v>
      </c>
      <c r="O3437" s="5">
        <f>E3437/D3437</f>
        <v>1.1200000000000001</v>
      </c>
      <c r="P3437" s="19">
        <f t="shared" si="214"/>
        <v>58.94736842105263</v>
      </c>
      <c r="Q3437" t="b">
        <v>1</v>
      </c>
      <c r="R3437" s="14" t="s">
        <v>8330</v>
      </c>
      <c r="S3437" s="10" t="s">
        <v>8271</v>
      </c>
      <c r="T3437" t="s">
        <v>8272</v>
      </c>
      <c r="U3437" s="14">
        <f t="shared" si="215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9">
        <v>5000</v>
      </c>
      <c r="E3438">
        <v>5295</v>
      </c>
      <c r="F3438" s="19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7">
        <f t="shared" si="213"/>
        <v>41851.541585648149</v>
      </c>
      <c r="M3438" t="b">
        <v>0</v>
      </c>
      <c r="N3438">
        <v>37</v>
      </c>
      <c r="O3438" s="5">
        <f>E3438/D3438</f>
        <v>1.0589999999999999</v>
      </c>
      <c r="P3438" s="19">
        <f t="shared" si="214"/>
        <v>143.1081081081081</v>
      </c>
      <c r="Q3438" t="b">
        <v>1</v>
      </c>
      <c r="R3438" s="14" t="s">
        <v>8330</v>
      </c>
      <c r="S3438" s="10" t="s">
        <v>8271</v>
      </c>
      <c r="T3438" t="s">
        <v>8272</v>
      </c>
      <c r="U3438" s="14">
        <f t="shared" si="215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9">
        <v>3000</v>
      </c>
      <c r="E3439">
        <v>3030</v>
      </c>
      <c r="F3439" s="1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7">
        <f t="shared" si="213"/>
        <v>42205.710879629631</v>
      </c>
      <c r="M3439" t="b">
        <v>0</v>
      </c>
      <c r="N3439">
        <v>36</v>
      </c>
      <c r="O3439" s="5">
        <f>E3439/D3439</f>
        <v>1.01</v>
      </c>
      <c r="P3439" s="19">
        <f t="shared" si="214"/>
        <v>84.166666666666671</v>
      </c>
      <c r="Q3439" t="b">
        <v>1</v>
      </c>
      <c r="R3439" s="14" t="s">
        <v>8330</v>
      </c>
      <c r="S3439" s="10" t="s">
        <v>8271</v>
      </c>
      <c r="T3439" t="s">
        <v>8272</v>
      </c>
      <c r="U3439" s="14">
        <f t="shared" si="215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19">
        <v>2500</v>
      </c>
      <c r="E3440">
        <v>2605</v>
      </c>
      <c r="F3440" s="19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7">
        <f t="shared" si="213"/>
        <v>42100.927858796291</v>
      </c>
      <c r="M3440" t="b">
        <v>0</v>
      </c>
      <c r="N3440">
        <v>14</v>
      </c>
      <c r="O3440" s="5">
        <f>E3440/D3440</f>
        <v>1.042</v>
      </c>
      <c r="P3440" s="19">
        <f t="shared" si="214"/>
        <v>186.07142857142858</v>
      </c>
      <c r="Q3440" t="b">
        <v>1</v>
      </c>
      <c r="R3440" s="14" t="s">
        <v>8330</v>
      </c>
      <c r="S3440" s="10" t="s">
        <v>8271</v>
      </c>
      <c r="T3440" t="s">
        <v>8272</v>
      </c>
      <c r="U3440" s="14">
        <f t="shared" si="215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9">
        <v>1200</v>
      </c>
      <c r="E3441">
        <v>1616.14</v>
      </c>
      <c r="F3441" s="19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7">
        <f t="shared" si="213"/>
        <v>42374.911226851851</v>
      </c>
      <c r="M3441" t="b">
        <v>0</v>
      </c>
      <c r="N3441">
        <v>18</v>
      </c>
      <c r="O3441" s="5">
        <f>E3441/D3441</f>
        <v>1.3467833333333334</v>
      </c>
      <c r="P3441" s="19">
        <f t="shared" si="214"/>
        <v>89.785555555555561</v>
      </c>
      <c r="Q3441" t="b">
        <v>1</v>
      </c>
      <c r="R3441" s="14" t="s">
        <v>8330</v>
      </c>
      <c r="S3441" s="10" t="s">
        <v>8271</v>
      </c>
      <c r="T3441" t="s">
        <v>8272</v>
      </c>
      <c r="U3441" s="14">
        <f t="shared" si="215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9">
        <v>5000</v>
      </c>
      <c r="E3442">
        <v>5260.92</v>
      </c>
      <c r="F3442" s="19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7">
        <f t="shared" si="213"/>
        <v>41809.12300925926</v>
      </c>
      <c r="M3442" t="b">
        <v>0</v>
      </c>
      <c r="N3442">
        <v>82</v>
      </c>
      <c r="O3442" s="5">
        <f>E3442/D3442</f>
        <v>1.052184</v>
      </c>
      <c r="P3442" s="19">
        <f t="shared" si="214"/>
        <v>64.157560975609755</v>
      </c>
      <c r="Q3442" t="b">
        <v>1</v>
      </c>
      <c r="R3442" s="14" t="s">
        <v>8330</v>
      </c>
      <c r="S3442" s="10" t="s">
        <v>8271</v>
      </c>
      <c r="T3442" t="s">
        <v>8272</v>
      </c>
      <c r="U3442" s="14">
        <f t="shared" si="215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9">
        <v>2500</v>
      </c>
      <c r="E3443">
        <v>2565</v>
      </c>
      <c r="F3443" s="19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7">
        <f t="shared" si="213"/>
        <v>42294.429641203707</v>
      </c>
      <c r="M3443" t="b">
        <v>0</v>
      </c>
      <c r="N3443">
        <v>43</v>
      </c>
      <c r="O3443" s="5">
        <f>E3443/D3443</f>
        <v>1.026</v>
      </c>
      <c r="P3443" s="19">
        <f t="shared" si="214"/>
        <v>59.651162790697676</v>
      </c>
      <c r="Q3443" t="b">
        <v>1</v>
      </c>
      <c r="R3443" s="14" t="s">
        <v>8330</v>
      </c>
      <c r="S3443" s="10" t="s">
        <v>8271</v>
      </c>
      <c r="T3443" t="s">
        <v>8272</v>
      </c>
      <c r="U3443" s="14">
        <f t="shared" si="215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9">
        <v>250</v>
      </c>
      <c r="E3444">
        <v>250</v>
      </c>
      <c r="F3444" s="19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7">
        <f t="shared" si="213"/>
        <v>42124.841111111105</v>
      </c>
      <c r="M3444" t="b">
        <v>0</v>
      </c>
      <c r="N3444">
        <v>8</v>
      </c>
      <c r="O3444" s="5">
        <f>E3444/D3444</f>
        <v>1</v>
      </c>
      <c r="P3444" s="19">
        <f t="shared" si="214"/>
        <v>31.25</v>
      </c>
      <c r="Q3444" t="b">
        <v>1</v>
      </c>
      <c r="R3444" s="14" t="s">
        <v>8330</v>
      </c>
      <c r="S3444" s="10" t="s">
        <v>8271</v>
      </c>
      <c r="T3444" t="s">
        <v>8272</v>
      </c>
      <c r="U3444" s="14">
        <f t="shared" si="215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9">
        <v>1000</v>
      </c>
      <c r="E3445">
        <v>1855</v>
      </c>
      <c r="F3445" s="19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7">
        <f t="shared" si="213"/>
        <v>41861.524837962963</v>
      </c>
      <c r="M3445" t="b">
        <v>0</v>
      </c>
      <c r="N3445">
        <v>45</v>
      </c>
      <c r="O3445" s="5">
        <f>E3445/D3445</f>
        <v>1.855</v>
      </c>
      <c r="P3445" s="19">
        <f t="shared" si="214"/>
        <v>41.222222222222221</v>
      </c>
      <c r="Q3445" t="b">
        <v>1</v>
      </c>
      <c r="R3445" s="14" t="s">
        <v>8330</v>
      </c>
      <c r="S3445" s="10" t="s">
        <v>8271</v>
      </c>
      <c r="T3445" t="s">
        <v>8272</v>
      </c>
      <c r="U3445" s="14">
        <f t="shared" si="215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19">
        <v>300</v>
      </c>
      <c r="E3446">
        <v>867</v>
      </c>
      <c r="F3446" s="19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7">
        <f t="shared" si="213"/>
        <v>42521.291504629626</v>
      </c>
      <c r="M3446" t="b">
        <v>0</v>
      </c>
      <c r="N3446">
        <v>20</v>
      </c>
      <c r="O3446" s="5">
        <f>E3446/D3446</f>
        <v>2.89</v>
      </c>
      <c r="P3446" s="19">
        <f t="shared" si="214"/>
        <v>43.35</v>
      </c>
      <c r="Q3446" t="b">
        <v>1</v>
      </c>
      <c r="R3446" s="14" t="s">
        <v>8330</v>
      </c>
      <c r="S3446" s="10" t="s">
        <v>8271</v>
      </c>
      <c r="T3446" t="s">
        <v>8272</v>
      </c>
      <c r="U3446" s="14">
        <f t="shared" si="215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19">
        <v>2000</v>
      </c>
      <c r="E3447">
        <v>2000</v>
      </c>
      <c r="F3447" s="19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7">
        <f t="shared" si="213"/>
        <v>42272.530509259261</v>
      </c>
      <c r="M3447" t="b">
        <v>0</v>
      </c>
      <c r="N3447">
        <v>31</v>
      </c>
      <c r="O3447" s="5">
        <f>E3447/D3447</f>
        <v>1</v>
      </c>
      <c r="P3447" s="19">
        <f t="shared" si="214"/>
        <v>64.516129032258064</v>
      </c>
      <c r="Q3447" t="b">
        <v>1</v>
      </c>
      <c r="R3447" s="14" t="s">
        <v>8330</v>
      </c>
      <c r="S3447" s="10" t="s">
        <v>8271</v>
      </c>
      <c r="T3447" t="s">
        <v>8272</v>
      </c>
      <c r="U3447" s="14">
        <f t="shared" si="215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19">
        <v>1000</v>
      </c>
      <c r="E3448">
        <v>1082</v>
      </c>
      <c r="F3448" s="19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7">
        <f t="shared" si="213"/>
        <v>42016.832465277781</v>
      </c>
      <c r="M3448" t="b">
        <v>0</v>
      </c>
      <c r="N3448">
        <v>25</v>
      </c>
      <c r="O3448" s="5">
        <f>E3448/D3448</f>
        <v>1.0820000000000001</v>
      </c>
      <c r="P3448" s="19">
        <f t="shared" si="214"/>
        <v>43.28</v>
      </c>
      <c r="Q3448" t="b">
        <v>1</v>
      </c>
      <c r="R3448" s="14" t="s">
        <v>8330</v>
      </c>
      <c r="S3448" s="10" t="s">
        <v>8271</v>
      </c>
      <c r="T3448" t="s">
        <v>8272</v>
      </c>
      <c r="U3448" s="14">
        <f t="shared" si="215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9">
        <v>1000</v>
      </c>
      <c r="E3449">
        <v>1078</v>
      </c>
      <c r="F3449" s="1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7">
        <f t="shared" si="213"/>
        <v>42402.889027777783</v>
      </c>
      <c r="M3449" t="b">
        <v>0</v>
      </c>
      <c r="N3449">
        <v>14</v>
      </c>
      <c r="O3449" s="5">
        <f>E3449/D3449</f>
        <v>1.0780000000000001</v>
      </c>
      <c r="P3449" s="19">
        <f t="shared" si="214"/>
        <v>77</v>
      </c>
      <c r="Q3449" t="b">
        <v>1</v>
      </c>
      <c r="R3449" s="14" t="s">
        <v>8330</v>
      </c>
      <c r="S3449" s="10" t="s">
        <v>8271</v>
      </c>
      <c r="T3449" t="s">
        <v>8272</v>
      </c>
      <c r="U3449" s="14">
        <f t="shared" si="215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9">
        <v>2100</v>
      </c>
      <c r="E3450">
        <v>2305</v>
      </c>
      <c r="F3450" s="19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7">
        <f t="shared" si="213"/>
        <v>41960.119085648148</v>
      </c>
      <c r="M3450" t="b">
        <v>0</v>
      </c>
      <c r="N3450">
        <v>45</v>
      </c>
      <c r="O3450" s="5">
        <f>E3450/D3450</f>
        <v>1.0976190476190477</v>
      </c>
      <c r="P3450" s="19">
        <f t="shared" si="214"/>
        <v>51.222222222222221</v>
      </c>
      <c r="Q3450" t="b">
        <v>1</v>
      </c>
      <c r="R3450" s="14" t="s">
        <v>8330</v>
      </c>
      <c r="S3450" s="10" t="s">
        <v>8271</v>
      </c>
      <c r="T3450" t="s">
        <v>8272</v>
      </c>
      <c r="U3450" s="14">
        <f t="shared" si="215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9">
        <v>800</v>
      </c>
      <c r="E3451">
        <v>1365</v>
      </c>
      <c r="F3451" s="19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7">
        <f t="shared" si="213"/>
        <v>42532.052523148144</v>
      </c>
      <c r="M3451" t="b">
        <v>0</v>
      </c>
      <c r="N3451">
        <v>20</v>
      </c>
      <c r="O3451" s="5">
        <f>E3451/D3451</f>
        <v>1.70625</v>
      </c>
      <c r="P3451" s="19">
        <f t="shared" si="214"/>
        <v>68.25</v>
      </c>
      <c r="Q3451" t="b">
        <v>1</v>
      </c>
      <c r="R3451" s="14" t="s">
        <v>8330</v>
      </c>
      <c r="S3451" s="10" t="s">
        <v>8271</v>
      </c>
      <c r="T3451" t="s">
        <v>8272</v>
      </c>
      <c r="U3451" s="14">
        <f t="shared" si="215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19">
        <v>500</v>
      </c>
      <c r="E3452">
        <v>760</v>
      </c>
      <c r="F3452" s="19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7">
        <f t="shared" si="213"/>
        <v>42036.704525462963</v>
      </c>
      <c r="M3452" t="b">
        <v>0</v>
      </c>
      <c r="N3452">
        <v>39</v>
      </c>
      <c r="O3452" s="5">
        <f>E3452/D3452</f>
        <v>1.52</v>
      </c>
      <c r="P3452" s="19">
        <f t="shared" si="214"/>
        <v>19.487179487179485</v>
      </c>
      <c r="Q3452" t="b">
        <v>1</v>
      </c>
      <c r="R3452" s="14" t="s">
        <v>8330</v>
      </c>
      <c r="S3452" s="10" t="s">
        <v>8271</v>
      </c>
      <c r="T3452" t="s">
        <v>8272</v>
      </c>
      <c r="U3452" s="14">
        <f t="shared" si="215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9">
        <v>650</v>
      </c>
      <c r="E3453">
        <v>658</v>
      </c>
      <c r="F3453" s="19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7">
        <f t="shared" si="213"/>
        <v>42088.723692129628</v>
      </c>
      <c r="M3453" t="b">
        <v>0</v>
      </c>
      <c r="N3453">
        <v>16</v>
      </c>
      <c r="O3453" s="5">
        <f>E3453/D3453</f>
        <v>1.0123076923076924</v>
      </c>
      <c r="P3453" s="19">
        <f t="shared" si="214"/>
        <v>41.125</v>
      </c>
      <c r="Q3453" t="b">
        <v>1</v>
      </c>
      <c r="R3453" s="14" t="s">
        <v>8330</v>
      </c>
      <c r="S3453" s="10" t="s">
        <v>8271</v>
      </c>
      <c r="T3453" t="s">
        <v>8272</v>
      </c>
      <c r="U3453" s="14">
        <f t="shared" si="215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9">
        <v>1000</v>
      </c>
      <c r="E3454">
        <v>1532</v>
      </c>
      <c r="F3454" s="19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7">
        <f t="shared" si="213"/>
        <v>41820.639189814814</v>
      </c>
      <c r="M3454" t="b">
        <v>0</v>
      </c>
      <c r="N3454">
        <v>37</v>
      </c>
      <c r="O3454" s="5">
        <f>E3454/D3454</f>
        <v>1.532</v>
      </c>
      <c r="P3454" s="19">
        <f t="shared" si="214"/>
        <v>41.405405405405403</v>
      </c>
      <c r="Q3454" t="b">
        <v>1</v>
      </c>
      <c r="R3454" s="14" t="s">
        <v>8330</v>
      </c>
      <c r="S3454" s="10" t="s">
        <v>8271</v>
      </c>
      <c r="T3454" t="s">
        <v>8272</v>
      </c>
      <c r="U3454" s="14">
        <f t="shared" si="215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19">
        <v>300</v>
      </c>
      <c r="E3455">
        <v>385</v>
      </c>
      <c r="F3455" s="19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7">
        <f t="shared" si="213"/>
        <v>42535.97865740741</v>
      </c>
      <c r="M3455" t="b">
        <v>0</v>
      </c>
      <c r="N3455">
        <v>14</v>
      </c>
      <c r="O3455" s="5">
        <f>E3455/D3455</f>
        <v>1.2833333333333334</v>
      </c>
      <c r="P3455" s="19">
        <f t="shared" si="214"/>
        <v>27.5</v>
      </c>
      <c r="Q3455" t="b">
        <v>1</v>
      </c>
      <c r="R3455" s="14" t="s">
        <v>8330</v>
      </c>
      <c r="S3455" s="10" t="s">
        <v>8271</v>
      </c>
      <c r="T3455" t="s">
        <v>8272</v>
      </c>
      <c r="U3455" s="14">
        <f t="shared" si="215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19">
        <v>700</v>
      </c>
      <c r="E3456">
        <v>705</v>
      </c>
      <c r="F3456" s="19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7">
        <f t="shared" si="213"/>
        <v>41821.698599537034</v>
      </c>
      <c r="M3456" t="b">
        <v>0</v>
      </c>
      <c r="N3456">
        <v>21</v>
      </c>
      <c r="O3456" s="5">
        <f>E3456/D3456</f>
        <v>1.0071428571428571</v>
      </c>
      <c r="P3456" s="19">
        <f t="shared" si="214"/>
        <v>33.571428571428569</v>
      </c>
      <c r="Q3456" t="b">
        <v>1</v>
      </c>
      <c r="R3456" s="14" t="s">
        <v>8330</v>
      </c>
      <c r="S3456" s="10" t="s">
        <v>8271</v>
      </c>
      <c r="T3456" t="s">
        <v>8272</v>
      </c>
      <c r="U3456" s="14">
        <f t="shared" si="215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9">
        <v>10000</v>
      </c>
      <c r="E3457">
        <v>10065</v>
      </c>
      <c r="F3457" s="19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7">
        <f t="shared" si="213"/>
        <v>42626.7503125</v>
      </c>
      <c r="M3457" t="b">
        <v>0</v>
      </c>
      <c r="N3457">
        <v>69</v>
      </c>
      <c r="O3457" s="5">
        <f>E3457/D3457</f>
        <v>1.0065</v>
      </c>
      <c r="P3457" s="19">
        <f t="shared" si="214"/>
        <v>145.86956521739131</v>
      </c>
      <c r="Q3457" t="b">
        <v>1</v>
      </c>
      <c r="R3457" s="14" t="s">
        <v>8330</v>
      </c>
      <c r="S3457" s="10" t="s">
        <v>8271</v>
      </c>
      <c r="T3457" t="s">
        <v>8272</v>
      </c>
      <c r="U3457" s="14">
        <f t="shared" si="215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9">
        <v>3000</v>
      </c>
      <c r="E3458">
        <v>5739</v>
      </c>
      <c r="F3458" s="19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7">
        <f t="shared" si="213"/>
        <v>41821.205636574072</v>
      </c>
      <c r="M3458" t="b">
        <v>0</v>
      </c>
      <c r="N3458">
        <v>16</v>
      </c>
      <c r="O3458" s="5">
        <f>E3458/D3458</f>
        <v>1.913</v>
      </c>
      <c r="P3458" s="19">
        <f t="shared" si="214"/>
        <v>358.6875</v>
      </c>
      <c r="Q3458" t="b">
        <v>1</v>
      </c>
      <c r="R3458" s="14" t="s">
        <v>8330</v>
      </c>
      <c r="S3458" s="10" t="s">
        <v>8271</v>
      </c>
      <c r="T3458" t="s">
        <v>8272</v>
      </c>
      <c r="U3458" s="14">
        <f t="shared" si="215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9">
        <v>2000</v>
      </c>
      <c r="E3459">
        <v>2804</v>
      </c>
      <c r="F3459" s="1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7">
        <f t="shared" ref="L3459:L3522" si="217">(((K3459/60)/60)/24)+DATE(1970,1,1)</f>
        <v>42016.706678240742</v>
      </c>
      <c r="M3459" t="b">
        <v>0</v>
      </c>
      <c r="N3459">
        <v>55</v>
      </c>
      <c r="O3459" s="5">
        <f>E3459/D3459</f>
        <v>1.4019999999999999</v>
      </c>
      <c r="P3459" s="19">
        <f t="shared" ref="P3459:P3522" si="218">IFERROR(E3459/N3459,0)</f>
        <v>50.981818181818184</v>
      </c>
      <c r="Q3459" t="b">
        <v>1</v>
      </c>
      <c r="R3459" s="14" t="s">
        <v>8330</v>
      </c>
      <c r="S3459" s="10" t="s">
        <v>8271</v>
      </c>
      <c r="T3459" t="s">
        <v>8272</v>
      </c>
      <c r="U3459" s="14">
        <f t="shared" ref="U3459:U3522" si="219">YEAR(L3459)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9">
        <v>978</v>
      </c>
      <c r="E3460">
        <v>1216</v>
      </c>
      <c r="F3460" s="19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7">
        <f t="shared" si="217"/>
        <v>42011.202581018515</v>
      </c>
      <c r="M3460" t="b">
        <v>0</v>
      </c>
      <c r="N3460">
        <v>27</v>
      </c>
      <c r="O3460" s="5">
        <f>E3460/D3460</f>
        <v>1.2433537832310839</v>
      </c>
      <c r="P3460" s="19">
        <f t="shared" si="218"/>
        <v>45.037037037037038</v>
      </c>
      <c r="Q3460" t="b">
        <v>1</v>
      </c>
      <c r="R3460" s="14" t="s">
        <v>8330</v>
      </c>
      <c r="S3460" s="10" t="s">
        <v>8271</v>
      </c>
      <c r="T3460" t="s">
        <v>8272</v>
      </c>
      <c r="U3460" s="14">
        <f t="shared" si="219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19">
        <v>500</v>
      </c>
      <c r="E3461">
        <v>631</v>
      </c>
      <c r="F3461" s="19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7">
        <f t="shared" si="217"/>
        <v>42480.479861111111</v>
      </c>
      <c r="M3461" t="b">
        <v>0</v>
      </c>
      <c r="N3461">
        <v>36</v>
      </c>
      <c r="O3461" s="5">
        <f>E3461/D3461</f>
        <v>1.262</v>
      </c>
      <c r="P3461" s="19">
        <f t="shared" si="218"/>
        <v>17.527777777777779</v>
      </c>
      <c r="Q3461" t="b">
        <v>1</v>
      </c>
      <c r="R3461" s="14" t="s">
        <v>8330</v>
      </c>
      <c r="S3461" s="10" t="s">
        <v>8271</v>
      </c>
      <c r="T3461" t="s">
        <v>8272</v>
      </c>
      <c r="U3461" s="14">
        <f t="shared" si="219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19">
        <v>500</v>
      </c>
      <c r="E3462">
        <v>950</v>
      </c>
      <c r="F3462" s="19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7">
        <f t="shared" si="217"/>
        <v>41852.527222222219</v>
      </c>
      <c r="M3462" t="b">
        <v>0</v>
      </c>
      <c r="N3462">
        <v>19</v>
      </c>
      <c r="O3462" s="5">
        <f>E3462/D3462</f>
        <v>1.9</v>
      </c>
      <c r="P3462" s="19">
        <f t="shared" si="218"/>
        <v>50</v>
      </c>
      <c r="Q3462" t="b">
        <v>1</v>
      </c>
      <c r="R3462" s="14" t="s">
        <v>8330</v>
      </c>
      <c r="S3462" s="10" t="s">
        <v>8271</v>
      </c>
      <c r="T3462" t="s">
        <v>8272</v>
      </c>
      <c r="U3462" s="14">
        <f t="shared" si="219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9">
        <v>500</v>
      </c>
      <c r="E3463">
        <v>695</v>
      </c>
      <c r="F3463" s="19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7">
        <f t="shared" si="217"/>
        <v>42643.632858796293</v>
      </c>
      <c r="M3463" t="b">
        <v>0</v>
      </c>
      <c r="N3463">
        <v>12</v>
      </c>
      <c r="O3463" s="5">
        <f>E3463/D3463</f>
        <v>1.39</v>
      </c>
      <c r="P3463" s="19">
        <f t="shared" si="218"/>
        <v>57.916666666666664</v>
      </c>
      <c r="Q3463" t="b">
        <v>1</v>
      </c>
      <c r="R3463" s="14" t="s">
        <v>8330</v>
      </c>
      <c r="S3463" s="10" t="s">
        <v>8271</v>
      </c>
      <c r="T3463" t="s">
        <v>8272</v>
      </c>
      <c r="U3463" s="14">
        <f t="shared" si="219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9">
        <v>250</v>
      </c>
      <c r="E3464">
        <v>505</v>
      </c>
      <c r="F3464" s="19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7">
        <f t="shared" si="217"/>
        <v>42179.898472222223</v>
      </c>
      <c r="M3464" t="b">
        <v>0</v>
      </c>
      <c r="N3464">
        <v>17</v>
      </c>
      <c r="O3464" s="5">
        <f>E3464/D3464</f>
        <v>2.02</v>
      </c>
      <c r="P3464" s="19">
        <f t="shared" si="218"/>
        <v>29.705882352941178</v>
      </c>
      <c r="Q3464" t="b">
        <v>1</v>
      </c>
      <c r="R3464" s="14" t="s">
        <v>8330</v>
      </c>
      <c r="S3464" s="10" t="s">
        <v>8271</v>
      </c>
      <c r="T3464" t="s">
        <v>8272</v>
      </c>
      <c r="U3464" s="14">
        <f t="shared" si="219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19">
        <v>10000</v>
      </c>
      <c r="E3465">
        <v>10338</v>
      </c>
      <c r="F3465" s="19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7">
        <f t="shared" si="217"/>
        <v>42612.918807870374</v>
      </c>
      <c r="M3465" t="b">
        <v>0</v>
      </c>
      <c r="N3465">
        <v>114</v>
      </c>
      <c r="O3465" s="5">
        <f>E3465/D3465</f>
        <v>1.0338000000000001</v>
      </c>
      <c r="P3465" s="19">
        <f t="shared" si="218"/>
        <v>90.684210526315795</v>
      </c>
      <c r="Q3465" t="b">
        <v>1</v>
      </c>
      <c r="R3465" s="14" t="s">
        <v>8330</v>
      </c>
      <c r="S3465" s="10" t="s">
        <v>8271</v>
      </c>
      <c r="T3465" t="s">
        <v>8272</v>
      </c>
      <c r="U3465" s="14">
        <f t="shared" si="219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9">
        <v>5000</v>
      </c>
      <c r="E3466">
        <v>5116.18</v>
      </c>
      <c r="F3466" s="19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7">
        <f t="shared" si="217"/>
        <v>42575.130057870367</v>
      </c>
      <c r="M3466" t="b">
        <v>0</v>
      </c>
      <c r="N3466">
        <v>93</v>
      </c>
      <c r="O3466" s="5">
        <f>E3466/D3466</f>
        <v>1.023236</v>
      </c>
      <c r="P3466" s="19">
        <f t="shared" si="218"/>
        <v>55.012688172043013</v>
      </c>
      <c r="Q3466" t="b">
        <v>1</v>
      </c>
      <c r="R3466" s="14" t="s">
        <v>8330</v>
      </c>
      <c r="S3466" s="10" t="s">
        <v>8271</v>
      </c>
      <c r="T3466" t="s">
        <v>8272</v>
      </c>
      <c r="U3466" s="14">
        <f t="shared" si="219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19">
        <v>2000</v>
      </c>
      <c r="E3467">
        <v>2060</v>
      </c>
      <c r="F3467" s="19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7">
        <f t="shared" si="217"/>
        <v>42200.625833333332</v>
      </c>
      <c r="M3467" t="b">
        <v>0</v>
      </c>
      <c r="N3467">
        <v>36</v>
      </c>
      <c r="O3467" s="5">
        <f>E3467/D3467</f>
        <v>1.03</v>
      </c>
      <c r="P3467" s="19">
        <f t="shared" si="218"/>
        <v>57.222222222222221</v>
      </c>
      <c r="Q3467" t="b">
        <v>1</v>
      </c>
      <c r="R3467" s="14" t="s">
        <v>8330</v>
      </c>
      <c r="S3467" s="10" t="s">
        <v>8271</v>
      </c>
      <c r="T3467" t="s">
        <v>8272</v>
      </c>
      <c r="U3467" s="14">
        <f t="shared" si="219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9">
        <v>3500</v>
      </c>
      <c r="E3468">
        <v>4450</v>
      </c>
      <c r="F3468" s="19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7">
        <f t="shared" si="217"/>
        <v>42420.019097222219</v>
      </c>
      <c r="M3468" t="b">
        <v>0</v>
      </c>
      <c r="N3468">
        <v>61</v>
      </c>
      <c r="O3468" s="5">
        <f>E3468/D3468</f>
        <v>1.2714285714285714</v>
      </c>
      <c r="P3468" s="19">
        <f t="shared" si="218"/>
        <v>72.950819672131146</v>
      </c>
      <c r="Q3468" t="b">
        <v>1</v>
      </c>
      <c r="R3468" s="14" t="s">
        <v>8330</v>
      </c>
      <c r="S3468" s="10" t="s">
        <v>8271</v>
      </c>
      <c r="T3468" t="s">
        <v>8272</v>
      </c>
      <c r="U3468" s="14">
        <f t="shared" si="219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9">
        <v>3000</v>
      </c>
      <c r="E3469">
        <v>3030</v>
      </c>
      <c r="F3469" s="1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7">
        <f t="shared" si="217"/>
        <v>42053.671666666662</v>
      </c>
      <c r="M3469" t="b">
        <v>0</v>
      </c>
      <c r="N3469">
        <v>47</v>
      </c>
      <c r="O3469" s="5">
        <f>E3469/D3469</f>
        <v>1.01</v>
      </c>
      <c r="P3469" s="19">
        <f t="shared" si="218"/>
        <v>64.468085106382972</v>
      </c>
      <c r="Q3469" t="b">
        <v>1</v>
      </c>
      <c r="R3469" s="14" t="s">
        <v>8330</v>
      </c>
      <c r="S3469" s="10" t="s">
        <v>8271</v>
      </c>
      <c r="T3469" t="s">
        <v>8272</v>
      </c>
      <c r="U3469" s="14">
        <f t="shared" si="219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9">
        <v>10000</v>
      </c>
      <c r="E3470">
        <v>12178</v>
      </c>
      <c r="F3470" s="19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7">
        <f t="shared" si="217"/>
        <v>42605.765381944439</v>
      </c>
      <c r="M3470" t="b">
        <v>0</v>
      </c>
      <c r="N3470">
        <v>17</v>
      </c>
      <c r="O3470" s="5">
        <f>E3470/D3470</f>
        <v>1.2178</v>
      </c>
      <c r="P3470" s="19">
        <f t="shared" si="218"/>
        <v>716.35294117647061</v>
      </c>
      <c r="Q3470" t="b">
        <v>1</v>
      </c>
      <c r="R3470" s="14" t="s">
        <v>8330</v>
      </c>
      <c r="S3470" s="10" t="s">
        <v>8271</v>
      </c>
      <c r="T3470" t="s">
        <v>8272</v>
      </c>
      <c r="U3470" s="14">
        <f t="shared" si="219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9">
        <v>2800</v>
      </c>
      <c r="E3471">
        <v>3175</v>
      </c>
      <c r="F3471" s="19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7">
        <f t="shared" si="217"/>
        <v>42458.641724537039</v>
      </c>
      <c r="M3471" t="b">
        <v>0</v>
      </c>
      <c r="N3471">
        <v>63</v>
      </c>
      <c r="O3471" s="5">
        <f>E3471/D3471</f>
        <v>1.1339285714285714</v>
      </c>
      <c r="P3471" s="19">
        <f t="shared" si="218"/>
        <v>50.396825396825399</v>
      </c>
      <c r="Q3471" t="b">
        <v>1</v>
      </c>
      <c r="R3471" s="14" t="s">
        <v>8330</v>
      </c>
      <c r="S3471" s="10" t="s">
        <v>8271</v>
      </c>
      <c r="T3471" t="s">
        <v>8272</v>
      </c>
      <c r="U3471" s="14">
        <f t="shared" si="219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9">
        <v>250</v>
      </c>
      <c r="E3472">
        <v>375</v>
      </c>
      <c r="F3472" s="19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7">
        <f t="shared" si="217"/>
        <v>42529.022013888884</v>
      </c>
      <c r="M3472" t="b">
        <v>0</v>
      </c>
      <c r="N3472">
        <v>9</v>
      </c>
      <c r="O3472" s="5">
        <f>E3472/D3472</f>
        <v>1.5</v>
      </c>
      <c r="P3472" s="19">
        <f t="shared" si="218"/>
        <v>41.666666666666664</v>
      </c>
      <c r="Q3472" t="b">
        <v>1</v>
      </c>
      <c r="R3472" s="14" t="s">
        <v>8330</v>
      </c>
      <c r="S3472" s="10" t="s">
        <v>8271</v>
      </c>
      <c r="T3472" t="s">
        <v>8272</v>
      </c>
      <c r="U3472" s="14">
        <f t="shared" si="219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19">
        <v>500</v>
      </c>
      <c r="E3473">
        <v>1073</v>
      </c>
      <c r="F3473" s="19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7">
        <f t="shared" si="217"/>
        <v>41841.820486111108</v>
      </c>
      <c r="M3473" t="b">
        <v>0</v>
      </c>
      <c r="N3473">
        <v>30</v>
      </c>
      <c r="O3473" s="5">
        <f>E3473/D3473</f>
        <v>2.1459999999999999</v>
      </c>
      <c r="P3473" s="19">
        <f t="shared" si="218"/>
        <v>35.766666666666666</v>
      </c>
      <c r="Q3473" t="b">
        <v>1</v>
      </c>
      <c r="R3473" s="14" t="s">
        <v>8330</v>
      </c>
      <c r="S3473" s="10" t="s">
        <v>8271</v>
      </c>
      <c r="T3473" t="s">
        <v>8272</v>
      </c>
      <c r="U3473" s="14">
        <f t="shared" si="219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9">
        <v>2000</v>
      </c>
      <c r="E3474">
        <v>2041</v>
      </c>
      <c r="F3474" s="19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7">
        <f t="shared" si="217"/>
        <v>41928.170497685183</v>
      </c>
      <c r="M3474" t="b">
        <v>0</v>
      </c>
      <c r="N3474">
        <v>23</v>
      </c>
      <c r="O3474" s="5">
        <f>E3474/D3474</f>
        <v>1.0205</v>
      </c>
      <c r="P3474" s="19">
        <f t="shared" si="218"/>
        <v>88.739130434782609</v>
      </c>
      <c r="Q3474" t="b">
        <v>1</v>
      </c>
      <c r="R3474" s="14" t="s">
        <v>8330</v>
      </c>
      <c r="S3474" s="10" t="s">
        <v>8271</v>
      </c>
      <c r="T3474" t="s">
        <v>8272</v>
      </c>
      <c r="U3474" s="14">
        <f t="shared" si="219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9">
        <v>4900</v>
      </c>
      <c r="E3475">
        <v>4900</v>
      </c>
      <c r="F3475" s="19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7">
        <f t="shared" si="217"/>
        <v>42062.834444444445</v>
      </c>
      <c r="M3475" t="b">
        <v>0</v>
      </c>
      <c r="N3475">
        <v>33</v>
      </c>
      <c r="O3475" s="5">
        <f>E3475/D3475</f>
        <v>1</v>
      </c>
      <c r="P3475" s="19">
        <f t="shared" si="218"/>
        <v>148.4848484848485</v>
      </c>
      <c r="Q3475" t="b">
        <v>1</v>
      </c>
      <c r="R3475" s="14" t="s">
        <v>8330</v>
      </c>
      <c r="S3475" s="10" t="s">
        <v>8271</v>
      </c>
      <c r="T3475" t="s">
        <v>8272</v>
      </c>
      <c r="U3475" s="14">
        <f t="shared" si="219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19">
        <v>2000</v>
      </c>
      <c r="E3476">
        <v>2020</v>
      </c>
      <c r="F3476" s="19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7">
        <f t="shared" si="217"/>
        <v>42541.501516203702</v>
      </c>
      <c r="M3476" t="b">
        <v>0</v>
      </c>
      <c r="N3476">
        <v>39</v>
      </c>
      <c r="O3476" s="5">
        <f>E3476/D3476</f>
        <v>1.01</v>
      </c>
      <c r="P3476" s="19">
        <f t="shared" si="218"/>
        <v>51.794871794871796</v>
      </c>
      <c r="Q3476" t="b">
        <v>1</v>
      </c>
      <c r="R3476" s="14" t="s">
        <v>8330</v>
      </c>
      <c r="S3476" s="10" t="s">
        <v>8271</v>
      </c>
      <c r="T3476" t="s">
        <v>8272</v>
      </c>
      <c r="U3476" s="14">
        <f t="shared" si="219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19">
        <v>300</v>
      </c>
      <c r="E3477">
        <v>340</v>
      </c>
      <c r="F3477" s="19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7">
        <f t="shared" si="217"/>
        <v>41918.880833333329</v>
      </c>
      <c r="M3477" t="b">
        <v>0</v>
      </c>
      <c r="N3477">
        <v>17</v>
      </c>
      <c r="O3477" s="5">
        <f>E3477/D3477</f>
        <v>1.1333333333333333</v>
      </c>
      <c r="P3477" s="19">
        <f t="shared" si="218"/>
        <v>20</v>
      </c>
      <c r="Q3477" t="b">
        <v>1</v>
      </c>
      <c r="R3477" s="14" t="s">
        <v>8330</v>
      </c>
      <c r="S3477" s="10" t="s">
        <v>8271</v>
      </c>
      <c r="T3477" t="s">
        <v>8272</v>
      </c>
      <c r="U3477" s="14">
        <f t="shared" si="219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9">
        <v>300</v>
      </c>
      <c r="E3478">
        <v>312</v>
      </c>
      <c r="F3478" s="19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7">
        <f t="shared" si="217"/>
        <v>41921.279976851853</v>
      </c>
      <c r="M3478" t="b">
        <v>0</v>
      </c>
      <c r="N3478">
        <v>6</v>
      </c>
      <c r="O3478" s="5">
        <f>E3478/D3478</f>
        <v>1.04</v>
      </c>
      <c r="P3478" s="19">
        <f t="shared" si="218"/>
        <v>52</v>
      </c>
      <c r="Q3478" t="b">
        <v>1</v>
      </c>
      <c r="R3478" s="14" t="s">
        <v>8330</v>
      </c>
      <c r="S3478" s="10" t="s">
        <v>8271</v>
      </c>
      <c r="T3478" t="s">
        <v>8272</v>
      </c>
      <c r="U3478" s="14">
        <f t="shared" si="219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9">
        <v>1800</v>
      </c>
      <c r="E3479">
        <v>2076</v>
      </c>
      <c r="F3479" s="1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7">
        <f t="shared" si="217"/>
        <v>42128.736608796295</v>
      </c>
      <c r="M3479" t="b">
        <v>0</v>
      </c>
      <c r="N3479">
        <v>39</v>
      </c>
      <c r="O3479" s="5">
        <f>E3479/D3479</f>
        <v>1.1533333333333333</v>
      </c>
      <c r="P3479" s="19">
        <f t="shared" si="218"/>
        <v>53.230769230769234</v>
      </c>
      <c r="Q3479" t="b">
        <v>1</v>
      </c>
      <c r="R3479" s="14" t="s">
        <v>8330</v>
      </c>
      <c r="S3479" s="10" t="s">
        <v>8271</v>
      </c>
      <c r="T3479" t="s">
        <v>8272</v>
      </c>
      <c r="U3479" s="14">
        <f t="shared" si="219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9">
        <v>2000</v>
      </c>
      <c r="E3480">
        <v>2257</v>
      </c>
      <c r="F3480" s="19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7">
        <f t="shared" si="217"/>
        <v>42053.916921296302</v>
      </c>
      <c r="M3480" t="b">
        <v>0</v>
      </c>
      <c r="N3480">
        <v>57</v>
      </c>
      <c r="O3480" s="5">
        <f>E3480/D3480</f>
        <v>1.1285000000000001</v>
      </c>
      <c r="P3480" s="19">
        <f t="shared" si="218"/>
        <v>39.596491228070178</v>
      </c>
      <c r="Q3480" t="b">
        <v>1</v>
      </c>
      <c r="R3480" s="14" t="s">
        <v>8330</v>
      </c>
      <c r="S3480" s="10" t="s">
        <v>8271</v>
      </c>
      <c r="T3480" t="s">
        <v>8272</v>
      </c>
      <c r="U3480" s="14">
        <f t="shared" si="219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19">
        <v>1500</v>
      </c>
      <c r="E3481">
        <v>1918</v>
      </c>
      <c r="F3481" s="19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7">
        <f t="shared" si="217"/>
        <v>41781.855092592588</v>
      </c>
      <c r="M3481" t="b">
        <v>0</v>
      </c>
      <c r="N3481">
        <v>56</v>
      </c>
      <c r="O3481" s="5">
        <f>E3481/D3481</f>
        <v>1.2786666666666666</v>
      </c>
      <c r="P3481" s="19">
        <f t="shared" si="218"/>
        <v>34.25</v>
      </c>
      <c r="Q3481" t="b">
        <v>1</v>
      </c>
      <c r="R3481" s="14" t="s">
        <v>8330</v>
      </c>
      <c r="S3481" s="10" t="s">
        <v>8271</v>
      </c>
      <c r="T3481" t="s">
        <v>8272</v>
      </c>
      <c r="U3481" s="14">
        <f t="shared" si="219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9">
        <v>1500</v>
      </c>
      <c r="E3482">
        <v>2140</v>
      </c>
      <c r="F3482" s="19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7">
        <f t="shared" si="217"/>
        <v>42171.317442129628</v>
      </c>
      <c r="M3482" t="b">
        <v>0</v>
      </c>
      <c r="N3482">
        <v>13</v>
      </c>
      <c r="O3482" s="5">
        <f>E3482/D3482</f>
        <v>1.4266666666666667</v>
      </c>
      <c r="P3482" s="19">
        <f t="shared" si="218"/>
        <v>164.61538461538461</v>
      </c>
      <c r="Q3482" t="b">
        <v>1</v>
      </c>
      <c r="R3482" s="14" t="s">
        <v>8330</v>
      </c>
      <c r="S3482" s="10" t="s">
        <v>8271</v>
      </c>
      <c r="T3482" t="s">
        <v>8272</v>
      </c>
      <c r="U3482" s="14">
        <f t="shared" si="219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19">
        <v>10000</v>
      </c>
      <c r="E3483">
        <v>11880</v>
      </c>
      <c r="F3483" s="19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7">
        <f t="shared" si="217"/>
        <v>41989.24754629629</v>
      </c>
      <c r="M3483" t="b">
        <v>0</v>
      </c>
      <c r="N3483">
        <v>95</v>
      </c>
      <c r="O3483" s="5">
        <f>E3483/D3483</f>
        <v>1.1879999999999999</v>
      </c>
      <c r="P3483" s="19">
        <f t="shared" si="218"/>
        <v>125.05263157894737</v>
      </c>
      <c r="Q3483" t="b">
        <v>1</v>
      </c>
      <c r="R3483" s="14" t="s">
        <v>8330</v>
      </c>
      <c r="S3483" s="10" t="s">
        <v>8271</v>
      </c>
      <c r="T3483" t="s">
        <v>8272</v>
      </c>
      <c r="U3483" s="14">
        <f t="shared" si="219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19">
        <v>3000</v>
      </c>
      <c r="E3484">
        <v>4150</v>
      </c>
      <c r="F3484" s="19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7">
        <f t="shared" si="217"/>
        <v>41796.771597222221</v>
      </c>
      <c r="M3484" t="b">
        <v>0</v>
      </c>
      <c r="N3484">
        <v>80</v>
      </c>
      <c r="O3484" s="5">
        <f>E3484/D3484</f>
        <v>1.3833333333333333</v>
      </c>
      <c r="P3484" s="19">
        <f t="shared" si="218"/>
        <v>51.875</v>
      </c>
      <c r="Q3484" t="b">
        <v>1</v>
      </c>
      <c r="R3484" s="14" t="s">
        <v>8330</v>
      </c>
      <c r="S3484" s="10" t="s">
        <v>8271</v>
      </c>
      <c r="T3484" t="s">
        <v>8272</v>
      </c>
      <c r="U3484" s="14">
        <f t="shared" si="219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9">
        <v>3350</v>
      </c>
      <c r="E3485">
        <v>5358</v>
      </c>
      <c r="F3485" s="19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7">
        <f t="shared" si="217"/>
        <v>41793.668761574074</v>
      </c>
      <c r="M3485" t="b">
        <v>0</v>
      </c>
      <c r="N3485">
        <v>133</v>
      </c>
      <c r="O3485" s="5">
        <f>E3485/D3485</f>
        <v>1.599402985074627</v>
      </c>
      <c r="P3485" s="19">
        <f t="shared" si="218"/>
        <v>40.285714285714285</v>
      </c>
      <c r="Q3485" t="b">
        <v>1</v>
      </c>
      <c r="R3485" s="14" t="s">
        <v>8330</v>
      </c>
      <c r="S3485" s="10" t="s">
        <v>8271</v>
      </c>
      <c r="T3485" t="s">
        <v>8272</v>
      </c>
      <c r="U3485" s="14">
        <f t="shared" si="219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9">
        <v>2500</v>
      </c>
      <c r="E3486">
        <v>2856</v>
      </c>
      <c r="F3486" s="19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7">
        <f t="shared" si="217"/>
        <v>42506.760405092587</v>
      </c>
      <c r="M3486" t="b">
        <v>0</v>
      </c>
      <c r="N3486">
        <v>44</v>
      </c>
      <c r="O3486" s="5">
        <f>E3486/D3486</f>
        <v>1.1424000000000001</v>
      </c>
      <c r="P3486" s="19">
        <f t="shared" si="218"/>
        <v>64.909090909090907</v>
      </c>
      <c r="Q3486" t="b">
        <v>1</v>
      </c>
      <c r="R3486" s="14" t="s">
        <v>8330</v>
      </c>
      <c r="S3486" s="10" t="s">
        <v>8271</v>
      </c>
      <c r="T3486" t="s">
        <v>8272</v>
      </c>
      <c r="U3486" s="14">
        <f t="shared" si="219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9">
        <v>1650</v>
      </c>
      <c r="E3487">
        <v>1660</v>
      </c>
      <c r="F3487" s="19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7">
        <f t="shared" si="217"/>
        <v>42372.693055555559</v>
      </c>
      <c r="M3487" t="b">
        <v>0</v>
      </c>
      <c r="N3487">
        <v>30</v>
      </c>
      <c r="O3487" s="5">
        <f>E3487/D3487</f>
        <v>1.0060606060606061</v>
      </c>
      <c r="P3487" s="19">
        <f t="shared" si="218"/>
        <v>55.333333333333336</v>
      </c>
      <c r="Q3487" t="b">
        <v>1</v>
      </c>
      <c r="R3487" s="14" t="s">
        <v>8330</v>
      </c>
      <c r="S3487" s="10" t="s">
        <v>8271</v>
      </c>
      <c r="T3487" t="s">
        <v>8272</v>
      </c>
      <c r="U3487" s="14">
        <f t="shared" si="219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9">
        <v>3000</v>
      </c>
      <c r="E3488">
        <v>4656</v>
      </c>
      <c r="F3488" s="19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7">
        <f t="shared" si="217"/>
        <v>42126.87501157407</v>
      </c>
      <c r="M3488" t="b">
        <v>0</v>
      </c>
      <c r="N3488">
        <v>56</v>
      </c>
      <c r="O3488" s="5">
        <f>E3488/D3488</f>
        <v>1.552</v>
      </c>
      <c r="P3488" s="19">
        <f t="shared" si="218"/>
        <v>83.142857142857139</v>
      </c>
      <c r="Q3488" t="b">
        <v>1</v>
      </c>
      <c r="R3488" s="14" t="s">
        <v>8330</v>
      </c>
      <c r="S3488" s="10" t="s">
        <v>8271</v>
      </c>
      <c r="T3488" t="s">
        <v>8272</v>
      </c>
      <c r="U3488" s="14">
        <f t="shared" si="219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19">
        <v>2000</v>
      </c>
      <c r="E3489">
        <v>2555</v>
      </c>
      <c r="F3489" s="1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7">
        <f t="shared" si="217"/>
        <v>42149.940416666665</v>
      </c>
      <c r="M3489" t="b">
        <v>0</v>
      </c>
      <c r="N3489">
        <v>66</v>
      </c>
      <c r="O3489" s="5">
        <f>E3489/D3489</f>
        <v>1.2775000000000001</v>
      </c>
      <c r="P3489" s="19">
        <f t="shared" si="218"/>
        <v>38.712121212121211</v>
      </c>
      <c r="Q3489" t="b">
        <v>1</v>
      </c>
      <c r="R3489" s="14" t="s">
        <v>8330</v>
      </c>
      <c r="S3489" s="10" t="s">
        <v>8271</v>
      </c>
      <c r="T3489" t="s">
        <v>8272</v>
      </c>
      <c r="U3489" s="14">
        <f t="shared" si="219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9">
        <v>3000</v>
      </c>
      <c r="E3490">
        <v>3636</v>
      </c>
      <c r="F3490" s="19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7">
        <f t="shared" si="217"/>
        <v>42087.768055555556</v>
      </c>
      <c r="M3490" t="b">
        <v>0</v>
      </c>
      <c r="N3490">
        <v>29</v>
      </c>
      <c r="O3490" s="5">
        <f>E3490/D3490</f>
        <v>1.212</v>
      </c>
      <c r="P3490" s="19">
        <f t="shared" si="218"/>
        <v>125.37931034482759</v>
      </c>
      <c r="Q3490" t="b">
        <v>1</v>
      </c>
      <c r="R3490" s="14" t="s">
        <v>8330</v>
      </c>
      <c r="S3490" s="10" t="s">
        <v>8271</v>
      </c>
      <c r="T3490" t="s">
        <v>8272</v>
      </c>
      <c r="U3490" s="14">
        <f t="shared" si="219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19">
        <v>5000</v>
      </c>
      <c r="E3491">
        <v>5635</v>
      </c>
      <c r="F3491" s="19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7">
        <f t="shared" si="217"/>
        <v>41753.635775462964</v>
      </c>
      <c r="M3491" t="b">
        <v>0</v>
      </c>
      <c r="N3491">
        <v>72</v>
      </c>
      <c r="O3491" s="5">
        <f>E3491/D3491</f>
        <v>1.127</v>
      </c>
      <c r="P3491" s="19">
        <f t="shared" si="218"/>
        <v>78.263888888888886</v>
      </c>
      <c r="Q3491" t="b">
        <v>1</v>
      </c>
      <c r="R3491" s="14" t="s">
        <v>8330</v>
      </c>
      <c r="S3491" s="10" t="s">
        <v>8271</v>
      </c>
      <c r="T3491" t="s">
        <v>8272</v>
      </c>
      <c r="U3491" s="14">
        <f t="shared" si="219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9">
        <v>1000</v>
      </c>
      <c r="E3492">
        <v>1275</v>
      </c>
      <c r="F3492" s="19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7">
        <f t="shared" si="217"/>
        <v>42443.802361111113</v>
      </c>
      <c r="M3492" t="b">
        <v>0</v>
      </c>
      <c r="N3492">
        <v>27</v>
      </c>
      <c r="O3492" s="5">
        <f>E3492/D3492</f>
        <v>1.2749999999999999</v>
      </c>
      <c r="P3492" s="19">
        <f t="shared" si="218"/>
        <v>47.222222222222221</v>
      </c>
      <c r="Q3492" t="b">
        <v>1</v>
      </c>
      <c r="R3492" s="14" t="s">
        <v>8330</v>
      </c>
      <c r="S3492" s="10" t="s">
        <v>8271</v>
      </c>
      <c r="T3492" t="s">
        <v>8272</v>
      </c>
      <c r="U3492" s="14">
        <f t="shared" si="219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9">
        <v>500</v>
      </c>
      <c r="E3493">
        <v>791</v>
      </c>
      <c r="F3493" s="19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7">
        <f t="shared" si="217"/>
        <v>42121.249814814815</v>
      </c>
      <c r="M3493" t="b">
        <v>0</v>
      </c>
      <c r="N3493">
        <v>10</v>
      </c>
      <c r="O3493" s="5">
        <f>E3493/D3493</f>
        <v>1.5820000000000001</v>
      </c>
      <c r="P3493" s="19">
        <f t="shared" si="218"/>
        <v>79.099999999999994</v>
      </c>
      <c r="Q3493" t="b">
        <v>1</v>
      </c>
      <c r="R3493" s="14" t="s">
        <v>8330</v>
      </c>
      <c r="S3493" s="10" t="s">
        <v>8271</v>
      </c>
      <c r="T3493" t="s">
        <v>8272</v>
      </c>
      <c r="U3493" s="14">
        <f t="shared" si="219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9">
        <v>3800</v>
      </c>
      <c r="E3494">
        <v>4000.22</v>
      </c>
      <c r="F3494" s="19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7">
        <f t="shared" si="217"/>
        <v>42268.009224537032</v>
      </c>
      <c r="M3494" t="b">
        <v>0</v>
      </c>
      <c r="N3494">
        <v>35</v>
      </c>
      <c r="O3494" s="5">
        <f>E3494/D3494</f>
        <v>1.0526894736842105</v>
      </c>
      <c r="P3494" s="19">
        <f t="shared" si="218"/>
        <v>114.29199999999999</v>
      </c>
      <c r="Q3494" t="b">
        <v>1</v>
      </c>
      <c r="R3494" s="14" t="s">
        <v>8330</v>
      </c>
      <c r="S3494" s="10" t="s">
        <v>8271</v>
      </c>
      <c r="T3494" t="s">
        <v>8272</v>
      </c>
      <c r="U3494" s="14">
        <f t="shared" si="219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9">
        <v>1500</v>
      </c>
      <c r="E3495">
        <v>1500</v>
      </c>
      <c r="F3495" s="19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7">
        <f t="shared" si="217"/>
        <v>41848.866157407407</v>
      </c>
      <c r="M3495" t="b">
        <v>0</v>
      </c>
      <c r="N3495">
        <v>29</v>
      </c>
      <c r="O3495" s="5">
        <f>E3495/D3495</f>
        <v>1</v>
      </c>
      <c r="P3495" s="19">
        <f t="shared" si="218"/>
        <v>51.724137931034484</v>
      </c>
      <c r="Q3495" t="b">
        <v>1</v>
      </c>
      <c r="R3495" s="14" t="s">
        <v>8330</v>
      </c>
      <c r="S3495" s="10" t="s">
        <v>8271</v>
      </c>
      <c r="T3495" t="s">
        <v>8272</v>
      </c>
      <c r="U3495" s="14">
        <f t="shared" si="219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9">
        <v>400</v>
      </c>
      <c r="E3496">
        <v>400</v>
      </c>
      <c r="F3496" s="19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7">
        <f t="shared" si="217"/>
        <v>42689.214988425927</v>
      </c>
      <c r="M3496" t="b">
        <v>0</v>
      </c>
      <c r="N3496">
        <v>13</v>
      </c>
      <c r="O3496" s="5">
        <f>E3496/D3496</f>
        <v>1</v>
      </c>
      <c r="P3496" s="19">
        <f t="shared" si="218"/>
        <v>30.76923076923077</v>
      </c>
      <c r="Q3496" t="b">
        <v>1</v>
      </c>
      <c r="R3496" s="14" t="s">
        <v>8330</v>
      </c>
      <c r="S3496" s="10" t="s">
        <v>8271</v>
      </c>
      <c r="T3496" t="s">
        <v>8272</v>
      </c>
      <c r="U3496" s="14">
        <f t="shared" si="219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19">
        <v>5000</v>
      </c>
      <c r="E3497">
        <v>5343</v>
      </c>
      <c r="F3497" s="19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7">
        <f t="shared" si="217"/>
        <v>41915.762835648151</v>
      </c>
      <c r="M3497" t="b">
        <v>0</v>
      </c>
      <c r="N3497">
        <v>72</v>
      </c>
      <c r="O3497" s="5">
        <f>E3497/D3497</f>
        <v>1.0686</v>
      </c>
      <c r="P3497" s="19">
        <f t="shared" si="218"/>
        <v>74.208333333333329</v>
      </c>
      <c r="Q3497" t="b">
        <v>1</v>
      </c>
      <c r="R3497" s="14" t="s">
        <v>8330</v>
      </c>
      <c r="S3497" s="10" t="s">
        <v>8271</v>
      </c>
      <c r="T3497" t="s">
        <v>8272</v>
      </c>
      <c r="U3497" s="14">
        <f t="shared" si="219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9">
        <v>3000</v>
      </c>
      <c r="E3498">
        <v>3732</v>
      </c>
      <c r="F3498" s="19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7">
        <f t="shared" si="217"/>
        <v>42584.846828703703</v>
      </c>
      <c r="M3498" t="b">
        <v>0</v>
      </c>
      <c r="N3498">
        <v>78</v>
      </c>
      <c r="O3498" s="5">
        <f>E3498/D3498</f>
        <v>1.244</v>
      </c>
      <c r="P3498" s="19">
        <f t="shared" si="218"/>
        <v>47.846153846153847</v>
      </c>
      <c r="Q3498" t="b">
        <v>1</v>
      </c>
      <c r="R3498" s="14" t="s">
        <v>8330</v>
      </c>
      <c r="S3498" s="10" t="s">
        <v>8271</v>
      </c>
      <c r="T3498" t="s">
        <v>8272</v>
      </c>
      <c r="U3498" s="14">
        <f t="shared" si="219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9">
        <v>1551</v>
      </c>
      <c r="E3499">
        <v>1686</v>
      </c>
      <c r="F3499" s="1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7">
        <f t="shared" si="217"/>
        <v>42511.741944444439</v>
      </c>
      <c r="M3499" t="b">
        <v>0</v>
      </c>
      <c r="N3499">
        <v>49</v>
      </c>
      <c r="O3499" s="5">
        <f>E3499/D3499</f>
        <v>1.0870406189555126</v>
      </c>
      <c r="P3499" s="19">
        <f t="shared" si="218"/>
        <v>34.408163265306122</v>
      </c>
      <c r="Q3499" t="b">
        <v>1</v>
      </c>
      <c r="R3499" s="14" t="s">
        <v>8330</v>
      </c>
      <c r="S3499" s="10" t="s">
        <v>8271</v>
      </c>
      <c r="T3499" t="s">
        <v>8272</v>
      </c>
      <c r="U3499" s="14">
        <f t="shared" si="219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19">
        <v>1650</v>
      </c>
      <c r="E3500">
        <v>1690</v>
      </c>
      <c r="F3500" s="19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7">
        <f t="shared" si="217"/>
        <v>42459.15861111111</v>
      </c>
      <c r="M3500" t="b">
        <v>0</v>
      </c>
      <c r="N3500">
        <v>42</v>
      </c>
      <c r="O3500" s="5">
        <f>E3500/D3500</f>
        <v>1.0242424242424242</v>
      </c>
      <c r="P3500" s="19">
        <f t="shared" si="218"/>
        <v>40.238095238095241</v>
      </c>
      <c r="Q3500" t="b">
        <v>1</v>
      </c>
      <c r="R3500" s="14" t="s">
        <v>8330</v>
      </c>
      <c r="S3500" s="10" t="s">
        <v>8271</v>
      </c>
      <c r="T3500" t="s">
        <v>8272</v>
      </c>
      <c r="U3500" s="14">
        <f t="shared" si="219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9">
        <v>2000</v>
      </c>
      <c r="E3501">
        <v>2110</v>
      </c>
      <c r="F3501" s="19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7">
        <f t="shared" si="217"/>
        <v>42132.036168981482</v>
      </c>
      <c r="M3501" t="b">
        <v>0</v>
      </c>
      <c r="N3501">
        <v>35</v>
      </c>
      <c r="O3501" s="5">
        <f>E3501/D3501</f>
        <v>1.0549999999999999</v>
      </c>
      <c r="P3501" s="19">
        <f t="shared" si="218"/>
        <v>60.285714285714285</v>
      </c>
      <c r="Q3501" t="b">
        <v>1</v>
      </c>
      <c r="R3501" s="14" t="s">
        <v>8330</v>
      </c>
      <c r="S3501" s="10" t="s">
        <v>8271</v>
      </c>
      <c r="T3501" t="s">
        <v>8272</v>
      </c>
      <c r="U3501" s="14">
        <f t="shared" si="219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9">
        <v>1000</v>
      </c>
      <c r="E3502">
        <v>1063</v>
      </c>
      <c r="F3502" s="19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7">
        <f t="shared" si="217"/>
        <v>42419.91942129629</v>
      </c>
      <c r="M3502" t="b">
        <v>0</v>
      </c>
      <c r="N3502">
        <v>42</v>
      </c>
      <c r="O3502" s="5">
        <f>E3502/D3502</f>
        <v>1.0629999999999999</v>
      </c>
      <c r="P3502" s="19">
        <f t="shared" si="218"/>
        <v>25.30952380952381</v>
      </c>
      <c r="Q3502" t="b">
        <v>1</v>
      </c>
      <c r="R3502" s="14" t="s">
        <v>8330</v>
      </c>
      <c r="S3502" s="10" t="s">
        <v>8271</v>
      </c>
      <c r="T3502" t="s">
        <v>8272</v>
      </c>
      <c r="U3502" s="14">
        <f t="shared" si="219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19">
        <v>1500</v>
      </c>
      <c r="E3503">
        <v>1510</v>
      </c>
      <c r="F3503" s="19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7">
        <f t="shared" si="217"/>
        <v>42233.763831018514</v>
      </c>
      <c r="M3503" t="b">
        <v>0</v>
      </c>
      <c r="N3503">
        <v>42</v>
      </c>
      <c r="O3503" s="5">
        <f>E3503/D3503</f>
        <v>1.0066666666666666</v>
      </c>
      <c r="P3503" s="19">
        <f t="shared" si="218"/>
        <v>35.952380952380949</v>
      </c>
      <c r="Q3503" t="b">
        <v>1</v>
      </c>
      <c r="R3503" s="14" t="s">
        <v>8330</v>
      </c>
      <c r="S3503" s="10" t="s">
        <v>8271</v>
      </c>
      <c r="T3503" t="s">
        <v>8272</v>
      </c>
      <c r="U3503" s="14">
        <f t="shared" si="219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9">
        <v>4000</v>
      </c>
      <c r="E3504">
        <v>4216</v>
      </c>
      <c r="F3504" s="19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7">
        <f t="shared" si="217"/>
        <v>42430.839398148149</v>
      </c>
      <c r="M3504" t="b">
        <v>0</v>
      </c>
      <c r="N3504">
        <v>31</v>
      </c>
      <c r="O3504" s="5">
        <f>E3504/D3504</f>
        <v>1.054</v>
      </c>
      <c r="P3504" s="19">
        <f t="shared" si="218"/>
        <v>136</v>
      </c>
      <c r="Q3504" t="b">
        <v>1</v>
      </c>
      <c r="R3504" s="14" t="s">
        <v>8330</v>
      </c>
      <c r="S3504" s="10" t="s">
        <v>8271</v>
      </c>
      <c r="T3504" t="s">
        <v>8272</v>
      </c>
      <c r="U3504" s="14">
        <f t="shared" si="219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19">
        <v>2500</v>
      </c>
      <c r="E3505">
        <v>2689</v>
      </c>
      <c r="F3505" s="19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7">
        <f t="shared" si="217"/>
        <v>42545.478333333333</v>
      </c>
      <c r="M3505" t="b">
        <v>0</v>
      </c>
      <c r="N3505">
        <v>38</v>
      </c>
      <c r="O3505" s="5">
        <f>E3505/D3505</f>
        <v>1.0755999999999999</v>
      </c>
      <c r="P3505" s="19">
        <f t="shared" si="218"/>
        <v>70.763157894736835</v>
      </c>
      <c r="Q3505" t="b">
        <v>1</v>
      </c>
      <c r="R3505" s="14" t="s">
        <v>8330</v>
      </c>
      <c r="S3505" s="10" t="s">
        <v>8271</v>
      </c>
      <c r="T3505" t="s">
        <v>8272</v>
      </c>
      <c r="U3505" s="14">
        <f t="shared" si="219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9">
        <v>1000</v>
      </c>
      <c r="E3506">
        <v>1000</v>
      </c>
      <c r="F3506" s="19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7">
        <f t="shared" si="217"/>
        <v>42297.748738425929</v>
      </c>
      <c r="M3506" t="b">
        <v>0</v>
      </c>
      <c r="N3506">
        <v>8</v>
      </c>
      <c r="O3506" s="5">
        <f>E3506/D3506</f>
        <v>1</v>
      </c>
      <c r="P3506" s="19">
        <f t="shared" si="218"/>
        <v>125</v>
      </c>
      <c r="Q3506" t="b">
        <v>1</v>
      </c>
      <c r="R3506" s="14" t="s">
        <v>8330</v>
      </c>
      <c r="S3506" s="10" t="s">
        <v>8271</v>
      </c>
      <c r="T3506" t="s">
        <v>8272</v>
      </c>
      <c r="U3506" s="14">
        <f t="shared" si="219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9">
        <v>2500</v>
      </c>
      <c r="E3507">
        <v>2594</v>
      </c>
      <c r="F3507" s="19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7">
        <f t="shared" si="217"/>
        <v>41760.935706018521</v>
      </c>
      <c r="M3507" t="b">
        <v>0</v>
      </c>
      <c r="N3507">
        <v>39</v>
      </c>
      <c r="O3507" s="5">
        <f>E3507/D3507</f>
        <v>1.0376000000000001</v>
      </c>
      <c r="P3507" s="19">
        <f t="shared" si="218"/>
        <v>66.512820512820511</v>
      </c>
      <c r="Q3507" t="b">
        <v>1</v>
      </c>
      <c r="R3507" s="14" t="s">
        <v>8330</v>
      </c>
      <c r="S3507" s="10" t="s">
        <v>8271</v>
      </c>
      <c r="T3507" t="s">
        <v>8272</v>
      </c>
      <c r="U3507" s="14">
        <f t="shared" si="219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9">
        <v>3000</v>
      </c>
      <c r="E3508">
        <v>3045</v>
      </c>
      <c r="F3508" s="19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7">
        <f t="shared" si="217"/>
        <v>41829.734259259261</v>
      </c>
      <c r="M3508" t="b">
        <v>0</v>
      </c>
      <c r="N3508">
        <v>29</v>
      </c>
      <c r="O3508" s="5">
        <f>E3508/D3508</f>
        <v>1.0149999999999999</v>
      </c>
      <c r="P3508" s="19">
        <f t="shared" si="218"/>
        <v>105</v>
      </c>
      <c r="Q3508" t="b">
        <v>1</v>
      </c>
      <c r="R3508" s="14" t="s">
        <v>8330</v>
      </c>
      <c r="S3508" s="10" t="s">
        <v>8271</v>
      </c>
      <c r="T3508" t="s">
        <v>8272</v>
      </c>
      <c r="U3508" s="14">
        <f t="shared" si="219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9">
        <v>10000</v>
      </c>
      <c r="E3509">
        <v>10440</v>
      </c>
      <c r="F3509" s="1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7">
        <f t="shared" si="217"/>
        <v>42491.92288194444</v>
      </c>
      <c r="M3509" t="b">
        <v>0</v>
      </c>
      <c r="N3509">
        <v>72</v>
      </c>
      <c r="O3509" s="5">
        <f>E3509/D3509</f>
        <v>1.044</v>
      </c>
      <c r="P3509" s="19">
        <f t="shared" si="218"/>
        <v>145</v>
      </c>
      <c r="Q3509" t="b">
        <v>1</v>
      </c>
      <c r="R3509" s="14" t="s">
        <v>8330</v>
      </c>
      <c r="S3509" s="10" t="s">
        <v>8271</v>
      </c>
      <c r="T3509" t="s">
        <v>8272</v>
      </c>
      <c r="U3509" s="14">
        <f t="shared" si="219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19">
        <v>100</v>
      </c>
      <c r="E3510">
        <v>180</v>
      </c>
      <c r="F3510" s="19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7">
        <f t="shared" si="217"/>
        <v>42477.729780092588</v>
      </c>
      <c r="M3510" t="b">
        <v>0</v>
      </c>
      <c r="N3510">
        <v>15</v>
      </c>
      <c r="O3510" s="5">
        <f>E3510/D3510</f>
        <v>1.8</v>
      </c>
      <c r="P3510" s="19">
        <f t="shared" si="218"/>
        <v>12</v>
      </c>
      <c r="Q3510" t="b">
        <v>1</v>
      </c>
      <c r="R3510" s="14" t="s">
        <v>8330</v>
      </c>
      <c r="S3510" s="10" t="s">
        <v>8271</v>
      </c>
      <c r="T3510" t="s">
        <v>8272</v>
      </c>
      <c r="U3510" s="14">
        <f t="shared" si="219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9">
        <v>3000</v>
      </c>
      <c r="E3511">
        <v>3190</v>
      </c>
      <c r="F3511" s="19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7">
        <f t="shared" si="217"/>
        <v>41950.859560185185</v>
      </c>
      <c r="M3511" t="b">
        <v>0</v>
      </c>
      <c r="N3511">
        <v>33</v>
      </c>
      <c r="O3511" s="5">
        <f>E3511/D3511</f>
        <v>1.0633333333333332</v>
      </c>
      <c r="P3511" s="19">
        <f t="shared" si="218"/>
        <v>96.666666666666671</v>
      </c>
      <c r="Q3511" t="b">
        <v>1</v>
      </c>
      <c r="R3511" s="14" t="s">
        <v>8330</v>
      </c>
      <c r="S3511" s="10" t="s">
        <v>8271</v>
      </c>
      <c r="T3511" t="s">
        <v>8272</v>
      </c>
      <c r="U3511" s="14">
        <f t="shared" si="219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9">
        <v>900</v>
      </c>
      <c r="E3512">
        <v>905</v>
      </c>
      <c r="F3512" s="19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7">
        <f t="shared" si="217"/>
        <v>41802.62090277778</v>
      </c>
      <c r="M3512" t="b">
        <v>0</v>
      </c>
      <c r="N3512">
        <v>15</v>
      </c>
      <c r="O3512" s="5">
        <f>E3512/D3512</f>
        <v>1.0055555555555555</v>
      </c>
      <c r="P3512" s="19">
        <f t="shared" si="218"/>
        <v>60.333333333333336</v>
      </c>
      <c r="Q3512" t="b">
        <v>1</v>
      </c>
      <c r="R3512" s="14" t="s">
        <v>8330</v>
      </c>
      <c r="S3512" s="10" t="s">
        <v>8271</v>
      </c>
      <c r="T3512" t="s">
        <v>8272</v>
      </c>
      <c r="U3512" s="14">
        <f t="shared" si="219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19">
        <v>1500</v>
      </c>
      <c r="E3513">
        <v>1518</v>
      </c>
      <c r="F3513" s="19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7">
        <f t="shared" si="217"/>
        <v>41927.873784722222</v>
      </c>
      <c r="M3513" t="b">
        <v>0</v>
      </c>
      <c r="N3513">
        <v>19</v>
      </c>
      <c r="O3513" s="5">
        <f>E3513/D3513</f>
        <v>1.012</v>
      </c>
      <c r="P3513" s="19">
        <f t="shared" si="218"/>
        <v>79.89473684210526</v>
      </c>
      <c r="Q3513" t="b">
        <v>1</v>
      </c>
      <c r="R3513" s="14" t="s">
        <v>8330</v>
      </c>
      <c r="S3513" s="10" t="s">
        <v>8271</v>
      </c>
      <c r="T3513" t="s">
        <v>8272</v>
      </c>
      <c r="U3513" s="14">
        <f t="shared" si="219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19">
        <v>1000</v>
      </c>
      <c r="E3514">
        <v>1000</v>
      </c>
      <c r="F3514" s="19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7">
        <f t="shared" si="217"/>
        <v>42057.536944444444</v>
      </c>
      <c r="M3514" t="b">
        <v>0</v>
      </c>
      <c r="N3514">
        <v>17</v>
      </c>
      <c r="O3514" s="5">
        <f>E3514/D3514</f>
        <v>1</v>
      </c>
      <c r="P3514" s="19">
        <f t="shared" si="218"/>
        <v>58.823529411764703</v>
      </c>
      <c r="Q3514" t="b">
        <v>1</v>
      </c>
      <c r="R3514" s="14" t="s">
        <v>8330</v>
      </c>
      <c r="S3514" s="10" t="s">
        <v>8271</v>
      </c>
      <c r="T3514" t="s">
        <v>8272</v>
      </c>
      <c r="U3514" s="14">
        <f t="shared" si="219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9">
        <v>2800</v>
      </c>
      <c r="E3515">
        <v>3315</v>
      </c>
      <c r="F3515" s="19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7">
        <f t="shared" si="217"/>
        <v>41781.096203703702</v>
      </c>
      <c r="M3515" t="b">
        <v>0</v>
      </c>
      <c r="N3515">
        <v>44</v>
      </c>
      <c r="O3515" s="5">
        <f>E3515/D3515</f>
        <v>1.1839285714285714</v>
      </c>
      <c r="P3515" s="19">
        <f t="shared" si="218"/>
        <v>75.340909090909093</v>
      </c>
      <c r="Q3515" t="b">
        <v>1</v>
      </c>
      <c r="R3515" s="14" t="s">
        <v>8330</v>
      </c>
      <c r="S3515" s="10" t="s">
        <v>8271</v>
      </c>
      <c r="T3515" t="s">
        <v>8272</v>
      </c>
      <c r="U3515" s="14">
        <f t="shared" si="219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9">
        <v>500</v>
      </c>
      <c r="E3516">
        <v>550</v>
      </c>
      <c r="F3516" s="19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7">
        <f t="shared" si="217"/>
        <v>42020.846666666665</v>
      </c>
      <c r="M3516" t="b">
        <v>0</v>
      </c>
      <c r="N3516">
        <v>10</v>
      </c>
      <c r="O3516" s="5">
        <f>E3516/D3516</f>
        <v>1.1000000000000001</v>
      </c>
      <c r="P3516" s="19">
        <f t="shared" si="218"/>
        <v>55</v>
      </c>
      <c r="Q3516" t="b">
        <v>1</v>
      </c>
      <c r="R3516" s="14" t="s">
        <v>8330</v>
      </c>
      <c r="S3516" s="10" t="s">
        <v>8271</v>
      </c>
      <c r="T3516" t="s">
        <v>8272</v>
      </c>
      <c r="U3516" s="14">
        <f t="shared" si="219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9">
        <v>3000</v>
      </c>
      <c r="E3517">
        <v>3080</v>
      </c>
      <c r="F3517" s="19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7">
        <f t="shared" si="217"/>
        <v>42125.772812499999</v>
      </c>
      <c r="M3517" t="b">
        <v>0</v>
      </c>
      <c r="N3517">
        <v>46</v>
      </c>
      <c r="O3517" s="5">
        <f>E3517/D3517</f>
        <v>1.0266666666666666</v>
      </c>
      <c r="P3517" s="19">
        <f t="shared" si="218"/>
        <v>66.956521739130437</v>
      </c>
      <c r="Q3517" t="b">
        <v>1</v>
      </c>
      <c r="R3517" s="14" t="s">
        <v>8330</v>
      </c>
      <c r="S3517" s="10" t="s">
        <v>8271</v>
      </c>
      <c r="T3517" t="s">
        <v>8272</v>
      </c>
      <c r="U3517" s="14">
        <f t="shared" si="219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9">
        <v>2500</v>
      </c>
      <c r="E3518">
        <v>2500</v>
      </c>
      <c r="F3518" s="19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7">
        <f t="shared" si="217"/>
        <v>41856.010069444441</v>
      </c>
      <c r="M3518" t="b">
        <v>0</v>
      </c>
      <c r="N3518">
        <v>11</v>
      </c>
      <c r="O3518" s="5">
        <f>E3518/D3518</f>
        <v>1</v>
      </c>
      <c r="P3518" s="19">
        <f t="shared" si="218"/>
        <v>227.27272727272728</v>
      </c>
      <c r="Q3518" t="b">
        <v>1</v>
      </c>
      <c r="R3518" s="14" t="s">
        <v>8330</v>
      </c>
      <c r="S3518" s="10" t="s">
        <v>8271</v>
      </c>
      <c r="T3518" t="s">
        <v>8272</v>
      </c>
      <c r="U3518" s="14">
        <f t="shared" si="219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19">
        <v>4000</v>
      </c>
      <c r="E3519">
        <v>4000</v>
      </c>
      <c r="F3519" s="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7">
        <f t="shared" si="217"/>
        <v>41794.817523148151</v>
      </c>
      <c r="M3519" t="b">
        <v>0</v>
      </c>
      <c r="N3519">
        <v>13</v>
      </c>
      <c r="O3519" s="5">
        <f>E3519/D3519</f>
        <v>1</v>
      </c>
      <c r="P3519" s="19">
        <f t="shared" si="218"/>
        <v>307.69230769230768</v>
      </c>
      <c r="Q3519" t="b">
        <v>1</v>
      </c>
      <c r="R3519" s="14" t="s">
        <v>8330</v>
      </c>
      <c r="S3519" s="10" t="s">
        <v>8271</v>
      </c>
      <c r="T3519" t="s">
        <v>8272</v>
      </c>
      <c r="U3519" s="14">
        <f t="shared" si="219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9">
        <v>1500</v>
      </c>
      <c r="E3520">
        <v>1650.69</v>
      </c>
      <c r="F3520" s="19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7">
        <f t="shared" si="217"/>
        <v>41893.783553240741</v>
      </c>
      <c r="M3520" t="b">
        <v>0</v>
      </c>
      <c r="N3520">
        <v>33</v>
      </c>
      <c r="O3520" s="5">
        <f>E3520/D3520</f>
        <v>1.10046</v>
      </c>
      <c r="P3520" s="19">
        <f t="shared" si="218"/>
        <v>50.020909090909093</v>
      </c>
      <c r="Q3520" t="b">
        <v>1</v>
      </c>
      <c r="R3520" s="14" t="s">
        <v>8330</v>
      </c>
      <c r="S3520" s="10" t="s">
        <v>8271</v>
      </c>
      <c r="T3520" t="s">
        <v>8272</v>
      </c>
      <c r="U3520" s="14">
        <f t="shared" si="219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19">
        <v>2000</v>
      </c>
      <c r="E3521">
        <v>2027</v>
      </c>
      <c r="F3521" s="19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7">
        <f t="shared" si="217"/>
        <v>42037.598958333328</v>
      </c>
      <c r="M3521" t="b">
        <v>0</v>
      </c>
      <c r="N3521">
        <v>28</v>
      </c>
      <c r="O3521" s="5">
        <f>E3521/D3521</f>
        <v>1.0135000000000001</v>
      </c>
      <c r="P3521" s="19">
        <f t="shared" si="218"/>
        <v>72.392857142857139</v>
      </c>
      <c r="Q3521" t="b">
        <v>1</v>
      </c>
      <c r="R3521" s="14" t="s">
        <v>8330</v>
      </c>
      <c r="S3521" s="10" t="s">
        <v>8271</v>
      </c>
      <c r="T3521" t="s">
        <v>8272</v>
      </c>
      <c r="U3521" s="14">
        <f t="shared" si="219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19">
        <v>2000</v>
      </c>
      <c r="E3522">
        <v>2015</v>
      </c>
      <c r="F3522" s="19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7">
        <f t="shared" si="217"/>
        <v>42227.824212962965</v>
      </c>
      <c r="M3522" t="b">
        <v>0</v>
      </c>
      <c r="N3522">
        <v>21</v>
      </c>
      <c r="O3522" s="5">
        <f>E3522/D3522</f>
        <v>1.0075000000000001</v>
      </c>
      <c r="P3522" s="19">
        <f t="shared" si="218"/>
        <v>95.952380952380949</v>
      </c>
      <c r="Q3522" t="b">
        <v>1</v>
      </c>
      <c r="R3522" s="14" t="s">
        <v>8330</v>
      </c>
      <c r="S3522" s="10" t="s">
        <v>8271</v>
      </c>
      <c r="T3522" t="s">
        <v>8272</v>
      </c>
      <c r="U3522" s="14">
        <f t="shared" si="219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9">
        <v>350</v>
      </c>
      <c r="E3523">
        <v>593</v>
      </c>
      <c r="F3523" s="19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7">
        <f t="shared" ref="L3523:L3586" si="221">(((K3523/60)/60)/24)+DATE(1970,1,1)</f>
        <v>41881.361342592594</v>
      </c>
      <c r="M3523" t="b">
        <v>0</v>
      </c>
      <c r="N3523">
        <v>13</v>
      </c>
      <c r="O3523" s="5">
        <f>E3523/D3523</f>
        <v>1.6942857142857144</v>
      </c>
      <c r="P3523" s="19">
        <f t="shared" ref="P3523:P3586" si="222">IFERROR(E3523/N3523,0)</f>
        <v>45.615384615384613</v>
      </c>
      <c r="Q3523" t="b">
        <v>1</v>
      </c>
      <c r="R3523" s="14" t="s">
        <v>8330</v>
      </c>
      <c r="S3523" s="10" t="s">
        <v>8271</v>
      </c>
      <c r="T3523" t="s">
        <v>8272</v>
      </c>
      <c r="U3523" s="14">
        <f t="shared" ref="U3523:U3586" si="223">YEAR(L3523)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19">
        <v>1395</v>
      </c>
      <c r="E3524">
        <v>1395</v>
      </c>
      <c r="F3524" s="19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7">
        <f t="shared" si="221"/>
        <v>42234.789884259255</v>
      </c>
      <c r="M3524" t="b">
        <v>0</v>
      </c>
      <c r="N3524">
        <v>34</v>
      </c>
      <c r="O3524" s="5">
        <f>E3524/D3524</f>
        <v>1</v>
      </c>
      <c r="P3524" s="19">
        <f t="shared" si="222"/>
        <v>41.029411764705884</v>
      </c>
      <c r="Q3524" t="b">
        <v>1</v>
      </c>
      <c r="R3524" s="14" t="s">
        <v>8330</v>
      </c>
      <c r="S3524" s="10" t="s">
        <v>8271</v>
      </c>
      <c r="T3524" t="s">
        <v>8272</v>
      </c>
      <c r="U3524" s="14">
        <f t="shared" si="223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19">
        <v>4000</v>
      </c>
      <c r="E3525">
        <v>4546</v>
      </c>
      <c r="F3525" s="19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7">
        <f t="shared" si="221"/>
        <v>42581.397546296299</v>
      </c>
      <c r="M3525" t="b">
        <v>0</v>
      </c>
      <c r="N3525">
        <v>80</v>
      </c>
      <c r="O3525" s="5">
        <f>E3525/D3525</f>
        <v>1.1365000000000001</v>
      </c>
      <c r="P3525" s="19">
        <f t="shared" si="222"/>
        <v>56.825000000000003</v>
      </c>
      <c r="Q3525" t="b">
        <v>1</v>
      </c>
      <c r="R3525" s="14" t="s">
        <v>8330</v>
      </c>
      <c r="S3525" s="10" t="s">
        <v>8271</v>
      </c>
      <c r="T3525" t="s">
        <v>8272</v>
      </c>
      <c r="U3525" s="14">
        <f t="shared" si="223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9">
        <v>10000</v>
      </c>
      <c r="E3526">
        <v>10156</v>
      </c>
      <c r="F3526" s="19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7">
        <f t="shared" si="221"/>
        <v>41880.76357638889</v>
      </c>
      <c r="M3526" t="b">
        <v>0</v>
      </c>
      <c r="N3526">
        <v>74</v>
      </c>
      <c r="O3526" s="5">
        <f>E3526/D3526</f>
        <v>1.0156000000000001</v>
      </c>
      <c r="P3526" s="19">
        <f t="shared" si="222"/>
        <v>137.24324324324326</v>
      </c>
      <c r="Q3526" t="b">
        <v>1</v>
      </c>
      <c r="R3526" s="14" t="s">
        <v>8330</v>
      </c>
      <c r="S3526" s="10" t="s">
        <v>8271</v>
      </c>
      <c r="T3526" t="s">
        <v>8272</v>
      </c>
      <c r="U3526" s="14">
        <f t="shared" si="223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9">
        <v>500</v>
      </c>
      <c r="E3527">
        <v>530</v>
      </c>
      <c r="F3527" s="19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7">
        <f t="shared" si="221"/>
        <v>42214.6956712963</v>
      </c>
      <c r="M3527" t="b">
        <v>0</v>
      </c>
      <c r="N3527">
        <v>7</v>
      </c>
      <c r="O3527" s="5">
        <f>E3527/D3527</f>
        <v>1.06</v>
      </c>
      <c r="P3527" s="19">
        <f t="shared" si="222"/>
        <v>75.714285714285708</v>
      </c>
      <c r="Q3527" t="b">
        <v>1</v>
      </c>
      <c r="R3527" s="14" t="s">
        <v>8330</v>
      </c>
      <c r="S3527" s="10" t="s">
        <v>8271</v>
      </c>
      <c r="T3527" t="s">
        <v>8272</v>
      </c>
      <c r="U3527" s="14">
        <f t="shared" si="223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9">
        <v>3300</v>
      </c>
      <c r="E3528">
        <v>3366</v>
      </c>
      <c r="F3528" s="19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7">
        <f t="shared" si="221"/>
        <v>42460.335312499999</v>
      </c>
      <c r="M3528" t="b">
        <v>0</v>
      </c>
      <c r="N3528">
        <v>34</v>
      </c>
      <c r="O3528" s="5">
        <f>E3528/D3528</f>
        <v>1.02</v>
      </c>
      <c r="P3528" s="19">
        <f t="shared" si="222"/>
        <v>99</v>
      </c>
      <c r="Q3528" t="b">
        <v>1</v>
      </c>
      <c r="R3528" s="14" t="s">
        <v>8330</v>
      </c>
      <c r="S3528" s="10" t="s">
        <v>8271</v>
      </c>
      <c r="T3528" t="s">
        <v>8272</v>
      </c>
      <c r="U3528" s="14">
        <f t="shared" si="223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9">
        <v>6000</v>
      </c>
      <c r="E3529">
        <v>7015</v>
      </c>
      <c r="F3529" s="1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7">
        <f t="shared" si="221"/>
        <v>42167.023206018523</v>
      </c>
      <c r="M3529" t="b">
        <v>0</v>
      </c>
      <c r="N3529">
        <v>86</v>
      </c>
      <c r="O3529" s="5">
        <f>E3529/D3529</f>
        <v>1.1691666666666667</v>
      </c>
      <c r="P3529" s="19">
        <f t="shared" si="222"/>
        <v>81.569767441860463</v>
      </c>
      <c r="Q3529" t="b">
        <v>1</v>
      </c>
      <c r="R3529" s="14" t="s">
        <v>8330</v>
      </c>
      <c r="S3529" s="10" t="s">
        <v>8271</v>
      </c>
      <c r="T3529" t="s">
        <v>8272</v>
      </c>
      <c r="U3529" s="14">
        <f t="shared" si="223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19">
        <v>1650</v>
      </c>
      <c r="E3530">
        <v>1669</v>
      </c>
      <c r="F3530" s="19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7">
        <f t="shared" si="221"/>
        <v>42733.50136574074</v>
      </c>
      <c r="M3530" t="b">
        <v>0</v>
      </c>
      <c r="N3530">
        <v>37</v>
      </c>
      <c r="O3530" s="5">
        <f>E3530/D3530</f>
        <v>1.0115151515151515</v>
      </c>
      <c r="P3530" s="19">
        <f t="shared" si="222"/>
        <v>45.108108108108105</v>
      </c>
      <c r="Q3530" t="b">
        <v>1</v>
      </c>
      <c r="R3530" s="14" t="s">
        <v>8330</v>
      </c>
      <c r="S3530" s="10" t="s">
        <v>8271</v>
      </c>
      <c r="T3530" t="s">
        <v>8272</v>
      </c>
      <c r="U3530" s="14">
        <f t="shared" si="223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9">
        <v>500</v>
      </c>
      <c r="E3531">
        <v>660</v>
      </c>
      <c r="F3531" s="19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7">
        <f t="shared" si="221"/>
        <v>42177.761782407411</v>
      </c>
      <c r="M3531" t="b">
        <v>0</v>
      </c>
      <c r="N3531">
        <v>18</v>
      </c>
      <c r="O3531" s="5">
        <f>E3531/D3531</f>
        <v>1.32</v>
      </c>
      <c r="P3531" s="19">
        <f t="shared" si="222"/>
        <v>36.666666666666664</v>
      </c>
      <c r="Q3531" t="b">
        <v>1</v>
      </c>
      <c r="R3531" s="14" t="s">
        <v>8330</v>
      </c>
      <c r="S3531" s="10" t="s">
        <v>8271</v>
      </c>
      <c r="T3531" t="s">
        <v>8272</v>
      </c>
      <c r="U3531" s="14">
        <f t="shared" si="223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19">
        <v>2750</v>
      </c>
      <c r="E3532">
        <v>2750</v>
      </c>
      <c r="F3532" s="19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7">
        <f t="shared" si="221"/>
        <v>42442.623344907406</v>
      </c>
      <c r="M3532" t="b">
        <v>0</v>
      </c>
      <c r="N3532">
        <v>22</v>
      </c>
      <c r="O3532" s="5">
        <f>E3532/D3532</f>
        <v>1</v>
      </c>
      <c r="P3532" s="19">
        <f t="shared" si="222"/>
        <v>125</v>
      </c>
      <c r="Q3532" t="b">
        <v>1</v>
      </c>
      <c r="R3532" s="14" t="s">
        <v>8330</v>
      </c>
      <c r="S3532" s="10" t="s">
        <v>8271</v>
      </c>
      <c r="T3532" t="s">
        <v>8272</v>
      </c>
      <c r="U3532" s="14">
        <f t="shared" si="223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9">
        <v>1000</v>
      </c>
      <c r="E3533">
        <v>1280</v>
      </c>
      <c r="F3533" s="19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7">
        <f t="shared" si="221"/>
        <v>42521.654328703706</v>
      </c>
      <c r="M3533" t="b">
        <v>0</v>
      </c>
      <c r="N3533">
        <v>26</v>
      </c>
      <c r="O3533" s="5">
        <f>E3533/D3533</f>
        <v>1.28</v>
      </c>
      <c r="P3533" s="19">
        <f t="shared" si="222"/>
        <v>49.230769230769234</v>
      </c>
      <c r="Q3533" t="b">
        <v>1</v>
      </c>
      <c r="R3533" s="14" t="s">
        <v>8330</v>
      </c>
      <c r="S3533" s="10" t="s">
        <v>8271</v>
      </c>
      <c r="T3533" t="s">
        <v>8272</v>
      </c>
      <c r="U3533" s="14">
        <f t="shared" si="223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9">
        <v>960</v>
      </c>
      <c r="E3534">
        <v>1142</v>
      </c>
      <c r="F3534" s="19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7">
        <f t="shared" si="221"/>
        <v>41884.599849537037</v>
      </c>
      <c r="M3534" t="b">
        <v>0</v>
      </c>
      <c r="N3534">
        <v>27</v>
      </c>
      <c r="O3534" s="5">
        <f>E3534/D3534</f>
        <v>1.1895833333333334</v>
      </c>
      <c r="P3534" s="19">
        <f t="shared" si="222"/>
        <v>42.296296296296298</v>
      </c>
      <c r="Q3534" t="b">
        <v>1</v>
      </c>
      <c r="R3534" s="14" t="s">
        <v>8330</v>
      </c>
      <c r="S3534" s="10" t="s">
        <v>8271</v>
      </c>
      <c r="T3534" t="s">
        <v>8272</v>
      </c>
      <c r="U3534" s="14">
        <f t="shared" si="223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9">
        <v>500</v>
      </c>
      <c r="E3535">
        <v>631</v>
      </c>
      <c r="F3535" s="19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7">
        <f t="shared" si="221"/>
        <v>42289.761192129634</v>
      </c>
      <c r="M3535" t="b">
        <v>0</v>
      </c>
      <c r="N3535">
        <v>8</v>
      </c>
      <c r="O3535" s="5">
        <f>E3535/D3535</f>
        <v>1.262</v>
      </c>
      <c r="P3535" s="19">
        <f t="shared" si="222"/>
        <v>78.875</v>
      </c>
      <c r="Q3535" t="b">
        <v>1</v>
      </c>
      <c r="R3535" s="14" t="s">
        <v>8330</v>
      </c>
      <c r="S3535" s="10" t="s">
        <v>8271</v>
      </c>
      <c r="T3535" t="s">
        <v>8272</v>
      </c>
      <c r="U3535" s="14">
        <f t="shared" si="223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9">
        <v>5000</v>
      </c>
      <c r="E3536">
        <v>7810</v>
      </c>
      <c r="F3536" s="19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7">
        <f t="shared" si="221"/>
        <v>42243.6252662037</v>
      </c>
      <c r="M3536" t="b">
        <v>0</v>
      </c>
      <c r="N3536">
        <v>204</v>
      </c>
      <c r="O3536" s="5">
        <f>E3536/D3536</f>
        <v>1.5620000000000001</v>
      </c>
      <c r="P3536" s="19">
        <f t="shared" si="222"/>
        <v>38.284313725490193</v>
      </c>
      <c r="Q3536" t="b">
        <v>1</v>
      </c>
      <c r="R3536" s="14" t="s">
        <v>8330</v>
      </c>
      <c r="S3536" s="10" t="s">
        <v>8271</v>
      </c>
      <c r="T3536" t="s">
        <v>8272</v>
      </c>
      <c r="U3536" s="14">
        <f t="shared" si="223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19">
        <v>2000</v>
      </c>
      <c r="E3537">
        <v>2063</v>
      </c>
      <c r="F3537" s="19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7">
        <f t="shared" si="221"/>
        <v>42248.640162037031</v>
      </c>
      <c r="M3537" t="b">
        <v>0</v>
      </c>
      <c r="N3537">
        <v>46</v>
      </c>
      <c r="O3537" s="5">
        <f>E3537/D3537</f>
        <v>1.0315000000000001</v>
      </c>
      <c r="P3537" s="19">
        <f t="shared" si="222"/>
        <v>44.847826086956523</v>
      </c>
      <c r="Q3537" t="b">
        <v>1</v>
      </c>
      <c r="R3537" s="14" t="s">
        <v>8330</v>
      </c>
      <c r="S3537" s="10" t="s">
        <v>8271</v>
      </c>
      <c r="T3537" t="s">
        <v>8272</v>
      </c>
      <c r="U3537" s="14">
        <f t="shared" si="223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19">
        <v>150</v>
      </c>
      <c r="E3538">
        <v>230</v>
      </c>
      <c r="F3538" s="19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7">
        <f t="shared" si="221"/>
        <v>42328.727141203708</v>
      </c>
      <c r="M3538" t="b">
        <v>0</v>
      </c>
      <c r="N3538">
        <v>17</v>
      </c>
      <c r="O3538" s="5">
        <f>E3538/D3538</f>
        <v>1.5333333333333334</v>
      </c>
      <c r="P3538" s="19">
        <f t="shared" si="222"/>
        <v>13.529411764705882</v>
      </c>
      <c r="Q3538" t="b">
        <v>1</v>
      </c>
      <c r="R3538" s="14" t="s">
        <v>8330</v>
      </c>
      <c r="S3538" s="10" t="s">
        <v>8271</v>
      </c>
      <c r="T3538" t="s">
        <v>8272</v>
      </c>
      <c r="U3538" s="14">
        <f t="shared" si="223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19">
        <v>675</v>
      </c>
      <c r="E3539">
        <v>1218</v>
      </c>
      <c r="F3539" s="1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7">
        <f t="shared" si="221"/>
        <v>41923.354351851849</v>
      </c>
      <c r="M3539" t="b">
        <v>0</v>
      </c>
      <c r="N3539">
        <v>28</v>
      </c>
      <c r="O3539" s="5">
        <f>E3539/D3539</f>
        <v>1.8044444444444445</v>
      </c>
      <c r="P3539" s="19">
        <f t="shared" si="222"/>
        <v>43.5</v>
      </c>
      <c r="Q3539" t="b">
        <v>1</v>
      </c>
      <c r="R3539" s="14" t="s">
        <v>8330</v>
      </c>
      <c r="S3539" s="10" t="s">
        <v>8271</v>
      </c>
      <c r="T3539" t="s">
        <v>8272</v>
      </c>
      <c r="U3539" s="14">
        <f t="shared" si="223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19">
        <v>2000</v>
      </c>
      <c r="E3540">
        <v>2569</v>
      </c>
      <c r="F3540" s="19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7">
        <f t="shared" si="221"/>
        <v>42571.420601851853</v>
      </c>
      <c r="M3540" t="b">
        <v>0</v>
      </c>
      <c r="N3540">
        <v>83</v>
      </c>
      <c r="O3540" s="5">
        <f>E3540/D3540</f>
        <v>1.2845</v>
      </c>
      <c r="P3540" s="19">
        <f t="shared" si="222"/>
        <v>30.951807228915662</v>
      </c>
      <c r="Q3540" t="b">
        <v>1</v>
      </c>
      <c r="R3540" s="14" t="s">
        <v>8330</v>
      </c>
      <c r="S3540" s="10" t="s">
        <v>8271</v>
      </c>
      <c r="T3540" t="s">
        <v>8272</v>
      </c>
      <c r="U3540" s="14">
        <f t="shared" si="223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9">
        <v>600</v>
      </c>
      <c r="E3541">
        <v>718</v>
      </c>
      <c r="F3541" s="19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7">
        <f t="shared" si="221"/>
        <v>42600.756041666667</v>
      </c>
      <c r="M3541" t="b">
        <v>0</v>
      </c>
      <c r="N3541">
        <v>13</v>
      </c>
      <c r="O3541" s="5">
        <f>E3541/D3541</f>
        <v>1.1966666666666668</v>
      </c>
      <c r="P3541" s="19">
        <f t="shared" si="222"/>
        <v>55.230769230769234</v>
      </c>
      <c r="Q3541" t="b">
        <v>1</v>
      </c>
      <c r="R3541" s="14" t="s">
        <v>8330</v>
      </c>
      <c r="S3541" s="10" t="s">
        <v>8271</v>
      </c>
      <c r="T3541" t="s">
        <v>8272</v>
      </c>
      <c r="U3541" s="14">
        <f t="shared" si="223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19">
        <v>300</v>
      </c>
      <c r="E3542">
        <v>369</v>
      </c>
      <c r="F3542" s="19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7">
        <f t="shared" si="221"/>
        <v>42517.003368055557</v>
      </c>
      <c r="M3542" t="b">
        <v>0</v>
      </c>
      <c r="N3542">
        <v>8</v>
      </c>
      <c r="O3542" s="5">
        <f>E3542/D3542</f>
        <v>1.23</v>
      </c>
      <c r="P3542" s="19">
        <f t="shared" si="222"/>
        <v>46.125</v>
      </c>
      <c r="Q3542" t="b">
        <v>1</v>
      </c>
      <c r="R3542" s="14" t="s">
        <v>8330</v>
      </c>
      <c r="S3542" s="10" t="s">
        <v>8271</v>
      </c>
      <c r="T3542" t="s">
        <v>8272</v>
      </c>
      <c r="U3542" s="14">
        <f t="shared" si="223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19">
        <v>1200</v>
      </c>
      <c r="E3543">
        <v>1260</v>
      </c>
      <c r="F3543" s="19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7">
        <f t="shared" si="221"/>
        <v>42222.730034722219</v>
      </c>
      <c r="M3543" t="b">
        <v>0</v>
      </c>
      <c r="N3543">
        <v>32</v>
      </c>
      <c r="O3543" s="5">
        <f>E3543/D3543</f>
        <v>1.05</v>
      </c>
      <c r="P3543" s="19">
        <f t="shared" si="222"/>
        <v>39.375</v>
      </c>
      <c r="Q3543" t="b">
        <v>1</v>
      </c>
      <c r="R3543" s="14" t="s">
        <v>8330</v>
      </c>
      <c r="S3543" s="10" t="s">
        <v>8271</v>
      </c>
      <c r="T3543" t="s">
        <v>8272</v>
      </c>
      <c r="U3543" s="14">
        <f t="shared" si="223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9">
        <v>5500</v>
      </c>
      <c r="E3544">
        <v>5623</v>
      </c>
      <c r="F3544" s="19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7">
        <f t="shared" si="221"/>
        <v>41829.599791666667</v>
      </c>
      <c r="M3544" t="b">
        <v>0</v>
      </c>
      <c r="N3544">
        <v>85</v>
      </c>
      <c r="O3544" s="5">
        <f>E3544/D3544</f>
        <v>1.0223636363636364</v>
      </c>
      <c r="P3544" s="19">
        <f t="shared" si="222"/>
        <v>66.152941176470591</v>
      </c>
      <c r="Q3544" t="b">
        <v>1</v>
      </c>
      <c r="R3544" s="14" t="s">
        <v>8330</v>
      </c>
      <c r="S3544" s="10" t="s">
        <v>8271</v>
      </c>
      <c r="T3544" t="s">
        <v>8272</v>
      </c>
      <c r="U3544" s="14">
        <f t="shared" si="223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19">
        <v>1500</v>
      </c>
      <c r="E3545">
        <v>1570</v>
      </c>
      <c r="F3545" s="19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7">
        <f t="shared" si="221"/>
        <v>42150.755312499998</v>
      </c>
      <c r="M3545" t="b">
        <v>0</v>
      </c>
      <c r="N3545">
        <v>29</v>
      </c>
      <c r="O3545" s="5">
        <f>E3545/D3545</f>
        <v>1.0466666666666666</v>
      </c>
      <c r="P3545" s="19">
        <f t="shared" si="222"/>
        <v>54.137931034482762</v>
      </c>
      <c r="Q3545" t="b">
        <v>1</v>
      </c>
      <c r="R3545" s="14" t="s">
        <v>8330</v>
      </c>
      <c r="S3545" s="10" t="s">
        <v>8271</v>
      </c>
      <c r="T3545" t="s">
        <v>8272</v>
      </c>
      <c r="U3545" s="14">
        <f t="shared" si="223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9">
        <v>2500</v>
      </c>
      <c r="E3546">
        <v>2500</v>
      </c>
      <c r="F3546" s="19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7">
        <f t="shared" si="221"/>
        <v>42040.831678240742</v>
      </c>
      <c r="M3546" t="b">
        <v>0</v>
      </c>
      <c r="N3546">
        <v>24</v>
      </c>
      <c r="O3546" s="5">
        <f>E3546/D3546</f>
        <v>1</v>
      </c>
      <c r="P3546" s="19">
        <f t="shared" si="222"/>
        <v>104.16666666666667</v>
      </c>
      <c r="Q3546" t="b">
        <v>1</v>
      </c>
      <c r="R3546" s="14" t="s">
        <v>8330</v>
      </c>
      <c r="S3546" s="10" t="s">
        <v>8271</v>
      </c>
      <c r="T3546" t="s">
        <v>8272</v>
      </c>
      <c r="U3546" s="14">
        <f t="shared" si="223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9">
        <v>250</v>
      </c>
      <c r="E3547">
        <v>251</v>
      </c>
      <c r="F3547" s="19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7">
        <f t="shared" si="221"/>
        <v>42075.807395833333</v>
      </c>
      <c r="M3547" t="b">
        <v>0</v>
      </c>
      <c r="N3547">
        <v>8</v>
      </c>
      <c r="O3547" s="5">
        <f>E3547/D3547</f>
        <v>1.004</v>
      </c>
      <c r="P3547" s="19">
        <f t="shared" si="222"/>
        <v>31.375</v>
      </c>
      <c r="Q3547" t="b">
        <v>1</v>
      </c>
      <c r="R3547" s="14" t="s">
        <v>8330</v>
      </c>
      <c r="S3547" s="10" t="s">
        <v>8271</v>
      </c>
      <c r="T3547" t="s">
        <v>8272</v>
      </c>
      <c r="U3547" s="14">
        <f t="shared" si="223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9">
        <v>1100</v>
      </c>
      <c r="E3548">
        <v>1125</v>
      </c>
      <c r="F3548" s="19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7">
        <f t="shared" si="221"/>
        <v>42073.660694444443</v>
      </c>
      <c r="M3548" t="b">
        <v>0</v>
      </c>
      <c r="N3548">
        <v>19</v>
      </c>
      <c r="O3548" s="5">
        <f>E3548/D3548</f>
        <v>1.0227272727272727</v>
      </c>
      <c r="P3548" s="19">
        <f t="shared" si="222"/>
        <v>59.210526315789473</v>
      </c>
      <c r="Q3548" t="b">
        <v>1</v>
      </c>
      <c r="R3548" s="14" t="s">
        <v>8330</v>
      </c>
      <c r="S3548" s="10" t="s">
        <v>8271</v>
      </c>
      <c r="T3548" t="s">
        <v>8272</v>
      </c>
      <c r="U3548" s="14">
        <f t="shared" si="223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9">
        <v>35000</v>
      </c>
      <c r="E3549">
        <v>40043.25</v>
      </c>
      <c r="F3549" s="1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7">
        <f t="shared" si="221"/>
        <v>42480.078715277778</v>
      </c>
      <c r="M3549" t="b">
        <v>0</v>
      </c>
      <c r="N3549">
        <v>336</v>
      </c>
      <c r="O3549" s="5">
        <f>E3549/D3549</f>
        <v>1.1440928571428572</v>
      </c>
      <c r="P3549" s="19">
        <f t="shared" si="222"/>
        <v>119.17633928571429</v>
      </c>
      <c r="Q3549" t="b">
        <v>1</v>
      </c>
      <c r="R3549" s="14" t="s">
        <v>8330</v>
      </c>
      <c r="S3549" s="10" t="s">
        <v>8271</v>
      </c>
      <c r="T3549" t="s">
        <v>8272</v>
      </c>
      <c r="U3549" s="14">
        <f t="shared" si="223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9">
        <v>2100</v>
      </c>
      <c r="E3550">
        <v>2140</v>
      </c>
      <c r="F3550" s="19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7">
        <f t="shared" si="221"/>
        <v>42411.942291666666</v>
      </c>
      <c r="M3550" t="b">
        <v>0</v>
      </c>
      <c r="N3550">
        <v>13</v>
      </c>
      <c r="O3550" s="5">
        <f>E3550/D3550</f>
        <v>1.019047619047619</v>
      </c>
      <c r="P3550" s="19">
        <f t="shared" si="222"/>
        <v>164.61538461538461</v>
      </c>
      <c r="Q3550" t="b">
        <v>1</v>
      </c>
      <c r="R3550" s="14" t="s">
        <v>8330</v>
      </c>
      <c r="S3550" s="10" t="s">
        <v>8271</v>
      </c>
      <c r="T3550" t="s">
        <v>8272</v>
      </c>
      <c r="U3550" s="14">
        <f t="shared" si="223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19">
        <v>1000</v>
      </c>
      <c r="E3551">
        <v>1020</v>
      </c>
      <c r="F3551" s="19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7">
        <f t="shared" si="221"/>
        <v>42223.394363425927</v>
      </c>
      <c r="M3551" t="b">
        <v>0</v>
      </c>
      <c r="N3551">
        <v>42</v>
      </c>
      <c r="O3551" s="5">
        <f>E3551/D3551</f>
        <v>1.02</v>
      </c>
      <c r="P3551" s="19">
        <f t="shared" si="222"/>
        <v>24.285714285714285</v>
      </c>
      <c r="Q3551" t="b">
        <v>1</v>
      </c>
      <c r="R3551" s="14" t="s">
        <v>8330</v>
      </c>
      <c r="S3551" s="10" t="s">
        <v>8271</v>
      </c>
      <c r="T3551" t="s">
        <v>8272</v>
      </c>
      <c r="U3551" s="14">
        <f t="shared" si="223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19">
        <v>2500</v>
      </c>
      <c r="E3552">
        <v>2620</v>
      </c>
      <c r="F3552" s="19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7">
        <f t="shared" si="221"/>
        <v>42462.893495370372</v>
      </c>
      <c r="M3552" t="b">
        <v>0</v>
      </c>
      <c r="N3552">
        <v>64</v>
      </c>
      <c r="O3552" s="5">
        <f>E3552/D3552</f>
        <v>1.048</v>
      </c>
      <c r="P3552" s="19">
        <f t="shared" si="222"/>
        <v>40.9375</v>
      </c>
      <c r="Q3552" t="b">
        <v>1</v>
      </c>
      <c r="R3552" s="14" t="s">
        <v>8330</v>
      </c>
      <c r="S3552" s="10" t="s">
        <v>8271</v>
      </c>
      <c r="T3552" t="s">
        <v>8272</v>
      </c>
      <c r="U3552" s="14">
        <f t="shared" si="223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9">
        <v>1500</v>
      </c>
      <c r="E3553">
        <v>1527.5</v>
      </c>
      <c r="F3553" s="19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7">
        <f t="shared" si="221"/>
        <v>41753.515856481477</v>
      </c>
      <c r="M3553" t="b">
        <v>0</v>
      </c>
      <c r="N3553">
        <v>25</v>
      </c>
      <c r="O3553" s="5">
        <f>E3553/D3553</f>
        <v>1.0183333333333333</v>
      </c>
      <c r="P3553" s="19">
        <f t="shared" si="222"/>
        <v>61.1</v>
      </c>
      <c r="Q3553" t="b">
        <v>1</v>
      </c>
      <c r="R3553" s="14" t="s">
        <v>8330</v>
      </c>
      <c r="S3553" s="10" t="s">
        <v>8271</v>
      </c>
      <c r="T3553" t="s">
        <v>8272</v>
      </c>
      <c r="U3553" s="14">
        <f t="shared" si="223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19">
        <v>773</v>
      </c>
      <c r="E3554">
        <v>773</v>
      </c>
      <c r="F3554" s="19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7">
        <f t="shared" si="221"/>
        <v>41788.587083333332</v>
      </c>
      <c r="M3554" t="b">
        <v>0</v>
      </c>
      <c r="N3554">
        <v>20</v>
      </c>
      <c r="O3554" s="5">
        <f>E3554/D3554</f>
        <v>1</v>
      </c>
      <c r="P3554" s="19">
        <f t="shared" si="222"/>
        <v>38.65</v>
      </c>
      <c r="Q3554" t="b">
        <v>1</v>
      </c>
      <c r="R3554" s="14" t="s">
        <v>8330</v>
      </c>
      <c r="S3554" s="10" t="s">
        <v>8271</v>
      </c>
      <c r="T3554" t="s">
        <v>8272</v>
      </c>
      <c r="U3554" s="14">
        <f t="shared" si="223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9">
        <v>5500</v>
      </c>
      <c r="E3555">
        <v>5845</v>
      </c>
      <c r="F3555" s="19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7">
        <f t="shared" si="221"/>
        <v>42196.028703703705</v>
      </c>
      <c r="M3555" t="b">
        <v>0</v>
      </c>
      <c r="N3555">
        <v>104</v>
      </c>
      <c r="O3555" s="5">
        <f>E3555/D3555</f>
        <v>1.0627272727272727</v>
      </c>
      <c r="P3555" s="19">
        <f t="shared" si="222"/>
        <v>56.20192307692308</v>
      </c>
      <c r="Q3555" t="b">
        <v>1</v>
      </c>
      <c r="R3555" s="14" t="s">
        <v>8330</v>
      </c>
      <c r="S3555" s="10" t="s">
        <v>8271</v>
      </c>
      <c r="T3555" t="s">
        <v>8272</v>
      </c>
      <c r="U3555" s="14">
        <f t="shared" si="223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9">
        <v>5000</v>
      </c>
      <c r="E3556">
        <v>5671.11</v>
      </c>
      <c r="F3556" s="19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7">
        <f t="shared" si="221"/>
        <v>42016.050451388888</v>
      </c>
      <c r="M3556" t="b">
        <v>0</v>
      </c>
      <c r="N3556">
        <v>53</v>
      </c>
      <c r="O3556" s="5">
        <f>E3556/D3556</f>
        <v>1.1342219999999998</v>
      </c>
      <c r="P3556" s="19">
        <f t="shared" si="222"/>
        <v>107.00207547169811</v>
      </c>
      <c r="Q3556" t="b">
        <v>1</v>
      </c>
      <c r="R3556" s="14" t="s">
        <v>8330</v>
      </c>
      <c r="S3556" s="10" t="s">
        <v>8271</v>
      </c>
      <c r="T3556" t="s">
        <v>8272</v>
      </c>
      <c r="U3556" s="14">
        <f t="shared" si="223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19">
        <v>2400</v>
      </c>
      <c r="E3557">
        <v>2400</v>
      </c>
      <c r="F3557" s="19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7">
        <f t="shared" si="221"/>
        <v>42661.442060185189</v>
      </c>
      <c r="M3557" t="b">
        <v>0</v>
      </c>
      <c r="N3557">
        <v>14</v>
      </c>
      <c r="O3557" s="5">
        <f>E3557/D3557</f>
        <v>1</v>
      </c>
      <c r="P3557" s="19">
        <f t="shared" si="222"/>
        <v>171.42857142857142</v>
      </c>
      <c r="Q3557" t="b">
        <v>1</v>
      </c>
      <c r="R3557" s="14" t="s">
        <v>8330</v>
      </c>
      <c r="S3557" s="10" t="s">
        <v>8271</v>
      </c>
      <c r="T3557" t="s">
        <v>8272</v>
      </c>
      <c r="U3557" s="14">
        <f t="shared" si="223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19">
        <v>2200</v>
      </c>
      <c r="E3558">
        <v>2210</v>
      </c>
      <c r="F3558" s="19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7">
        <f t="shared" si="221"/>
        <v>41808.649583333332</v>
      </c>
      <c r="M3558" t="b">
        <v>0</v>
      </c>
      <c r="N3558">
        <v>20</v>
      </c>
      <c r="O3558" s="5">
        <f>E3558/D3558</f>
        <v>1.0045454545454546</v>
      </c>
      <c r="P3558" s="19">
        <f t="shared" si="222"/>
        <v>110.5</v>
      </c>
      <c r="Q3558" t="b">
        <v>1</v>
      </c>
      <c r="R3558" s="14" t="s">
        <v>8330</v>
      </c>
      <c r="S3558" s="10" t="s">
        <v>8271</v>
      </c>
      <c r="T3558" t="s">
        <v>8272</v>
      </c>
      <c r="U3558" s="14">
        <f t="shared" si="223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9">
        <v>100000</v>
      </c>
      <c r="E3559">
        <v>100036</v>
      </c>
      <c r="F3559" s="1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7">
        <f t="shared" si="221"/>
        <v>41730.276747685188</v>
      </c>
      <c r="M3559" t="b">
        <v>0</v>
      </c>
      <c r="N3559">
        <v>558</v>
      </c>
      <c r="O3559" s="5">
        <f>E3559/D3559</f>
        <v>1.0003599999999999</v>
      </c>
      <c r="P3559" s="19">
        <f t="shared" si="222"/>
        <v>179.27598566308242</v>
      </c>
      <c r="Q3559" t="b">
        <v>1</v>
      </c>
      <c r="R3559" s="14" t="s">
        <v>8330</v>
      </c>
      <c r="S3559" s="10" t="s">
        <v>8271</v>
      </c>
      <c r="T3559" t="s">
        <v>8272</v>
      </c>
      <c r="U3559" s="14">
        <f t="shared" si="223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19">
        <v>350</v>
      </c>
      <c r="E3560">
        <v>504</v>
      </c>
      <c r="F3560" s="19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7">
        <f t="shared" si="221"/>
        <v>42139.816840277781</v>
      </c>
      <c r="M3560" t="b">
        <v>0</v>
      </c>
      <c r="N3560">
        <v>22</v>
      </c>
      <c r="O3560" s="5">
        <f>E3560/D3560</f>
        <v>1.44</v>
      </c>
      <c r="P3560" s="19">
        <f t="shared" si="222"/>
        <v>22.90909090909091</v>
      </c>
      <c r="Q3560" t="b">
        <v>1</v>
      </c>
      <c r="R3560" s="14" t="s">
        <v>8330</v>
      </c>
      <c r="S3560" s="10" t="s">
        <v>8271</v>
      </c>
      <c r="T3560" t="s">
        <v>8272</v>
      </c>
      <c r="U3560" s="14">
        <f t="shared" si="223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19">
        <v>1000</v>
      </c>
      <c r="E3561">
        <v>1035</v>
      </c>
      <c r="F3561" s="19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7">
        <f t="shared" si="221"/>
        <v>42194.096157407403</v>
      </c>
      <c r="M3561" t="b">
        <v>0</v>
      </c>
      <c r="N3561">
        <v>24</v>
      </c>
      <c r="O3561" s="5">
        <f>E3561/D3561</f>
        <v>1.0349999999999999</v>
      </c>
      <c r="P3561" s="19">
        <f t="shared" si="222"/>
        <v>43.125</v>
      </c>
      <c r="Q3561" t="b">
        <v>1</v>
      </c>
      <c r="R3561" s="14" t="s">
        <v>8330</v>
      </c>
      <c r="S3561" s="10" t="s">
        <v>8271</v>
      </c>
      <c r="T3561" t="s">
        <v>8272</v>
      </c>
      <c r="U3561" s="14">
        <f t="shared" si="223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19">
        <v>3200</v>
      </c>
      <c r="E3562">
        <v>3470</v>
      </c>
      <c r="F3562" s="19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7">
        <f t="shared" si="221"/>
        <v>42115.889652777783</v>
      </c>
      <c r="M3562" t="b">
        <v>0</v>
      </c>
      <c r="N3562">
        <v>74</v>
      </c>
      <c r="O3562" s="5">
        <f>E3562/D3562</f>
        <v>1.0843750000000001</v>
      </c>
      <c r="P3562" s="19">
        <f t="shared" si="222"/>
        <v>46.891891891891895</v>
      </c>
      <c r="Q3562" t="b">
        <v>1</v>
      </c>
      <c r="R3562" s="14" t="s">
        <v>8330</v>
      </c>
      <c r="S3562" s="10" t="s">
        <v>8271</v>
      </c>
      <c r="T3562" t="s">
        <v>8272</v>
      </c>
      <c r="U3562" s="14">
        <f t="shared" si="223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9">
        <v>2500</v>
      </c>
      <c r="E3563">
        <v>2560</v>
      </c>
      <c r="F3563" s="19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7">
        <f t="shared" si="221"/>
        <v>42203.680300925931</v>
      </c>
      <c r="M3563" t="b">
        <v>0</v>
      </c>
      <c r="N3563">
        <v>54</v>
      </c>
      <c r="O3563" s="5">
        <f>E3563/D3563</f>
        <v>1.024</v>
      </c>
      <c r="P3563" s="19">
        <f t="shared" si="222"/>
        <v>47.407407407407405</v>
      </c>
      <c r="Q3563" t="b">
        <v>1</v>
      </c>
      <c r="R3563" s="14" t="s">
        <v>8330</v>
      </c>
      <c r="S3563" s="10" t="s">
        <v>8271</v>
      </c>
      <c r="T3563" t="s">
        <v>8272</v>
      </c>
      <c r="U3563" s="14">
        <f t="shared" si="223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19">
        <v>315</v>
      </c>
      <c r="E3564">
        <v>469</v>
      </c>
      <c r="F3564" s="19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7">
        <f t="shared" si="221"/>
        <v>42433.761886574073</v>
      </c>
      <c r="M3564" t="b">
        <v>0</v>
      </c>
      <c r="N3564">
        <v>31</v>
      </c>
      <c r="O3564" s="5">
        <f>E3564/D3564</f>
        <v>1.4888888888888889</v>
      </c>
      <c r="P3564" s="19">
        <f t="shared" si="222"/>
        <v>15.129032258064516</v>
      </c>
      <c r="Q3564" t="b">
        <v>1</v>
      </c>
      <c r="R3564" s="14" t="s">
        <v>8330</v>
      </c>
      <c r="S3564" s="10" t="s">
        <v>8271</v>
      </c>
      <c r="T3564" t="s">
        <v>8272</v>
      </c>
      <c r="U3564" s="14">
        <f t="shared" si="223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19">
        <v>500</v>
      </c>
      <c r="E3565">
        <v>527.45000000000005</v>
      </c>
      <c r="F3565" s="19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7">
        <f t="shared" si="221"/>
        <v>42555.671944444446</v>
      </c>
      <c r="M3565" t="b">
        <v>0</v>
      </c>
      <c r="N3565">
        <v>25</v>
      </c>
      <c r="O3565" s="5">
        <f>E3565/D3565</f>
        <v>1.0549000000000002</v>
      </c>
      <c r="P3565" s="19">
        <f t="shared" si="222"/>
        <v>21.098000000000003</v>
      </c>
      <c r="Q3565" t="b">
        <v>1</v>
      </c>
      <c r="R3565" s="14" t="s">
        <v>8330</v>
      </c>
      <c r="S3565" s="10" t="s">
        <v>8271</v>
      </c>
      <c r="T3565" t="s">
        <v>8272</v>
      </c>
      <c r="U3565" s="14">
        <f t="shared" si="223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19">
        <v>1000</v>
      </c>
      <c r="E3566">
        <v>1005</v>
      </c>
      <c r="F3566" s="19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7">
        <f t="shared" si="221"/>
        <v>42236.623252314821</v>
      </c>
      <c r="M3566" t="b">
        <v>0</v>
      </c>
      <c r="N3566">
        <v>17</v>
      </c>
      <c r="O3566" s="5">
        <f>E3566/D3566</f>
        <v>1.0049999999999999</v>
      </c>
      <c r="P3566" s="19">
        <f t="shared" si="222"/>
        <v>59.117647058823529</v>
      </c>
      <c r="Q3566" t="b">
        <v>1</v>
      </c>
      <c r="R3566" s="14" t="s">
        <v>8330</v>
      </c>
      <c r="S3566" s="10" t="s">
        <v>8271</v>
      </c>
      <c r="T3566" t="s">
        <v>8272</v>
      </c>
      <c r="U3566" s="14">
        <f t="shared" si="223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9">
        <v>900</v>
      </c>
      <c r="E3567">
        <v>1175</v>
      </c>
      <c r="F3567" s="19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7">
        <f t="shared" si="221"/>
        <v>41974.743148148147</v>
      </c>
      <c r="M3567" t="b">
        <v>0</v>
      </c>
      <c r="N3567">
        <v>12</v>
      </c>
      <c r="O3567" s="5">
        <f>E3567/D3567</f>
        <v>1.3055555555555556</v>
      </c>
      <c r="P3567" s="19">
        <f t="shared" si="222"/>
        <v>97.916666666666671</v>
      </c>
      <c r="Q3567" t="b">
        <v>1</v>
      </c>
      <c r="R3567" s="14" t="s">
        <v>8330</v>
      </c>
      <c r="S3567" s="10" t="s">
        <v>8271</v>
      </c>
      <c r="T3567" t="s">
        <v>8272</v>
      </c>
      <c r="U3567" s="14">
        <f t="shared" si="223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19">
        <v>2000</v>
      </c>
      <c r="E3568">
        <v>2095</v>
      </c>
      <c r="F3568" s="19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7">
        <f t="shared" si="221"/>
        <v>41997.507905092592</v>
      </c>
      <c r="M3568" t="b">
        <v>0</v>
      </c>
      <c r="N3568">
        <v>38</v>
      </c>
      <c r="O3568" s="5">
        <f>E3568/D3568</f>
        <v>1.0475000000000001</v>
      </c>
      <c r="P3568" s="19">
        <f t="shared" si="222"/>
        <v>55.131578947368418</v>
      </c>
      <c r="Q3568" t="b">
        <v>1</v>
      </c>
      <c r="R3568" s="14" t="s">
        <v>8330</v>
      </c>
      <c r="S3568" s="10" t="s">
        <v>8271</v>
      </c>
      <c r="T3568" t="s">
        <v>8272</v>
      </c>
      <c r="U3568" s="14">
        <f t="shared" si="223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19">
        <v>1000</v>
      </c>
      <c r="E3569">
        <v>1088</v>
      </c>
      <c r="F3569" s="1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7">
        <f t="shared" si="221"/>
        <v>42135.810694444444</v>
      </c>
      <c r="M3569" t="b">
        <v>0</v>
      </c>
      <c r="N3569">
        <v>41</v>
      </c>
      <c r="O3569" s="5">
        <f>E3569/D3569</f>
        <v>1.0880000000000001</v>
      </c>
      <c r="P3569" s="19">
        <f t="shared" si="222"/>
        <v>26.536585365853657</v>
      </c>
      <c r="Q3569" t="b">
        <v>1</v>
      </c>
      <c r="R3569" s="14" t="s">
        <v>8330</v>
      </c>
      <c r="S3569" s="10" t="s">
        <v>8271</v>
      </c>
      <c r="T3569" t="s">
        <v>8272</v>
      </c>
      <c r="U3569" s="14">
        <f t="shared" si="223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9">
        <v>1000</v>
      </c>
      <c r="E3570">
        <v>1110</v>
      </c>
      <c r="F3570" s="19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7">
        <f t="shared" si="221"/>
        <v>41869.740671296298</v>
      </c>
      <c r="M3570" t="b">
        <v>0</v>
      </c>
      <c r="N3570">
        <v>19</v>
      </c>
      <c r="O3570" s="5">
        <f>E3570/D3570</f>
        <v>1.1100000000000001</v>
      </c>
      <c r="P3570" s="19">
        <f t="shared" si="222"/>
        <v>58.421052631578945</v>
      </c>
      <c r="Q3570" t="b">
        <v>1</v>
      </c>
      <c r="R3570" s="14" t="s">
        <v>8330</v>
      </c>
      <c r="S3570" s="10" t="s">
        <v>8271</v>
      </c>
      <c r="T3570" t="s">
        <v>8272</v>
      </c>
      <c r="U3570" s="14">
        <f t="shared" si="223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9">
        <v>5000</v>
      </c>
      <c r="E3571">
        <v>5024</v>
      </c>
      <c r="F3571" s="19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7">
        <f t="shared" si="221"/>
        <v>41982.688611111109</v>
      </c>
      <c r="M3571" t="b">
        <v>0</v>
      </c>
      <c r="N3571">
        <v>41</v>
      </c>
      <c r="O3571" s="5">
        <f>E3571/D3571</f>
        <v>1.0047999999999999</v>
      </c>
      <c r="P3571" s="19">
        <f t="shared" si="222"/>
        <v>122.53658536585365</v>
      </c>
      <c r="Q3571" t="b">
        <v>1</v>
      </c>
      <c r="R3571" s="14" t="s">
        <v>8330</v>
      </c>
      <c r="S3571" s="10" t="s">
        <v>8271</v>
      </c>
      <c r="T3571" t="s">
        <v>8272</v>
      </c>
      <c r="U3571" s="14">
        <f t="shared" si="223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9">
        <v>2000</v>
      </c>
      <c r="E3572">
        <v>2287</v>
      </c>
      <c r="F3572" s="19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7">
        <f t="shared" si="221"/>
        <v>41976.331979166673</v>
      </c>
      <c r="M3572" t="b">
        <v>0</v>
      </c>
      <c r="N3572">
        <v>26</v>
      </c>
      <c r="O3572" s="5">
        <f>E3572/D3572</f>
        <v>1.1435</v>
      </c>
      <c r="P3572" s="19">
        <f t="shared" si="222"/>
        <v>87.961538461538467</v>
      </c>
      <c r="Q3572" t="b">
        <v>1</v>
      </c>
      <c r="R3572" s="14" t="s">
        <v>8330</v>
      </c>
      <c r="S3572" s="10" t="s">
        <v>8271</v>
      </c>
      <c r="T3572" t="s">
        <v>8272</v>
      </c>
      <c r="U3572" s="14">
        <f t="shared" si="223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19">
        <v>1500</v>
      </c>
      <c r="E3573">
        <v>1831</v>
      </c>
      <c r="F3573" s="19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7">
        <f t="shared" si="221"/>
        <v>41912.858946759261</v>
      </c>
      <c r="M3573" t="b">
        <v>0</v>
      </c>
      <c r="N3573">
        <v>25</v>
      </c>
      <c r="O3573" s="5">
        <f>E3573/D3573</f>
        <v>1.2206666666666666</v>
      </c>
      <c r="P3573" s="19">
        <f t="shared" si="222"/>
        <v>73.239999999999995</v>
      </c>
      <c r="Q3573" t="b">
        <v>1</v>
      </c>
      <c r="R3573" s="14" t="s">
        <v>8330</v>
      </c>
      <c r="S3573" s="10" t="s">
        <v>8271</v>
      </c>
      <c r="T3573" t="s">
        <v>8272</v>
      </c>
      <c r="U3573" s="14">
        <f t="shared" si="223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19">
        <v>500</v>
      </c>
      <c r="E3574">
        <v>500</v>
      </c>
      <c r="F3574" s="19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7">
        <f t="shared" si="221"/>
        <v>42146.570393518516</v>
      </c>
      <c r="M3574" t="b">
        <v>0</v>
      </c>
      <c r="N3574">
        <v>9</v>
      </c>
      <c r="O3574" s="5">
        <f>E3574/D3574</f>
        <v>1</v>
      </c>
      <c r="P3574" s="19">
        <f t="shared" si="222"/>
        <v>55.555555555555557</v>
      </c>
      <c r="Q3574" t="b">
        <v>1</v>
      </c>
      <c r="R3574" s="14" t="s">
        <v>8330</v>
      </c>
      <c r="S3574" s="10" t="s">
        <v>8271</v>
      </c>
      <c r="T3574" t="s">
        <v>8272</v>
      </c>
      <c r="U3574" s="14">
        <f t="shared" si="223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19">
        <v>3000</v>
      </c>
      <c r="E3575">
        <v>3084</v>
      </c>
      <c r="F3575" s="19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7">
        <f t="shared" si="221"/>
        <v>41921.375532407408</v>
      </c>
      <c r="M3575" t="b">
        <v>0</v>
      </c>
      <c r="N3575">
        <v>78</v>
      </c>
      <c r="O3575" s="5">
        <f>E3575/D3575</f>
        <v>1.028</v>
      </c>
      <c r="P3575" s="19">
        <f t="shared" si="222"/>
        <v>39.53846153846154</v>
      </c>
      <c r="Q3575" t="b">
        <v>1</v>
      </c>
      <c r="R3575" s="14" t="s">
        <v>8330</v>
      </c>
      <c r="S3575" s="10" t="s">
        <v>8271</v>
      </c>
      <c r="T3575" t="s">
        <v>8272</v>
      </c>
      <c r="U3575" s="14">
        <f t="shared" si="223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9">
        <v>5800</v>
      </c>
      <c r="E3576">
        <v>6155</v>
      </c>
      <c r="F3576" s="19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7">
        <f t="shared" si="221"/>
        <v>41926.942685185182</v>
      </c>
      <c r="M3576" t="b">
        <v>0</v>
      </c>
      <c r="N3576">
        <v>45</v>
      </c>
      <c r="O3576" s="5">
        <f>E3576/D3576</f>
        <v>1.0612068965517241</v>
      </c>
      <c r="P3576" s="19">
        <f t="shared" si="222"/>
        <v>136.77777777777777</v>
      </c>
      <c r="Q3576" t="b">
        <v>1</v>
      </c>
      <c r="R3576" s="14" t="s">
        <v>8330</v>
      </c>
      <c r="S3576" s="10" t="s">
        <v>8271</v>
      </c>
      <c r="T3576" t="s">
        <v>8272</v>
      </c>
      <c r="U3576" s="14">
        <f t="shared" si="223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9">
        <v>10000</v>
      </c>
      <c r="E3577">
        <v>10133</v>
      </c>
      <c r="F3577" s="19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7">
        <f t="shared" si="221"/>
        <v>42561.783877314811</v>
      </c>
      <c r="M3577" t="b">
        <v>0</v>
      </c>
      <c r="N3577">
        <v>102</v>
      </c>
      <c r="O3577" s="5">
        <f>E3577/D3577</f>
        <v>1.0133000000000001</v>
      </c>
      <c r="P3577" s="19">
        <f t="shared" si="222"/>
        <v>99.343137254901961</v>
      </c>
      <c r="Q3577" t="b">
        <v>1</v>
      </c>
      <c r="R3577" s="14" t="s">
        <v>8330</v>
      </c>
      <c r="S3577" s="10" t="s">
        <v>8271</v>
      </c>
      <c r="T3577" t="s">
        <v>8272</v>
      </c>
      <c r="U3577" s="14">
        <f t="shared" si="223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9">
        <v>100</v>
      </c>
      <c r="E3578">
        <v>100</v>
      </c>
      <c r="F3578" s="19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7">
        <f t="shared" si="221"/>
        <v>42649.54923611111</v>
      </c>
      <c r="M3578" t="b">
        <v>0</v>
      </c>
      <c r="N3578">
        <v>5</v>
      </c>
      <c r="O3578" s="5">
        <f>E3578/D3578</f>
        <v>1</v>
      </c>
      <c r="P3578" s="19">
        <f t="shared" si="222"/>
        <v>20</v>
      </c>
      <c r="Q3578" t="b">
        <v>1</v>
      </c>
      <c r="R3578" s="14" t="s">
        <v>8330</v>
      </c>
      <c r="S3578" s="10" t="s">
        <v>8271</v>
      </c>
      <c r="T3578" t="s">
        <v>8272</v>
      </c>
      <c r="U3578" s="14">
        <f t="shared" si="223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9">
        <v>600</v>
      </c>
      <c r="E3579">
        <v>780</v>
      </c>
      <c r="F3579" s="1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7">
        <f t="shared" si="221"/>
        <v>42093.786840277782</v>
      </c>
      <c r="M3579" t="b">
        <v>0</v>
      </c>
      <c r="N3579">
        <v>27</v>
      </c>
      <c r="O3579" s="5">
        <f>E3579/D3579</f>
        <v>1.3</v>
      </c>
      <c r="P3579" s="19">
        <f t="shared" si="222"/>
        <v>28.888888888888889</v>
      </c>
      <c r="Q3579" t="b">
        <v>1</v>
      </c>
      <c r="R3579" s="14" t="s">
        <v>8330</v>
      </c>
      <c r="S3579" s="10" t="s">
        <v>8271</v>
      </c>
      <c r="T3579" t="s">
        <v>8272</v>
      </c>
      <c r="U3579" s="14">
        <f t="shared" si="223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19">
        <v>1500</v>
      </c>
      <c r="E3580">
        <v>1500.2</v>
      </c>
      <c r="F3580" s="19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7">
        <f t="shared" si="221"/>
        <v>42460.733530092592</v>
      </c>
      <c r="M3580" t="b">
        <v>0</v>
      </c>
      <c r="N3580">
        <v>37</v>
      </c>
      <c r="O3580" s="5">
        <f>E3580/D3580</f>
        <v>1.0001333333333333</v>
      </c>
      <c r="P3580" s="19">
        <f t="shared" si="222"/>
        <v>40.545945945945945</v>
      </c>
      <c r="Q3580" t="b">
        <v>1</v>
      </c>
      <c r="R3580" s="14" t="s">
        <v>8330</v>
      </c>
      <c r="S3580" s="10" t="s">
        <v>8271</v>
      </c>
      <c r="T3580" t="s">
        <v>8272</v>
      </c>
      <c r="U3580" s="14">
        <f t="shared" si="223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19">
        <v>500</v>
      </c>
      <c r="E3581">
        <v>500</v>
      </c>
      <c r="F3581" s="19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7">
        <f t="shared" si="221"/>
        <v>42430.762222222227</v>
      </c>
      <c r="M3581" t="b">
        <v>0</v>
      </c>
      <c r="N3581">
        <v>14</v>
      </c>
      <c r="O3581" s="5">
        <f>E3581/D3581</f>
        <v>1</v>
      </c>
      <c r="P3581" s="19">
        <f t="shared" si="222"/>
        <v>35.714285714285715</v>
      </c>
      <c r="Q3581" t="b">
        <v>1</v>
      </c>
      <c r="R3581" s="14" t="s">
        <v>8330</v>
      </c>
      <c r="S3581" s="10" t="s">
        <v>8271</v>
      </c>
      <c r="T3581" t="s">
        <v>8272</v>
      </c>
      <c r="U3581" s="14">
        <f t="shared" si="223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9">
        <v>900</v>
      </c>
      <c r="E3582">
        <v>1025</v>
      </c>
      <c r="F3582" s="19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7">
        <f t="shared" si="221"/>
        <v>42026.176180555558</v>
      </c>
      <c r="M3582" t="b">
        <v>0</v>
      </c>
      <c r="N3582">
        <v>27</v>
      </c>
      <c r="O3582" s="5">
        <f>E3582/D3582</f>
        <v>1.1388888888888888</v>
      </c>
      <c r="P3582" s="19">
        <f t="shared" si="222"/>
        <v>37.962962962962962</v>
      </c>
      <c r="Q3582" t="b">
        <v>1</v>
      </c>
      <c r="R3582" s="14" t="s">
        <v>8330</v>
      </c>
      <c r="S3582" s="10" t="s">
        <v>8271</v>
      </c>
      <c r="T3582" t="s">
        <v>8272</v>
      </c>
      <c r="U3582" s="14">
        <f t="shared" si="223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19">
        <v>1500</v>
      </c>
      <c r="E3583">
        <v>1500</v>
      </c>
      <c r="F3583" s="19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7">
        <f t="shared" si="221"/>
        <v>41836.471180555556</v>
      </c>
      <c r="M3583" t="b">
        <v>0</v>
      </c>
      <c r="N3583">
        <v>45</v>
      </c>
      <c r="O3583" s="5">
        <f>E3583/D3583</f>
        <v>1</v>
      </c>
      <c r="P3583" s="19">
        <f t="shared" si="222"/>
        <v>33.333333333333336</v>
      </c>
      <c r="Q3583" t="b">
        <v>1</v>
      </c>
      <c r="R3583" s="14" t="s">
        <v>8330</v>
      </c>
      <c r="S3583" s="10" t="s">
        <v>8271</v>
      </c>
      <c r="T3583" t="s">
        <v>8272</v>
      </c>
      <c r="U3583" s="14">
        <f t="shared" si="223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9">
        <v>1000</v>
      </c>
      <c r="E3584">
        <v>2870</v>
      </c>
      <c r="F3584" s="19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7">
        <f t="shared" si="221"/>
        <v>42451.095856481479</v>
      </c>
      <c r="M3584" t="b">
        <v>0</v>
      </c>
      <c r="N3584">
        <v>49</v>
      </c>
      <c r="O3584" s="5">
        <f>E3584/D3584</f>
        <v>2.87</v>
      </c>
      <c r="P3584" s="19">
        <f t="shared" si="222"/>
        <v>58.571428571428569</v>
      </c>
      <c r="Q3584" t="b">
        <v>1</v>
      </c>
      <c r="R3584" s="14" t="s">
        <v>8330</v>
      </c>
      <c r="S3584" s="10" t="s">
        <v>8271</v>
      </c>
      <c r="T3584" t="s">
        <v>8272</v>
      </c>
      <c r="U3584" s="14">
        <f t="shared" si="223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9">
        <v>3000</v>
      </c>
      <c r="E3585">
        <v>3255</v>
      </c>
      <c r="F3585" s="19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7">
        <f t="shared" si="221"/>
        <v>42418.425983796296</v>
      </c>
      <c r="M3585" t="b">
        <v>0</v>
      </c>
      <c r="N3585">
        <v>24</v>
      </c>
      <c r="O3585" s="5">
        <f>E3585/D3585</f>
        <v>1.085</v>
      </c>
      <c r="P3585" s="19">
        <f t="shared" si="222"/>
        <v>135.625</v>
      </c>
      <c r="Q3585" t="b">
        <v>1</v>
      </c>
      <c r="R3585" s="14" t="s">
        <v>8330</v>
      </c>
      <c r="S3585" s="10" t="s">
        <v>8271</v>
      </c>
      <c r="T3585" t="s">
        <v>8272</v>
      </c>
      <c r="U3585" s="14">
        <f t="shared" si="223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19">
        <v>3000</v>
      </c>
      <c r="E3586">
        <v>3465</v>
      </c>
      <c r="F3586" s="19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7">
        <f t="shared" si="221"/>
        <v>42168.316481481481</v>
      </c>
      <c r="M3586" t="b">
        <v>0</v>
      </c>
      <c r="N3586">
        <v>112</v>
      </c>
      <c r="O3586" s="5">
        <f>E3586/D3586</f>
        <v>1.155</v>
      </c>
      <c r="P3586" s="19">
        <f t="shared" si="222"/>
        <v>30.9375</v>
      </c>
      <c r="Q3586" t="b">
        <v>1</v>
      </c>
      <c r="R3586" s="14" t="s">
        <v>8330</v>
      </c>
      <c r="S3586" s="10" t="s">
        <v>8271</v>
      </c>
      <c r="T3586" t="s">
        <v>8272</v>
      </c>
      <c r="U3586" s="14">
        <f t="shared" si="223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9">
        <v>3400</v>
      </c>
      <c r="E3587">
        <v>4050</v>
      </c>
      <c r="F3587" s="19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7">
        <f t="shared" ref="L3587:L3650" si="225">(((K3587/60)/60)/24)+DATE(1970,1,1)</f>
        <v>41964.716319444444</v>
      </c>
      <c r="M3587" t="b">
        <v>0</v>
      </c>
      <c r="N3587">
        <v>23</v>
      </c>
      <c r="O3587" s="5">
        <f>E3587/D3587</f>
        <v>1.1911764705882353</v>
      </c>
      <c r="P3587" s="19">
        <f t="shared" ref="P3587:P3650" si="226">IFERROR(E3587/N3587,0)</f>
        <v>176.08695652173913</v>
      </c>
      <c r="Q3587" t="b">
        <v>1</v>
      </c>
      <c r="R3587" s="14" t="s">
        <v>8330</v>
      </c>
      <c r="S3587" s="10" t="s">
        <v>8271</v>
      </c>
      <c r="T3587" t="s">
        <v>8272</v>
      </c>
      <c r="U3587" s="14">
        <f t="shared" ref="U3587:U3650" si="227">YEAR(L3587)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9">
        <v>7500</v>
      </c>
      <c r="E3588">
        <v>8207</v>
      </c>
      <c r="F3588" s="19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7">
        <f t="shared" si="225"/>
        <v>42576.697569444441</v>
      </c>
      <c r="M3588" t="b">
        <v>0</v>
      </c>
      <c r="N3588">
        <v>54</v>
      </c>
      <c r="O3588" s="5">
        <f>E3588/D3588</f>
        <v>1.0942666666666667</v>
      </c>
      <c r="P3588" s="19">
        <f t="shared" si="226"/>
        <v>151.9814814814815</v>
      </c>
      <c r="Q3588" t="b">
        <v>1</v>
      </c>
      <c r="R3588" s="14" t="s">
        <v>8330</v>
      </c>
      <c r="S3588" s="10" t="s">
        <v>8271</v>
      </c>
      <c r="T3588" t="s">
        <v>8272</v>
      </c>
      <c r="U3588" s="14">
        <f t="shared" si="227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19">
        <v>500</v>
      </c>
      <c r="E3589">
        <v>633</v>
      </c>
      <c r="F3589" s="1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7">
        <f t="shared" si="225"/>
        <v>42503.539976851855</v>
      </c>
      <c r="M3589" t="b">
        <v>0</v>
      </c>
      <c r="N3589">
        <v>28</v>
      </c>
      <c r="O3589" s="5">
        <f>E3589/D3589</f>
        <v>1.266</v>
      </c>
      <c r="P3589" s="19">
        <f t="shared" si="226"/>
        <v>22.607142857142858</v>
      </c>
      <c r="Q3589" t="b">
        <v>1</v>
      </c>
      <c r="R3589" s="14" t="s">
        <v>8330</v>
      </c>
      <c r="S3589" s="10" t="s">
        <v>8271</v>
      </c>
      <c r="T3589" t="s">
        <v>8272</v>
      </c>
      <c r="U3589" s="14">
        <f t="shared" si="227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19">
        <v>200</v>
      </c>
      <c r="E3590">
        <v>201</v>
      </c>
      <c r="F3590" s="19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7">
        <f t="shared" si="225"/>
        <v>42101.828819444447</v>
      </c>
      <c r="M3590" t="b">
        <v>0</v>
      </c>
      <c r="N3590">
        <v>11</v>
      </c>
      <c r="O3590" s="5">
        <f>E3590/D3590</f>
        <v>1.0049999999999999</v>
      </c>
      <c r="P3590" s="19">
        <f t="shared" si="226"/>
        <v>18.272727272727273</v>
      </c>
      <c r="Q3590" t="b">
        <v>1</v>
      </c>
      <c r="R3590" s="14" t="s">
        <v>8330</v>
      </c>
      <c r="S3590" s="10" t="s">
        <v>8271</v>
      </c>
      <c r="T3590" t="s">
        <v>8272</v>
      </c>
      <c r="U3590" s="14">
        <f t="shared" si="227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9">
        <v>4000</v>
      </c>
      <c r="E3591">
        <v>5100</v>
      </c>
      <c r="F3591" s="19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7">
        <f t="shared" si="225"/>
        <v>42125.647534722222</v>
      </c>
      <c r="M3591" t="b">
        <v>0</v>
      </c>
      <c r="N3591">
        <v>62</v>
      </c>
      <c r="O3591" s="5">
        <f>E3591/D3591</f>
        <v>1.2749999999999999</v>
      </c>
      <c r="P3591" s="19">
        <f t="shared" si="226"/>
        <v>82.258064516129039</v>
      </c>
      <c r="Q3591" t="b">
        <v>1</v>
      </c>
      <c r="R3591" s="14" t="s">
        <v>8330</v>
      </c>
      <c r="S3591" s="10" t="s">
        <v>8271</v>
      </c>
      <c r="T3591" t="s">
        <v>8272</v>
      </c>
      <c r="U3591" s="14">
        <f t="shared" si="227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19">
        <v>5000</v>
      </c>
      <c r="E3592">
        <v>5003</v>
      </c>
      <c r="F3592" s="19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7">
        <f t="shared" si="225"/>
        <v>41902.333726851852</v>
      </c>
      <c r="M3592" t="b">
        <v>0</v>
      </c>
      <c r="N3592">
        <v>73</v>
      </c>
      <c r="O3592" s="5">
        <f>E3592/D3592</f>
        <v>1.0005999999999999</v>
      </c>
      <c r="P3592" s="19">
        <f t="shared" si="226"/>
        <v>68.534246575342465</v>
      </c>
      <c r="Q3592" t="b">
        <v>1</v>
      </c>
      <c r="R3592" s="14" t="s">
        <v>8330</v>
      </c>
      <c r="S3592" s="10" t="s">
        <v>8271</v>
      </c>
      <c r="T3592" t="s">
        <v>8272</v>
      </c>
      <c r="U3592" s="14">
        <f t="shared" si="227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9">
        <v>700</v>
      </c>
      <c r="E3593">
        <v>1225</v>
      </c>
      <c r="F3593" s="19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7">
        <f t="shared" si="225"/>
        <v>42003.948425925926</v>
      </c>
      <c r="M3593" t="b">
        <v>0</v>
      </c>
      <c r="N3593">
        <v>18</v>
      </c>
      <c r="O3593" s="5">
        <f>E3593/D3593</f>
        <v>1.75</v>
      </c>
      <c r="P3593" s="19">
        <f t="shared" si="226"/>
        <v>68.055555555555557</v>
      </c>
      <c r="Q3593" t="b">
        <v>1</v>
      </c>
      <c r="R3593" s="14" t="s">
        <v>8330</v>
      </c>
      <c r="S3593" s="10" t="s">
        <v>8271</v>
      </c>
      <c r="T3593" t="s">
        <v>8272</v>
      </c>
      <c r="U3593" s="14">
        <f t="shared" si="227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9">
        <v>2000</v>
      </c>
      <c r="E3594">
        <v>2545</v>
      </c>
      <c r="F3594" s="19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7">
        <f t="shared" si="225"/>
        <v>41988.829942129625</v>
      </c>
      <c r="M3594" t="b">
        <v>0</v>
      </c>
      <c r="N3594">
        <v>35</v>
      </c>
      <c r="O3594" s="5">
        <f>E3594/D3594</f>
        <v>1.2725</v>
      </c>
      <c r="P3594" s="19">
        <f t="shared" si="226"/>
        <v>72.714285714285708</v>
      </c>
      <c r="Q3594" t="b">
        <v>1</v>
      </c>
      <c r="R3594" s="14" t="s">
        <v>8330</v>
      </c>
      <c r="S3594" s="10" t="s">
        <v>8271</v>
      </c>
      <c r="T3594" t="s">
        <v>8272</v>
      </c>
      <c r="U3594" s="14">
        <f t="shared" si="227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9">
        <v>3000</v>
      </c>
      <c r="E3595">
        <v>3319</v>
      </c>
      <c r="F3595" s="19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7">
        <f t="shared" si="225"/>
        <v>41974.898599537039</v>
      </c>
      <c r="M3595" t="b">
        <v>0</v>
      </c>
      <c r="N3595">
        <v>43</v>
      </c>
      <c r="O3595" s="5">
        <f>E3595/D3595</f>
        <v>1.1063333333333334</v>
      </c>
      <c r="P3595" s="19">
        <f t="shared" si="226"/>
        <v>77.186046511627907</v>
      </c>
      <c r="Q3595" t="b">
        <v>1</v>
      </c>
      <c r="R3595" s="14" t="s">
        <v>8330</v>
      </c>
      <c r="S3595" s="10" t="s">
        <v>8271</v>
      </c>
      <c r="T3595" t="s">
        <v>8272</v>
      </c>
      <c r="U3595" s="14">
        <f t="shared" si="227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9">
        <v>1600</v>
      </c>
      <c r="E3596">
        <v>2015</v>
      </c>
      <c r="F3596" s="19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7">
        <f t="shared" si="225"/>
        <v>42592.066921296297</v>
      </c>
      <c r="M3596" t="b">
        <v>0</v>
      </c>
      <c r="N3596">
        <v>36</v>
      </c>
      <c r="O3596" s="5">
        <f>E3596/D3596</f>
        <v>1.2593749999999999</v>
      </c>
      <c r="P3596" s="19">
        <f t="shared" si="226"/>
        <v>55.972222222222221</v>
      </c>
      <c r="Q3596" t="b">
        <v>1</v>
      </c>
      <c r="R3596" s="14" t="s">
        <v>8330</v>
      </c>
      <c r="S3596" s="10" t="s">
        <v>8271</v>
      </c>
      <c r="T3596" t="s">
        <v>8272</v>
      </c>
      <c r="U3596" s="14">
        <f t="shared" si="227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9">
        <v>2600</v>
      </c>
      <c r="E3597">
        <v>3081</v>
      </c>
      <c r="F3597" s="19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7">
        <f t="shared" si="225"/>
        <v>42050.008368055554</v>
      </c>
      <c r="M3597" t="b">
        <v>0</v>
      </c>
      <c r="N3597">
        <v>62</v>
      </c>
      <c r="O3597" s="5">
        <f>E3597/D3597</f>
        <v>1.1850000000000001</v>
      </c>
      <c r="P3597" s="19">
        <f t="shared" si="226"/>
        <v>49.693548387096776</v>
      </c>
      <c r="Q3597" t="b">
        <v>1</v>
      </c>
      <c r="R3597" s="14" t="s">
        <v>8330</v>
      </c>
      <c r="S3597" s="10" t="s">
        <v>8271</v>
      </c>
      <c r="T3597" t="s">
        <v>8272</v>
      </c>
      <c r="U3597" s="14">
        <f t="shared" si="227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19">
        <v>1100</v>
      </c>
      <c r="E3598">
        <v>1185</v>
      </c>
      <c r="F3598" s="19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7">
        <f t="shared" si="225"/>
        <v>41856.715069444443</v>
      </c>
      <c r="M3598" t="b">
        <v>0</v>
      </c>
      <c r="N3598">
        <v>15</v>
      </c>
      <c r="O3598" s="5">
        <f>E3598/D3598</f>
        <v>1.0772727272727274</v>
      </c>
      <c r="P3598" s="19">
        <f t="shared" si="226"/>
        <v>79</v>
      </c>
      <c r="Q3598" t="b">
        <v>1</v>
      </c>
      <c r="R3598" s="14" t="s">
        <v>8330</v>
      </c>
      <c r="S3598" s="10" t="s">
        <v>8271</v>
      </c>
      <c r="T3598" t="s">
        <v>8272</v>
      </c>
      <c r="U3598" s="14">
        <f t="shared" si="227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9">
        <v>2500</v>
      </c>
      <c r="E3599">
        <v>2565</v>
      </c>
      <c r="F3599" s="1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7">
        <f t="shared" si="225"/>
        <v>42417.585532407407</v>
      </c>
      <c r="M3599" t="b">
        <v>0</v>
      </c>
      <c r="N3599">
        <v>33</v>
      </c>
      <c r="O3599" s="5">
        <f>E3599/D3599</f>
        <v>1.026</v>
      </c>
      <c r="P3599" s="19">
        <f t="shared" si="226"/>
        <v>77.727272727272734</v>
      </c>
      <c r="Q3599" t="b">
        <v>1</v>
      </c>
      <c r="R3599" s="14" t="s">
        <v>8330</v>
      </c>
      <c r="S3599" s="10" t="s">
        <v>8271</v>
      </c>
      <c r="T3599" t="s">
        <v>8272</v>
      </c>
      <c r="U3599" s="14">
        <f t="shared" si="227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9">
        <v>1000</v>
      </c>
      <c r="E3600">
        <v>1101</v>
      </c>
      <c r="F3600" s="19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7">
        <f t="shared" si="225"/>
        <v>41866.79886574074</v>
      </c>
      <c r="M3600" t="b">
        <v>0</v>
      </c>
      <c r="N3600">
        <v>27</v>
      </c>
      <c r="O3600" s="5">
        <f>E3600/D3600</f>
        <v>1.101</v>
      </c>
      <c r="P3600" s="19">
        <f t="shared" si="226"/>
        <v>40.777777777777779</v>
      </c>
      <c r="Q3600" t="b">
        <v>1</v>
      </c>
      <c r="R3600" s="14" t="s">
        <v>8330</v>
      </c>
      <c r="S3600" s="10" t="s">
        <v>8271</v>
      </c>
      <c r="T3600" t="s">
        <v>8272</v>
      </c>
      <c r="U3600" s="14">
        <f t="shared" si="227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9">
        <v>500</v>
      </c>
      <c r="E3601">
        <v>1010</v>
      </c>
      <c r="F3601" s="19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7">
        <f t="shared" si="225"/>
        <v>42220.79487268519</v>
      </c>
      <c r="M3601" t="b">
        <v>0</v>
      </c>
      <c r="N3601">
        <v>17</v>
      </c>
      <c r="O3601" s="5">
        <f>E3601/D3601</f>
        <v>2.02</v>
      </c>
      <c r="P3601" s="19">
        <f t="shared" si="226"/>
        <v>59.411764705882355</v>
      </c>
      <c r="Q3601" t="b">
        <v>1</v>
      </c>
      <c r="R3601" s="14" t="s">
        <v>8330</v>
      </c>
      <c r="S3601" s="10" t="s">
        <v>8271</v>
      </c>
      <c r="T3601" t="s">
        <v>8272</v>
      </c>
      <c r="U3601" s="14">
        <f t="shared" si="227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9">
        <v>10</v>
      </c>
      <c r="E3602">
        <v>13</v>
      </c>
      <c r="F3602" s="19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7">
        <f t="shared" si="225"/>
        <v>42628.849120370374</v>
      </c>
      <c r="M3602" t="b">
        <v>0</v>
      </c>
      <c r="N3602">
        <v>4</v>
      </c>
      <c r="O3602" s="5">
        <f>E3602/D3602</f>
        <v>1.3</v>
      </c>
      <c r="P3602" s="19">
        <f t="shared" si="226"/>
        <v>3.25</v>
      </c>
      <c r="Q3602" t="b">
        <v>1</v>
      </c>
      <c r="R3602" s="14" t="s">
        <v>8330</v>
      </c>
      <c r="S3602" s="10" t="s">
        <v>8271</v>
      </c>
      <c r="T3602" t="s">
        <v>8272</v>
      </c>
      <c r="U3602" s="14">
        <f t="shared" si="227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19">
        <v>2000</v>
      </c>
      <c r="E3603">
        <v>2087</v>
      </c>
      <c r="F3603" s="19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7">
        <f t="shared" si="225"/>
        <v>41990.99863425926</v>
      </c>
      <c r="M3603" t="b">
        <v>0</v>
      </c>
      <c r="N3603">
        <v>53</v>
      </c>
      <c r="O3603" s="5">
        <f>E3603/D3603</f>
        <v>1.0435000000000001</v>
      </c>
      <c r="P3603" s="19">
        <f t="shared" si="226"/>
        <v>39.377358490566039</v>
      </c>
      <c r="Q3603" t="b">
        <v>1</v>
      </c>
      <c r="R3603" s="14" t="s">
        <v>8330</v>
      </c>
      <c r="S3603" s="10" t="s">
        <v>8271</v>
      </c>
      <c r="T3603" t="s">
        <v>8272</v>
      </c>
      <c r="U3603" s="14">
        <f t="shared" si="227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9">
        <v>4000</v>
      </c>
      <c r="E3604">
        <v>4002</v>
      </c>
      <c r="F3604" s="19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7">
        <f t="shared" si="225"/>
        <v>42447.894432870366</v>
      </c>
      <c r="M3604" t="b">
        <v>0</v>
      </c>
      <c r="N3604">
        <v>49</v>
      </c>
      <c r="O3604" s="5">
        <f>E3604/D3604</f>
        <v>1.0004999999999999</v>
      </c>
      <c r="P3604" s="19">
        <f t="shared" si="226"/>
        <v>81.673469387755105</v>
      </c>
      <c r="Q3604" t="b">
        <v>1</v>
      </c>
      <c r="R3604" s="14" t="s">
        <v>8330</v>
      </c>
      <c r="S3604" s="10" t="s">
        <v>8271</v>
      </c>
      <c r="T3604" t="s">
        <v>8272</v>
      </c>
      <c r="U3604" s="14">
        <f t="shared" si="227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9">
        <v>1500</v>
      </c>
      <c r="E3605">
        <v>2560</v>
      </c>
      <c r="F3605" s="19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7">
        <f t="shared" si="225"/>
        <v>42283.864351851851</v>
      </c>
      <c r="M3605" t="b">
        <v>0</v>
      </c>
      <c r="N3605">
        <v>57</v>
      </c>
      <c r="O3605" s="5">
        <f>E3605/D3605</f>
        <v>1.7066666666666668</v>
      </c>
      <c r="P3605" s="19">
        <f t="shared" si="226"/>
        <v>44.912280701754383</v>
      </c>
      <c r="Q3605" t="b">
        <v>1</v>
      </c>
      <c r="R3605" s="14" t="s">
        <v>8330</v>
      </c>
      <c r="S3605" s="10" t="s">
        <v>8271</v>
      </c>
      <c r="T3605" t="s">
        <v>8272</v>
      </c>
      <c r="U3605" s="14">
        <f t="shared" si="227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9">
        <v>3000</v>
      </c>
      <c r="E3606">
        <v>3385</v>
      </c>
      <c r="F3606" s="19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7">
        <f t="shared" si="225"/>
        <v>42483.015694444446</v>
      </c>
      <c r="M3606" t="b">
        <v>0</v>
      </c>
      <c r="N3606">
        <v>69</v>
      </c>
      <c r="O3606" s="5">
        <f>E3606/D3606</f>
        <v>1.1283333333333334</v>
      </c>
      <c r="P3606" s="19">
        <f t="shared" si="226"/>
        <v>49.05797101449275</v>
      </c>
      <c r="Q3606" t="b">
        <v>1</v>
      </c>
      <c r="R3606" s="14" t="s">
        <v>8330</v>
      </c>
      <c r="S3606" s="10" t="s">
        <v>8271</v>
      </c>
      <c r="T3606" t="s">
        <v>8272</v>
      </c>
      <c r="U3606" s="14">
        <f t="shared" si="227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19">
        <v>250</v>
      </c>
      <c r="E3607">
        <v>460</v>
      </c>
      <c r="F3607" s="19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7">
        <f t="shared" si="225"/>
        <v>42383.793124999997</v>
      </c>
      <c r="M3607" t="b">
        <v>0</v>
      </c>
      <c r="N3607">
        <v>15</v>
      </c>
      <c r="O3607" s="5">
        <f>E3607/D3607</f>
        <v>1.84</v>
      </c>
      <c r="P3607" s="19">
        <f t="shared" si="226"/>
        <v>30.666666666666668</v>
      </c>
      <c r="Q3607" t="b">
        <v>1</v>
      </c>
      <c r="R3607" s="14" t="s">
        <v>8330</v>
      </c>
      <c r="S3607" s="10" t="s">
        <v>8271</v>
      </c>
      <c r="T3607" t="s">
        <v>8272</v>
      </c>
      <c r="U3607" s="14">
        <f t="shared" si="227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19">
        <v>3000</v>
      </c>
      <c r="E3608">
        <v>3908</v>
      </c>
      <c r="F3608" s="19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7">
        <f t="shared" si="225"/>
        <v>42566.604826388888</v>
      </c>
      <c r="M3608" t="b">
        <v>0</v>
      </c>
      <c r="N3608">
        <v>64</v>
      </c>
      <c r="O3608" s="5">
        <f>E3608/D3608</f>
        <v>1.3026666666666666</v>
      </c>
      <c r="P3608" s="19">
        <f t="shared" si="226"/>
        <v>61.0625</v>
      </c>
      <c r="Q3608" t="b">
        <v>1</v>
      </c>
      <c r="R3608" s="14" t="s">
        <v>8330</v>
      </c>
      <c r="S3608" s="10" t="s">
        <v>8271</v>
      </c>
      <c r="T3608" t="s">
        <v>8272</v>
      </c>
      <c r="U3608" s="14">
        <f t="shared" si="227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19">
        <v>550</v>
      </c>
      <c r="E3609">
        <v>580</v>
      </c>
      <c r="F3609" s="1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7">
        <f t="shared" si="225"/>
        <v>42338.963912037041</v>
      </c>
      <c r="M3609" t="b">
        <v>0</v>
      </c>
      <c r="N3609">
        <v>20</v>
      </c>
      <c r="O3609" s="5">
        <f>E3609/D3609</f>
        <v>1.0545454545454545</v>
      </c>
      <c r="P3609" s="19">
        <f t="shared" si="226"/>
        <v>29</v>
      </c>
      <c r="Q3609" t="b">
        <v>1</v>
      </c>
      <c r="R3609" s="14" t="s">
        <v>8330</v>
      </c>
      <c r="S3609" s="10" t="s">
        <v>8271</v>
      </c>
      <c r="T3609" t="s">
        <v>8272</v>
      </c>
      <c r="U3609" s="14">
        <f t="shared" si="227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19">
        <v>800</v>
      </c>
      <c r="E3610">
        <v>800</v>
      </c>
      <c r="F3610" s="19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7">
        <f t="shared" si="225"/>
        <v>42506.709375000006</v>
      </c>
      <c r="M3610" t="b">
        <v>0</v>
      </c>
      <c r="N3610">
        <v>27</v>
      </c>
      <c r="O3610" s="5">
        <f>E3610/D3610</f>
        <v>1</v>
      </c>
      <c r="P3610" s="19">
        <f t="shared" si="226"/>
        <v>29.62962962962963</v>
      </c>
      <c r="Q3610" t="b">
        <v>1</v>
      </c>
      <c r="R3610" s="14" t="s">
        <v>8330</v>
      </c>
      <c r="S3610" s="10" t="s">
        <v>8271</v>
      </c>
      <c r="T3610" t="s">
        <v>8272</v>
      </c>
      <c r="U3610" s="14">
        <f t="shared" si="227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19">
        <v>1960</v>
      </c>
      <c r="E3611">
        <v>3005</v>
      </c>
      <c r="F3611" s="19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7">
        <f t="shared" si="225"/>
        <v>42429.991724537031</v>
      </c>
      <c r="M3611" t="b">
        <v>0</v>
      </c>
      <c r="N3611">
        <v>21</v>
      </c>
      <c r="O3611" s="5">
        <f>E3611/D3611</f>
        <v>1.5331632653061225</v>
      </c>
      <c r="P3611" s="19">
        <f t="shared" si="226"/>
        <v>143.0952380952381</v>
      </c>
      <c r="Q3611" t="b">
        <v>1</v>
      </c>
      <c r="R3611" s="14" t="s">
        <v>8330</v>
      </c>
      <c r="S3611" s="10" t="s">
        <v>8271</v>
      </c>
      <c r="T3611" t="s">
        <v>8272</v>
      </c>
      <c r="U3611" s="14">
        <f t="shared" si="227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19">
        <v>1000</v>
      </c>
      <c r="E3612">
        <v>1623</v>
      </c>
      <c r="F3612" s="19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7">
        <f t="shared" si="225"/>
        <v>42203.432129629626</v>
      </c>
      <c r="M3612" t="b">
        <v>0</v>
      </c>
      <c r="N3612">
        <v>31</v>
      </c>
      <c r="O3612" s="5">
        <f>E3612/D3612</f>
        <v>1.623</v>
      </c>
      <c r="P3612" s="19">
        <f t="shared" si="226"/>
        <v>52.354838709677416</v>
      </c>
      <c r="Q3612" t="b">
        <v>1</v>
      </c>
      <c r="R3612" s="14" t="s">
        <v>8330</v>
      </c>
      <c r="S3612" s="10" t="s">
        <v>8271</v>
      </c>
      <c r="T3612" t="s">
        <v>8272</v>
      </c>
      <c r="U3612" s="14">
        <f t="shared" si="227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19">
        <v>2500</v>
      </c>
      <c r="E3613">
        <v>3400</v>
      </c>
      <c r="F3613" s="19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7">
        <f t="shared" si="225"/>
        <v>42072.370381944449</v>
      </c>
      <c r="M3613" t="b">
        <v>0</v>
      </c>
      <c r="N3613">
        <v>51</v>
      </c>
      <c r="O3613" s="5">
        <f>E3613/D3613</f>
        <v>1.36</v>
      </c>
      <c r="P3613" s="19">
        <f t="shared" si="226"/>
        <v>66.666666666666671</v>
      </c>
      <c r="Q3613" t="b">
        <v>1</v>
      </c>
      <c r="R3613" s="14" t="s">
        <v>8330</v>
      </c>
      <c r="S3613" s="10" t="s">
        <v>8271</v>
      </c>
      <c r="T3613" t="s">
        <v>8272</v>
      </c>
      <c r="U3613" s="14">
        <f t="shared" si="227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19">
        <v>5000</v>
      </c>
      <c r="E3614">
        <v>7220</v>
      </c>
      <c r="F3614" s="19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7">
        <f t="shared" si="225"/>
        <v>41789.726979166669</v>
      </c>
      <c r="M3614" t="b">
        <v>0</v>
      </c>
      <c r="N3614">
        <v>57</v>
      </c>
      <c r="O3614" s="5">
        <f>E3614/D3614</f>
        <v>1.444</v>
      </c>
      <c r="P3614" s="19">
        <f t="shared" si="226"/>
        <v>126.66666666666667</v>
      </c>
      <c r="Q3614" t="b">
        <v>1</v>
      </c>
      <c r="R3614" s="14" t="s">
        <v>8330</v>
      </c>
      <c r="S3614" s="10" t="s">
        <v>8271</v>
      </c>
      <c r="T3614" t="s">
        <v>8272</v>
      </c>
      <c r="U3614" s="14">
        <f t="shared" si="227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9">
        <v>1250</v>
      </c>
      <c r="E3615">
        <v>1250</v>
      </c>
      <c r="F3615" s="19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7">
        <f t="shared" si="225"/>
        <v>41788.58997685185</v>
      </c>
      <c r="M3615" t="b">
        <v>0</v>
      </c>
      <c r="N3615">
        <v>20</v>
      </c>
      <c r="O3615" s="5">
        <f>E3615/D3615</f>
        <v>1</v>
      </c>
      <c r="P3615" s="19">
        <f t="shared" si="226"/>
        <v>62.5</v>
      </c>
      <c r="Q3615" t="b">
        <v>1</v>
      </c>
      <c r="R3615" s="14" t="s">
        <v>8330</v>
      </c>
      <c r="S3615" s="10" t="s">
        <v>8271</v>
      </c>
      <c r="T3615" t="s">
        <v>8272</v>
      </c>
      <c r="U3615" s="14">
        <f t="shared" si="227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9">
        <v>2500</v>
      </c>
      <c r="E3616">
        <v>2520</v>
      </c>
      <c r="F3616" s="19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7">
        <f t="shared" si="225"/>
        <v>42144.041851851856</v>
      </c>
      <c r="M3616" t="b">
        <v>0</v>
      </c>
      <c r="N3616">
        <v>71</v>
      </c>
      <c r="O3616" s="5">
        <f>E3616/D3616</f>
        <v>1.008</v>
      </c>
      <c r="P3616" s="19">
        <f t="shared" si="226"/>
        <v>35.492957746478872</v>
      </c>
      <c r="Q3616" t="b">
        <v>1</v>
      </c>
      <c r="R3616" s="14" t="s">
        <v>8330</v>
      </c>
      <c r="S3616" s="10" t="s">
        <v>8271</v>
      </c>
      <c r="T3616" t="s">
        <v>8272</v>
      </c>
      <c r="U3616" s="14">
        <f t="shared" si="227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19">
        <v>2500</v>
      </c>
      <c r="E3617">
        <v>2670</v>
      </c>
      <c r="F3617" s="19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7">
        <f t="shared" si="225"/>
        <v>42318.593703703707</v>
      </c>
      <c r="M3617" t="b">
        <v>0</v>
      </c>
      <c r="N3617">
        <v>72</v>
      </c>
      <c r="O3617" s="5">
        <f>E3617/D3617</f>
        <v>1.0680000000000001</v>
      </c>
      <c r="P3617" s="19">
        <f t="shared" si="226"/>
        <v>37.083333333333336</v>
      </c>
      <c r="Q3617" t="b">
        <v>1</v>
      </c>
      <c r="R3617" s="14" t="s">
        <v>8330</v>
      </c>
      <c r="S3617" s="10" t="s">
        <v>8271</v>
      </c>
      <c r="T3617" t="s">
        <v>8272</v>
      </c>
      <c r="U3617" s="14">
        <f t="shared" si="227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19">
        <v>2500</v>
      </c>
      <c r="E3618">
        <v>3120</v>
      </c>
      <c r="F3618" s="19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7">
        <f t="shared" si="225"/>
        <v>42052.949814814812</v>
      </c>
      <c r="M3618" t="b">
        <v>0</v>
      </c>
      <c r="N3618">
        <v>45</v>
      </c>
      <c r="O3618" s="5">
        <f>E3618/D3618</f>
        <v>1.248</v>
      </c>
      <c r="P3618" s="19">
        <f t="shared" si="226"/>
        <v>69.333333333333329</v>
      </c>
      <c r="Q3618" t="b">
        <v>1</v>
      </c>
      <c r="R3618" s="14" t="s">
        <v>8330</v>
      </c>
      <c r="S3618" s="10" t="s">
        <v>8271</v>
      </c>
      <c r="T3618" t="s">
        <v>8272</v>
      </c>
      <c r="U3618" s="14">
        <f t="shared" si="227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19">
        <v>740</v>
      </c>
      <c r="E3619">
        <v>880</v>
      </c>
      <c r="F3619" s="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7">
        <f t="shared" si="225"/>
        <v>42779.610289351855</v>
      </c>
      <c r="M3619" t="b">
        <v>0</v>
      </c>
      <c r="N3619">
        <v>51</v>
      </c>
      <c r="O3619" s="5">
        <f>E3619/D3619</f>
        <v>1.1891891891891893</v>
      </c>
      <c r="P3619" s="19">
        <f t="shared" si="226"/>
        <v>17.254901960784313</v>
      </c>
      <c r="Q3619" t="b">
        <v>1</v>
      </c>
      <c r="R3619" s="14" t="s">
        <v>8330</v>
      </c>
      <c r="S3619" s="10" t="s">
        <v>8271</v>
      </c>
      <c r="T3619" t="s">
        <v>8272</v>
      </c>
      <c r="U3619" s="14">
        <f t="shared" si="227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19">
        <v>2000</v>
      </c>
      <c r="E3620">
        <v>2020</v>
      </c>
      <c r="F3620" s="19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7">
        <f t="shared" si="225"/>
        <v>42128.627893518518</v>
      </c>
      <c r="M3620" t="b">
        <v>0</v>
      </c>
      <c r="N3620">
        <v>56</v>
      </c>
      <c r="O3620" s="5">
        <f>E3620/D3620</f>
        <v>1.01</v>
      </c>
      <c r="P3620" s="19">
        <f t="shared" si="226"/>
        <v>36.071428571428569</v>
      </c>
      <c r="Q3620" t="b">
        <v>1</v>
      </c>
      <c r="R3620" s="14" t="s">
        <v>8330</v>
      </c>
      <c r="S3620" s="10" t="s">
        <v>8271</v>
      </c>
      <c r="T3620" t="s">
        <v>8272</v>
      </c>
      <c r="U3620" s="14">
        <f t="shared" si="227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9">
        <v>1000</v>
      </c>
      <c r="E3621">
        <v>1130</v>
      </c>
      <c r="F3621" s="19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7">
        <f t="shared" si="225"/>
        <v>42661.132245370376</v>
      </c>
      <c r="M3621" t="b">
        <v>0</v>
      </c>
      <c r="N3621">
        <v>17</v>
      </c>
      <c r="O3621" s="5">
        <f>E3621/D3621</f>
        <v>1.1299999999999999</v>
      </c>
      <c r="P3621" s="19">
        <f t="shared" si="226"/>
        <v>66.470588235294116</v>
      </c>
      <c r="Q3621" t="b">
        <v>1</v>
      </c>
      <c r="R3621" s="14" t="s">
        <v>8330</v>
      </c>
      <c r="S3621" s="10" t="s">
        <v>8271</v>
      </c>
      <c r="T3621" t="s">
        <v>8272</v>
      </c>
      <c r="U3621" s="14">
        <f t="shared" si="227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9">
        <v>10500</v>
      </c>
      <c r="E3622">
        <v>11045</v>
      </c>
      <c r="F3622" s="19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7">
        <f t="shared" si="225"/>
        <v>42037.938206018516</v>
      </c>
      <c r="M3622" t="b">
        <v>0</v>
      </c>
      <c r="N3622">
        <v>197</v>
      </c>
      <c r="O3622" s="5">
        <f>E3622/D3622</f>
        <v>1.0519047619047619</v>
      </c>
      <c r="P3622" s="19">
        <f t="shared" si="226"/>
        <v>56.065989847715734</v>
      </c>
      <c r="Q3622" t="b">
        <v>1</v>
      </c>
      <c r="R3622" s="14" t="s">
        <v>8330</v>
      </c>
      <c r="S3622" s="10" t="s">
        <v>8271</v>
      </c>
      <c r="T3622" t="s">
        <v>8272</v>
      </c>
      <c r="U3622" s="14">
        <f t="shared" si="227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9">
        <v>3000</v>
      </c>
      <c r="E3623">
        <v>3292</v>
      </c>
      <c r="F3623" s="19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7">
        <f t="shared" si="225"/>
        <v>42619.935694444444</v>
      </c>
      <c r="M3623" t="b">
        <v>0</v>
      </c>
      <c r="N3623">
        <v>70</v>
      </c>
      <c r="O3623" s="5">
        <f>E3623/D3623</f>
        <v>1.0973333333333333</v>
      </c>
      <c r="P3623" s="19">
        <f t="shared" si="226"/>
        <v>47.028571428571432</v>
      </c>
      <c r="Q3623" t="b">
        <v>1</v>
      </c>
      <c r="R3623" s="14" t="s">
        <v>8330</v>
      </c>
      <c r="S3623" s="10" t="s">
        <v>8271</v>
      </c>
      <c r="T3623" t="s">
        <v>8272</v>
      </c>
      <c r="U3623" s="14">
        <f t="shared" si="227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9">
        <v>1000</v>
      </c>
      <c r="E3624">
        <v>1000.99</v>
      </c>
      <c r="F3624" s="19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7">
        <f t="shared" si="225"/>
        <v>41877.221886574072</v>
      </c>
      <c r="M3624" t="b">
        <v>0</v>
      </c>
      <c r="N3624">
        <v>21</v>
      </c>
      <c r="O3624" s="5">
        <f>E3624/D3624</f>
        <v>1.00099</v>
      </c>
      <c r="P3624" s="19">
        <f t="shared" si="226"/>
        <v>47.666190476190479</v>
      </c>
      <c r="Q3624" t="b">
        <v>1</v>
      </c>
      <c r="R3624" s="14" t="s">
        <v>8330</v>
      </c>
      <c r="S3624" s="10" t="s">
        <v>8271</v>
      </c>
      <c r="T3624" t="s">
        <v>8272</v>
      </c>
      <c r="U3624" s="14">
        <f t="shared" si="227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9">
        <v>2500</v>
      </c>
      <c r="E3625">
        <v>3000</v>
      </c>
      <c r="F3625" s="19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7">
        <f t="shared" si="225"/>
        <v>41828.736921296295</v>
      </c>
      <c r="M3625" t="b">
        <v>0</v>
      </c>
      <c r="N3625">
        <v>34</v>
      </c>
      <c r="O3625" s="5">
        <f>E3625/D3625</f>
        <v>1.2</v>
      </c>
      <c r="P3625" s="19">
        <f t="shared" si="226"/>
        <v>88.235294117647058</v>
      </c>
      <c r="Q3625" t="b">
        <v>1</v>
      </c>
      <c r="R3625" s="14" t="s">
        <v>8330</v>
      </c>
      <c r="S3625" s="10" t="s">
        <v>8271</v>
      </c>
      <c r="T3625" t="s">
        <v>8272</v>
      </c>
      <c r="U3625" s="14">
        <f t="shared" si="227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9">
        <v>3000</v>
      </c>
      <c r="E3626">
        <v>3148</v>
      </c>
      <c r="F3626" s="19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7">
        <f t="shared" si="225"/>
        <v>42545.774189814809</v>
      </c>
      <c r="M3626" t="b">
        <v>0</v>
      </c>
      <c r="N3626">
        <v>39</v>
      </c>
      <c r="O3626" s="5">
        <f>E3626/D3626</f>
        <v>1.0493333333333332</v>
      </c>
      <c r="P3626" s="19">
        <f t="shared" si="226"/>
        <v>80.717948717948715</v>
      </c>
      <c r="Q3626" t="b">
        <v>1</v>
      </c>
      <c r="R3626" s="14" t="s">
        <v>8330</v>
      </c>
      <c r="S3626" s="10" t="s">
        <v>8271</v>
      </c>
      <c r="T3626" t="s">
        <v>8272</v>
      </c>
      <c r="U3626" s="14">
        <f t="shared" si="227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19">
        <v>3000</v>
      </c>
      <c r="E3627">
        <v>3080</v>
      </c>
      <c r="F3627" s="19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7">
        <f t="shared" si="225"/>
        <v>42157.652511574073</v>
      </c>
      <c r="M3627" t="b">
        <v>0</v>
      </c>
      <c r="N3627">
        <v>78</v>
      </c>
      <c r="O3627" s="5">
        <f>E3627/D3627</f>
        <v>1.0266666666666666</v>
      </c>
      <c r="P3627" s="19">
        <f t="shared" si="226"/>
        <v>39.487179487179489</v>
      </c>
      <c r="Q3627" t="b">
        <v>1</v>
      </c>
      <c r="R3627" s="14" t="s">
        <v>8330</v>
      </c>
      <c r="S3627" s="10" t="s">
        <v>8271</v>
      </c>
      <c r="T3627" t="s">
        <v>8272</v>
      </c>
      <c r="U3627" s="14">
        <f t="shared" si="227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19">
        <v>4000</v>
      </c>
      <c r="E3628">
        <v>4073</v>
      </c>
      <c r="F3628" s="19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7">
        <f t="shared" si="225"/>
        <v>41846.667326388888</v>
      </c>
      <c r="M3628" t="b">
        <v>0</v>
      </c>
      <c r="N3628">
        <v>48</v>
      </c>
      <c r="O3628" s="5">
        <f>E3628/D3628</f>
        <v>1.0182500000000001</v>
      </c>
      <c r="P3628" s="19">
        <f t="shared" si="226"/>
        <v>84.854166666666671</v>
      </c>
      <c r="Q3628" t="b">
        <v>1</v>
      </c>
      <c r="R3628" s="14" t="s">
        <v>8330</v>
      </c>
      <c r="S3628" s="10" t="s">
        <v>8271</v>
      </c>
      <c r="T3628" t="s">
        <v>8272</v>
      </c>
      <c r="U3628" s="14">
        <f t="shared" si="227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9">
        <v>2000</v>
      </c>
      <c r="E3629">
        <v>2000</v>
      </c>
      <c r="F3629" s="1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7">
        <f t="shared" si="225"/>
        <v>42460.741747685184</v>
      </c>
      <c r="M3629" t="b">
        <v>0</v>
      </c>
      <c r="N3629">
        <v>29</v>
      </c>
      <c r="O3629" s="5">
        <f>E3629/D3629</f>
        <v>1</v>
      </c>
      <c r="P3629" s="19">
        <f t="shared" si="226"/>
        <v>68.965517241379317</v>
      </c>
      <c r="Q3629" t="b">
        <v>1</v>
      </c>
      <c r="R3629" s="14" t="s">
        <v>8330</v>
      </c>
      <c r="S3629" s="10" t="s">
        <v>8271</v>
      </c>
      <c r="T3629" t="s">
        <v>8272</v>
      </c>
      <c r="U3629" s="14">
        <f t="shared" si="227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19">
        <v>100000</v>
      </c>
      <c r="E3630">
        <v>0</v>
      </c>
      <c r="F3630" s="19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7">
        <f t="shared" si="225"/>
        <v>42291.833287037036</v>
      </c>
      <c r="M3630" t="b">
        <v>0</v>
      </c>
      <c r="N3630">
        <v>0</v>
      </c>
      <c r="O3630" s="5">
        <f>E3630/D3630</f>
        <v>0</v>
      </c>
      <c r="P3630" s="19">
        <f t="shared" si="226"/>
        <v>0</v>
      </c>
      <c r="Q3630" t="b">
        <v>0</v>
      </c>
      <c r="R3630" s="14" t="s">
        <v>8364</v>
      </c>
      <c r="S3630" s="10" t="s">
        <v>8271</v>
      </c>
      <c r="T3630" t="s">
        <v>8313</v>
      </c>
      <c r="U3630" s="14">
        <f t="shared" si="227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19">
        <v>1000000</v>
      </c>
      <c r="E3631">
        <v>2</v>
      </c>
      <c r="F3631" s="19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7">
        <f t="shared" si="225"/>
        <v>42437.094490740739</v>
      </c>
      <c r="M3631" t="b">
        <v>0</v>
      </c>
      <c r="N3631">
        <v>2</v>
      </c>
      <c r="O3631" s="5">
        <f>E3631/D3631</f>
        <v>1.9999999999999999E-6</v>
      </c>
      <c r="P3631" s="19">
        <f t="shared" si="226"/>
        <v>1</v>
      </c>
      <c r="Q3631" t="b">
        <v>0</v>
      </c>
      <c r="R3631" s="14" t="s">
        <v>8364</v>
      </c>
      <c r="S3631" s="10" t="s">
        <v>8271</v>
      </c>
      <c r="T3631" t="s">
        <v>8313</v>
      </c>
      <c r="U3631" s="14">
        <f t="shared" si="227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19">
        <v>3000</v>
      </c>
      <c r="E3632">
        <v>1</v>
      </c>
      <c r="F3632" s="19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7">
        <f t="shared" si="225"/>
        <v>41942.84710648148</v>
      </c>
      <c r="M3632" t="b">
        <v>0</v>
      </c>
      <c r="N3632">
        <v>1</v>
      </c>
      <c r="O3632" s="5">
        <f>E3632/D3632</f>
        <v>3.3333333333333332E-4</v>
      </c>
      <c r="P3632" s="19">
        <f t="shared" si="226"/>
        <v>1</v>
      </c>
      <c r="Q3632" t="b">
        <v>0</v>
      </c>
      <c r="R3632" s="14" t="s">
        <v>8364</v>
      </c>
      <c r="S3632" s="10" t="s">
        <v>8271</v>
      </c>
      <c r="T3632" t="s">
        <v>8313</v>
      </c>
      <c r="U3632" s="14">
        <f t="shared" si="227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19">
        <v>17100</v>
      </c>
      <c r="E3633">
        <v>8725</v>
      </c>
      <c r="F3633" s="19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7">
        <f t="shared" si="225"/>
        <v>41880.753437499996</v>
      </c>
      <c r="M3633" t="b">
        <v>0</v>
      </c>
      <c r="N3633">
        <v>59</v>
      </c>
      <c r="O3633" s="5">
        <f>E3633/D3633</f>
        <v>0.51023391812865493</v>
      </c>
      <c r="P3633" s="19">
        <f t="shared" si="226"/>
        <v>147.88135593220338</v>
      </c>
      <c r="Q3633" t="b">
        <v>0</v>
      </c>
      <c r="R3633" s="14" t="s">
        <v>8364</v>
      </c>
      <c r="S3633" s="10" t="s">
        <v>8271</v>
      </c>
      <c r="T3633" t="s">
        <v>8313</v>
      </c>
      <c r="U3633" s="14">
        <f t="shared" si="227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19">
        <v>500</v>
      </c>
      <c r="E3634">
        <v>100</v>
      </c>
      <c r="F3634" s="19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7">
        <f t="shared" si="225"/>
        <v>41946.936909722222</v>
      </c>
      <c r="M3634" t="b">
        <v>0</v>
      </c>
      <c r="N3634">
        <v>1</v>
      </c>
      <c r="O3634" s="5">
        <f>E3634/D3634</f>
        <v>0.2</v>
      </c>
      <c r="P3634" s="19">
        <f t="shared" si="226"/>
        <v>100</v>
      </c>
      <c r="Q3634" t="b">
        <v>0</v>
      </c>
      <c r="R3634" s="14" t="s">
        <v>8364</v>
      </c>
      <c r="S3634" s="10" t="s">
        <v>8271</v>
      </c>
      <c r="T3634" t="s">
        <v>8313</v>
      </c>
      <c r="U3634" s="14">
        <f t="shared" si="227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19">
        <v>5000</v>
      </c>
      <c r="E3635">
        <v>1762</v>
      </c>
      <c r="F3635" s="19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7">
        <f t="shared" si="225"/>
        <v>42649.623460648145</v>
      </c>
      <c r="M3635" t="b">
        <v>0</v>
      </c>
      <c r="N3635">
        <v>31</v>
      </c>
      <c r="O3635" s="5">
        <f>E3635/D3635</f>
        <v>0.35239999999999999</v>
      </c>
      <c r="P3635" s="19">
        <f t="shared" si="226"/>
        <v>56.838709677419352</v>
      </c>
      <c r="Q3635" t="b">
        <v>0</v>
      </c>
      <c r="R3635" s="14" t="s">
        <v>8364</v>
      </c>
      <c r="S3635" s="10" t="s">
        <v>8271</v>
      </c>
      <c r="T3635" t="s">
        <v>8313</v>
      </c>
      <c r="U3635" s="14">
        <f t="shared" si="227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19">
        <v>75000</v>
      </c>
      <c r="E3636">
        <v>3185</v>
      </c>
      <c r="F3636" s="19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7">
        <f t="shared" si="225"/>
        <v>42701.166365740741</v>
      </c>
      <c r="M3636" t="b">
        <v>0</v>
      </c>
      <c r="N3636">
        <v>18</v>
      </c>
      <c r="O3636" s="5">
        <f>E3636/D3636</f>
        <v>4.2466666666666666E-2</v>
      </c>
      <c r="P3636" s="19">
        <f t="shared" si="226"/>
        <v>176.94444444444446</v>
      </c>
      <c r="Q3636" t="b">
        <v>0</v>
      </c>
      <c r="R3636" s="14" t="s">
        <v>8364</v>
      </c>
      <c r="S3636" s="10" t="s">
        <v>8271</v>
      </c>
      <c r="T3636" t="s">
        <v>8313</v>
      </c>
      <c r="U3636" s="14">
        <f t="shared" si="227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19">
        <v>3500</v>
      </c>
      <c r="E3637">
        <v>1276</v>
      </c>
      <c r="F3637" s="19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7">
        <f t="shared" si="225"/>
        <v>42450.88282407407</v>
      </c>
      <c r="M3637" t="b">
        <v>0</v>
      </c>
      <c r="N3637">
        <v>10</v>
      </c>
      <c r="O3637" s="5">
        <f>E3637/D3637</f>
        <v>0.36457142857142855</v>
      </c>
      <c r="P3637" s="19">
        <f t="shared" si="226"/>
        <v>127.6</v>
      </c>
      <c r="Q3637" t="b">
        <v>0</v>
      </c>
      <c r="R3637" s="14" t="s">
        <v>8364</v>
      </c>
      <c r="S3637" s="10" t="s">
        <v>8271</v>
      </c>
      <c r="T3637" t="s">
        <v>8313</v>
      </c>
      <c r="U3637" s="14">
        <f t="shared" si="227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19">
        <v>150000</v>
      </c>
      <c r="E3638">
        <v>0</v>
      </c>
      <c r="F3638" s="19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7">
        <f t="shared" si="225"/>
        <v>42226.694780092599</v>
      </c>
      <c r="M3638" t="b">
        <v>0</v>
      </c>
      <c r="N3638">
        <v>0</v>
      </c>
      <c r="O3638" s="5">
        <f>E3638/D3638</f>
        <v>0</v>
      </c>
      <c r="P3638" s="19">
        <f t="shared" si="226"/>
        <v>0</v>
      </c>
      <c r="Q3638" t="b">
        <v>0</v>
      </c>
      <c r="R3638" s="14" t="s">
        <v>8364</v>
      </c>
      <c r="S3638" s="10" t="s">
        <v>8271</v>
      </c>
      <c r="T3638" t="s">
        <v>8313</v>
      </c>
      <c r="U3638" s="14">
        <f t="shared" si="227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19">
        <v>3000</v>
      </c>
      <c r="E3639">
        <v>926</v>
      </c>
      <c r="F3639" s="1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7">
        <f t="shared" si="225"/>
        <v>41975.700636574074</v>
      </c>
      <c r="M3639" t="b">
        <v>0</v>
      </c>
      <c r="N3639">
        <v>14</v>
      </c>
      <c r="O3639" s="5">
        <f>E3639/D3639</f>
        <v>0.30866666666666664</v>
      </c>
      <c r="P3639" s="19">
        <f t="shared" si="226"/>
        <v>66.142857142857139</v>
      </c>
      <c r="Q3639" t="b">
        <v>0</v>
      </c>
      <c r="R3639" s="14" t="s">
        <v>8364</v>
      </c>
      <c r="S3639" s="10" t="s">
        <v>8271</v>
      </c>
      <c r="T3639" t="s">
        <v>8313</v>
      </c>
      <c r="U3639" s="14">
        <f t="shared" si="227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19">
        <v>3300</v>
      </c>
      <c r="E3640">
        <v>216</v>
      </c>
      <c r="F3640" s="19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7">
        <f t="shared" si="225"/>
        <v>42053.672824074078</v>
      </c>
      <c r="M3640" t="b">
        <v>0</v>
      </c>
      <c r="N3640">
        <v>2</v>
      </c>
      <c r="O3640" s="5">
        <f>E3640/D3640</f>
        <v>6.545454545454546E-2</v>
      </c>
      <c r="P3640" s="19">
        <f t="shared" si="226"/>
        <v>108</v>
      </c>
      <c r="Q3640" t="b">
        <v>0</v>
      </c>
      <c r="R3640" s="14" t="s">
        <v>8364</v>
      </c>
      <c r="S3640" s="10" t="s">
        <v>8271</v>
      </c>
      <c r="T3640" t="s">
        <v>8313</v>
      </c>
      <c r="U3640" s="14">
        <f t="shared" si="227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19">
        <v>25000</v>
      </c>
      <c r="E3641">
        <v>1</v>
      </c>
      <c r="F3641" s="19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7">
        <f t="shared" si="225"/>
        <v>42590.677152777775</v>
      </c>
      <c r="M3641" t="b">
        <v>0</v>
      </c>
      <c r="N3641">
        <v>1</v>
      </c>
      <c r="O3641" s="5">
        <f>E3641/D3641</f>
        <v>4.0000000000000003E-5</v>
      </c>
      <c r="P3641" s="19">
        <f t="shared" si="226"/>
        <v>1</v>
      </c>
      <c r="Q3641" t="b">
        <v>0</v>
      </c>
      <c r="R3641" s="14" t="s">
        <v>8364</v>
      </c>
      <c r="S3641" s="10" t="s">
        <v>8271</v>
      </c>
      <c r="T3641" t="s">
        <v>8313</v>
      </c>
      <c r="U3641" s="14">
        <f t="shared" si="227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19">
        <v>1000</v>
      </c>
      <c r="E3642">
        <v>55</v>
      </c>
      <c r="F3642" s="19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7">
        <f t="shared" si="225"/>
        <v>42104.781597222223</v>
      </c>
      <c r="M3642" t="b">
        <v>0</v>
      </c>
      <c r="N3642">
        <v>3</v>
      </c>
      <c r="O3642" s="5">
        <f>E3642/D3642</f>
        <v>5.5E-2</v>
      </c>
      <c r="P3642" s="19">
        <f t="shared" si="226"/>
        <v>18.333333333333332</v>
      </c>
      <c r="Q3642" t="b">
        <v>0</v>
      </c>
      <c r="R3642" s="14" t="s">
        <v>8364</v>
      </c>
      <c r="S3642" s="10" t="s">
        <v>8271</v>
      </c>
      <c r="T3642" t="s">
        <v>8313</v>
      </c>
      <c r="U3642" s="14">
        <f t="shared" si="227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19">
        <v>3000</v>
      </c>
      <c r="E3643">
        <v>0</v>
      </c>
      <c r="F3643" s="19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7">
        <f t="shared" si="225"/>
        <v>41899.627071759263</v>
      </c>
      <c r="M3643" t="b">
        <v>0</v>
      </c>
      <c r="N3643">
        <v>0</v>
      </c>
      <c r="O3643" s="5">
        <f>E3643/D3643</f>
        <v>0</v>
      </c>
      <c r="P3643" s="19">
        <f t="shared" si="226"/>
        <v>0</v>
      </c>
      <c r="Q3643" t="b">
        <v>0</v>
      </c>
      <c r="R3643" s="14" t="s">
        <v>8364</v>
      </c>
      <c r="S3643" s="10" t="s">
        <v>8271</v>
      </c>
      <c r="T3643" t="s">
        <v>8313</v>
      </c>
      <c r="U3643" s="14">
        <f t="shared" si="227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19">
        <v>700</v>
      </c>
      <c r="E3644">
        <v>15</v>
      </c>
      <c r="F3644" s="19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7">
        <f t="shared" si="225"/>
        <v>42297.816284722227</v>
      </c>
      <c r="M3644" t="b">
        <v>0</v>
      </c>
      <c r="N3644">
        <v>2</v>
      </c>
      <c r="O3644" s="5">
        <f>E3644/D3644</f>
        <v>2.1428571428571429E-2</v>
      </c>
      <c r="P3644" s="19">
        <f t="shared" si="226"/>
        <v>7.5</v>
      </c>
      <c r="Q3644" t="b">
        <v>0</v>
      </c>
      <c r="R3644" s="14" t="s">
        <v>8364</v>
      </c>
      <c r="S3644" s="10" t="s">
        <v>8271</v>
      </c>
      <c r="T3644" t="s">
        <v>8313</v>
      </c>
      <c r="U3644" s="14">
        <f t="shared" si="227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19">
        <v>25000</v>
      </c>
      <c r="E3645">
        <v>0</v>
      </c>
      <c r="F3645" s="19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7">
        <f t="shared" si="225"/>
        <v>42285.143969907411</v>
      </c>
      <c r="M3645" t="b">
        <v>0</v>
      </c>
      <c r="N3645">
        <v>0</v>
      </c>
      <c r="O3645" s="5">
        <f>E3645/D3645</f>
        <v>0</v>
      </c>
      <c r="P3645" s="19">
        <f t="shared" si="226"/>
        <v>0</v>
      </c>
      <c r="Q3645" t="b">
        <v>0</v>
      </c>
      <c r="R3645" s="14" t="s">
        <v>8364</v>
      </c>
      <c r="S3645" s="10" t="s">
        <v>8271</v>
      </c>
      <c r="T3645" t="s">
        <v>8313</v>
      </c>
      <c r="U3645" s="14">
        <f t="shared" si="227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19">
        <v>5000</v>
      </c>
      <c r="E3646">
        <v>821</v>
      </c>
      <c r="F3646" s="19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7">
        <f t="shared" si="225"/>
        <v>42409.241747685184</v>
      </c>
      <c r="M3646" t="b">
        <v>0</v>
      </c>
      <c r="N3646">
        <v>12</v>
      </c>
      <c r="O3646" s="5">
        <f>E3646/D3646</f>
        <v>0.16420000000000001</v>
      </c>
      <c r="P3646" s="19">
        <f t="shared" si="226"/>
        <v>68.416666666666671</v>
      </c>
      <c r="Q3646" t="b">
        <v>0</v>
      </c>
      <c r="R3646" s="14" t="s">
        <v>8364</v>
      </c>
      <c r="S3646" s="10" t="s">
        <v>8271</v>
      </c>
      <c r="T3646" t="s">
        <v>8313</v>
      </c>
      <c r="U3646" s="14">
        <f t="shared" si="227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19">
        <v>1000</v>
      </c>
      <c r="E3647">
        <v>1</v>
      </c>
      <c r="F3647" s="19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7">
        <f t="shared" si="225"/>
        <v>42665.970347222217</v>
      </c>
      <c r="M3647" t="b">
        <v>0</v>
      </c>
      <c r="N3647">
        <v>1</v>
      </c>
      <c r="O3647" s="5">
        <f>E3647/D3647</f>
        <v>1E-3</v>
      </c>
      <c r="P3647" s="19">
        <f t="shared" si="226"/>
        <v>1</v>
      </c>
      <c r="Q3647" t="b">
        <v>0</v>
      </c>
      <c r="R3647" s="14" t="s">
        <v>8364</v>
      </c>
      <c r="S3647" s="10" t="s">
        <v>8271</v>
      </c>
      <c r="T3647" t="s">
        <v>8313</v>
      </c>
      <c r="U3647" s="14">
        <f t="shared" si="227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19">
        <v>10000</v>
      </c>
      <c r="E3648">
        <v>481</v>
      </c>
      <c r="F3648" s="19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7">
        <f t="shared" si="225"/>
        <v>42140.421319444446</v>
      </c>
      <c r="M3648" t="b">
        <v>0</v>
      </c>
      <c r="N3648">
        <v>8</v>
      </c>
      <c r="O3648" s="5">
        <f>E3648/D3648</f>
        <v>4.8099999999999997E-2</v>
      </c>
      <c r="P3648" s="19">
        <f t="shared" si="226"/>
        <v>60.125</v>
      </c>
      <c r="Q3648" t="b">
        <v>0</v>
      </c>
      <c r="R3648" s="14" t="s">
        <v>8364</v>
      </c>
      <c r="S3648" s="10" t="s">
        <v>8271</v>
      </c>
      <c r="T3648" t="s">
        <v>8313</v>
      </c>
      <c r="U3648" s="14">
        <f t="shared" si="227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19">
        <v>500</v>
      </c>
      <c r="E3649">
        <v>30</v>
      </c>
      <c r="F3649" s="1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7">
        <f t="shared" si="225"/>
        <v>42598.749155092592</v>
      </c>
      <c r="M3649" t="b">
        <v>0</v>
      </c>
      <c r="N3649">
        <v>2</v>
      </c>
      <c r="O3649" s="5">
        <f>E3649/D3649</f>
        <v>0.06</v>
      </c>
      <c r="P3649" s="19">
        <f t="shared" si="226"/>
        <v>15</v>
      </c>
      <c r="Q3649" t="b">
        <v>0</v>
      </c>
      <c r="R3649" s="14" t="s">
        <v>8364</v>
      </c>
      <c r="S3649" s="10" t="s">
        <v>8271</v>
      </c>
      <c r="T3649" t="s">
        <v>8313</v>
      </c>
      <c r="U3649" s="14">
        <f t="shared" si="227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9">
        <v>40000</v>
      </c>
      <c r="E3650">
        <v>40153</v>
      </c>
      <c r="F3650" s="19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7">
        <f t="shared" si="225"/>
        <v>41887.292187500003</v>
      </c>
      <c r="M3650" t="b">
        <v>0</v>
      </c>
      <c r="N3650">
        <v>73</v>
      </c>
      <c r="O3650" s="5">
        <f>E3650/D3650</f>
        <v>1.003825</v>
      </c>
      <c r="P3650" s="19">
        <f t="shared" si="226"/>
        <v>550.04109589041093</v>
      </c>
      <c r="Q3650" t="b">
        <v>1</v>
      </c>
      <c r="R3650" s="14" t="s">
        <v>8330</v>
      </c>
      <c r="S3650" s="10" t="s">
        <v>8271</v>
      </c>
      <c r="T3650" t="s">
        <v>8272</v>
      </c>
      <c r="U3650" s="14">
        <f t="shared" si="227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19">
        <v>750</v>
      </c>
      <c r="E3651">
        <v>780</v>
      </c>
      <c r="F3651" s="19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7">
        <f t="shared" ref="L3651:L3714" si="229">(((K3651/60)/60)/24)+DATE(1970,1,1)</f>
        <v>41780.712893518517</v>
      </c>
      <c r="M3651" t="b">
        <v>0</v>
      </c>
      <c r="N3651">
        <v>8</v>
      </c>
      <c r="O3651" s="5">
        <f>E3651/D3651</f>
        <v>1.04</v>
      </c>
      <c r="P3651" s="19">
        <f t="shared" ref="P3651:P3714" si="230">IFERROR(E3651/N3651,0)</f>
        <v>97.5</v>
      </c>
      <c r="Q3651" t="b">
        <v>1</v>
      </c>
      <c r="R3651" s="14" t="s">
        <v>8330</v>
      </c>
      <c r="S3651" s="10" t="s">
        <v>8271</v>
      </c>
      <c r="T3651" t="s">
        <v>8272</v>
      </c>
      <c r="U3651" s="14">
        <f t="shared" ref="U3651:U3714" si="231">YEAR(L3651)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19">
        <v>500</v>
      </c>
      <c r="E3652">
        <v>500</v>
      </c>
      <c r="F3652" s="19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7">
        <f t="shared" si="229"/>
        <v>42381.478981481487</v>
      </c>
      <c r="M3652" t="b">
        <v>0</v>
      </c>
      <c r="N3652">
        <v>17</v>
      </c>
      <c r="O3652" s="5">
        <f>E3652/D3652</f>
        <v>1</v>
      </c>
      <c r="P3652" s="19">
        <f t="shared" si="230"/>
        <v>29.411764705882351</v>
      </c>
      <c r="Q3652" t="b">
        <v>1</v>
      </c>
      <c r="R3652" s="14" t="s">
        <v>8330</v>
      </c>
      <c r="S3652" s="10" t="s">
        <v>8271</v>
      </c>
      <c r="T3652" t="s">
        <v>8272</v>
      </c>
      <c r="U3652" s="14">
        <f t="shared" si="231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9">
        <v>500</v>
      </c>
      <c r="E3653">
        <v>520</v>
      </c>
      <c r="F3653" s="19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7">
        <f t="shared" si="229"/>
        <v>41828.646319444444</v>
      </c>
      <c r="M3653" t="b">
        <v>0</v>
      </c>
      <c r="N3653">
        <v>9</v>
      </c>
      <c r="O3653" s="5">
        <f>E3653/D3653</f>
        <v>1.04</v>
      </c>
      <c r="P3653" s="19">
        <f t="shared" si="230"/>
        <v>57.777777777777779</v>
      </c>
      <c r="Q3653" t="b">
        <v>1</v>
      </c>
      <c r="R3653" s="14" t="s">
        <v>8330</v>
      </c>
      <c r="S3653" s="10" t="s">
        <v>8271</v>
      </c>
      <c r="T3653" t="s">
        <v>8272</v>
      </c>
      <c r="U3653" s="14">
        <f t="shared" si="231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19">
        <v>300</v>
      </c>
      <c r="E3654">
        <v>752</v>
      </c>
      <c r="F3654" s="19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7">
        <f t="shared" si="229"/>
        <v>42596.644699074073</v>
      </c>
      <c r="M3654" t="b">
        <v>0</v>
      </c>
      <c r="N3654">
        <v>17</v>
      </c>
      <c r="O3654" s="5">
        <f>E3654/D3654</f>
        <v>2.5066666666666668</v>
      </c>
      <c r="P3654" s="19">
        <f t="shared" si="230"/>
        <v>44.235294117647058</v>
      </c>
      <c r="Q3654" t="b">
        <v>1</v>
      </c>
      <c r="R3654" s="14" t="s">
        <v>8330</v>
      </c>
      <c r="S3654" s="10" t="s">
        <v>8271</v>
      </c>
      <c r="T3654" t="s">
        <v>8272</v>
      </c>
      <c r="U3654" s="14">
        <f t="shared" si="231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19">
        <v>2000</v>
      </c>
      <c r="E3655">
        <v>2010</v>
      </c>
      <c r="F3655" s="19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7">
        <f t="shared" si="229"/>
        <v>42191.363506944443</v>
      </c>
      <c r="M3655" t="b">
        <v>0</v>
      </c>
      <c r="N3655">
        <v>33</v>
      </c>
      <c r="O3655" s="5">
        <f>E3655/D3655</f>
        <v>1.0049999999999999</v>
      </c>
      <c r="P3655" s="19">
        <f t="shared" si="230"/>
        <v>60.909090909090907</v>
      </c>
      <c r="Q3655" t="b">
        <v>1</v>
      </c>
      <c r="R3655" s="14" t="s">
        <v>8330</v>
      </c>
      <c r="S3655" s="10" t="s">
        <v>8271</v>
      </c>
      <c r="T3655" t="s">
        <v>8272</v>
      </c>
      <c r="U3655" s="14">
        <f t="shared" si="231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19">
        <v>1500</v>
      </c>
      <c r="E3656">
        <v>2616</v>
      </c>
      <c r="F3656" s="19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7">
        <f t="shared" si="229"/>
        <v>42440.416504629626</v>
      </c>
      <c r="M3656" t="b">
        <v>0</v>
      </c>
      <c r="N3656">
        <v>38</v>
      </c>
      <c r="O3656" s="5">
        <f>E3656/D3656</f>
        <v>1.744</v>
      </c>
      <c r="P3656" s="19">
        <f t="shared" si="230"/>
        <v>68.84210526315789</v>
      </c>
      <c r="Q3656" t="b">
        <v>1</v>
      </c>
      <c r="R3656" s="14" t="s">
        <v>8330</v>
      </c>
      <c r="S3656" s="10" t="s">
        <v>8271</v>
      </c>
      <c r="T3656" t="s">
        <v>8272</v>
      </c>
      <c r="U3656" s="14">
        <f t="shared" si="231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9">
        <v>5000</v>
      </c>
      <c r="E3657">
        <v>5813</v>
      </c>
      <c r="F3657" s="19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7">
        <f t="shared" si="229"/>
        <v>42173.803217592591</v>
      </c>
      <c r="M3657" t="b">
        <v>0</v>
      </c>
      <c r="N3657">
        <v>79</v>
      </c>
      <c r="O3657" s="5">
        <f>E3657/D3657</f>
        <v>1.1626000000000001</v>
      </c>
      <c r="P3657" s="19">
        <f t="shared" si="230"/>
        <v>73.582278481012665</v>
      </c>
      <c r="Q3657" t="b">
        <v>1</v>
      </c>
      <c r="R3657" s="14" t="s">
        <v>8330</v>
      </c>
      <c r="S3657" s="10" t="s">
        <v>8271</v>
      </c>
      <c r="T3657" t="s">
        <v>8272</v>
      </c>
      <c r="U3657" s="14">
        <f t="shared" si="231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19">
        <v>5000</v>
      </c>
      <c r="E3658">
        <v>5291</v>
      </c>
      <c r="F3658" s="19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7">
        <f t="shared" si="229"/>
        <v>42737.910138888896</v>
      </c>
      <c r="M3658" t="b">
        <v>0</v>
      </c>
      <c r="N3658">
        <v>46</v>
      </c>
      <c r="O3658" s="5">
        <f>E3658/D3658</f>
        <v>1.0582</v>
      </c>
      <c r="P3658" s="19">
        <f t="shared" si="230"/>
        <v>115.02173913043478</v>
      </c>
      <c r="Q3658" t="b">
        <v>1</v>
      </c>
      <c r="R3658" s="14" t="s">
        <v>8330</v>
      </c>
      <c r="S3658" s="10" t="s">
        <v>8271</v>
      </c>
      <c r="T3658" t="s">
        <v>8272</v>
      </c>
      <c r="U3658" s="14">
        <f t="shared" si="231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19">
        <v>2000</v>
      </c>
      <c r="E3659">
        <v>2215</v>
      </c>
      <c r="F3659" s="1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7">
        <f t="shared" si="229"/>
        <v>42499.629849537043</v>
      </c>
      <c r="M3659" t="b">
        <v>0</v>
      </c>
      <c r="N3659">
        <v>20</v>
      </c>
      <c r="O3659" s="5">
        <f>E3659/D3659</f>
        <v>1.1074999999999999</v>
      </c>
      <c r="P3659" s="19">
        <f t="shared" si="230"/>
        <v>110.75</v>
      </c>
      <c r="Q3659" t="b">
        <v>1</v>
      </c>
      <c r="R3659" s="14" t="s">
        <v>8330</v>
      </c>
      <c r="S3659" s="10" t="s">
        <v>8271</v>
      </c>
      <c r="T3659" t="s">
        <v>8272</v>
      </c>
      <c r="U3659" s="14">
        <f t="shared" si="231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9">
        <v>1500</v>
      </c>
      <c r="E3660">
        <v>1510</v>
      </c>
      <c r="F3660" s="19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7">
        <f t="shared" si="229"/>
        <v>41775.858564814815</v>
      </c>
      <c r="M3660" t="b">
        <v>0</v>
      </c>
      <c r="N3660">
        <v>20</v>
      </c>
      <c r="O3660" s="5">
        <f>E3660/D3660</f>
        <v>1.0066666666666666</v>
      </c>
      <c r="P3660" s="19">
        <f t="shared" si="230"/>
        <v>75.5</v>
      </c>
      <c r="Q3660" t="b">
        <v>1</v>
      </c>
      <c r="R3660" s="14" t="s">
        <v>8330</v>
      </c>
      <c r="S3660" s="10" t="s">
        <v>8271</v>
      </c>
      <c r="T3660" t="s">
        <v>8272</v>
      </c>
      <c r="U3660" s="14">
        <f t="shared" si="231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9">
        <v>3000</v>
      </c>
      <c r="E3661">
        <v>3061</v>
      </c>
      <c r="F3661" s="19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7">
        <f t="shared" si="229"/>
        <v>42055.277199074073</v>
      </c>
      <c r="M3661" t="b">
        <v>0</v>
      </c>
      <c r="N3661">
        <v>13</v>
      </c>
      <c r="O3661" s="5">
        <f>E3661/D3661</f>
        <v>1.0203333333333333</v>
      </c>
      <c r="P3661" s="19">
        <f t="shared" si="230"/>
        <v>235.46153846153845</v>
      </c>
      <c r="Q3661" t="b">
        <v>1</v>
      </c>
      <c r="R3661" s="14" t="s">
        <v>8330</v>
      </c>
      <c r="S3661" s="10" t="s">
        <v>8271</v>
      </c>
      <c r="T3661" t="s">
        <v>8272</v>
      </c>
      <c r="U3661" s="14">
        <f t="shared" si="231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19">
        <v>250</v>
      </c>
      <c r="E3662">
        <v>250</v>
      </c>
      <c r="F3662" s="19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7">
        <f t="shared" si="229"/>
        <v>41971.881076388891</v>
      </c>
      <c r="M3662" t="b">
        <v>0</v>
      </c>
      <c r="N3662">
        <v>22</v>
      </c>
      <c r="O3662" s="5">
        <f>E3662/D3662</f>
        <v>1</v>
      </c>
      <c r="P3662" s="19">
        <f t="shared" si="230"/>
        <v>11.363636363636363</v>
      </c>
      <c r="Q3662" t="b">
        <v>1</v>
      </c>
      <c r="R3662" s="14" t="s">
        <v>8330</v>
      </c>
      <c r="S3662" s="10" t="s">
        <v>8271</v>
      </c>
      <c r="T3662" t="s">
        <v>8272</v>
      </c>
      <c r="U3662" s="14">
        <f t="shared" si="231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9">
        <v>3000</v>
      </c>
      <c r="E3663">
        <v>3330</v>
      </c>
      <c r="F3663" s="19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7">
        <f t="shared" si="229"/>
        <v>42447.896666666667</v>
      </c>
      <c r="M3663" t="b">
        <v>0</v>
      </c>
      <c r="N3663">
        <v>36</v>
      </c>
      <c r="O3663" s="5">
        <f>E3663/D3663</f>
        <v>1.1100000000000001</v>
      </c>
      <c r="P3663" s="19">
        <f t="shared" si="230"/>
        <v>92.5</v>
      </c>
      <c r="Q3663" t="b">
        <v>1</v>
      </c>
      <c r="R3663" s="14" t="s">
        <v>8330</v>
      </c>
      <c r="S3663" s="10" t="s">
        <v>8271</v>
      </c>
      <c r="T3663" t="s">
        <v>8272</v>
      </c>
      <c r="U3663" s="14">
        <f t="shared" si="231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19">
        <v>8000</v>
      </c>
      <c r="E3664">
        <v>8114</v>
      </c>
      <c r="F3664" s="19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7">
        <f t="shared" si="229"/>
        <v>42064.220069444447</v>
      </c>
      <c r="M3664" t="b">
        <v>0</v>
      </c>
      <c r="N3664">
        <v>40</v>
      </c>
      <c r="O3664" s="5">
        <f>E3664/D3664</f>
        <v>1.0142500000000001</v>
      </c>
      <c r="P3664" s="19">
        <f t="shared" si="230"/>
        <v>202.85</v>
      </c>
      <c r="Q3664" t="b">
        <v>1</v>
      </c>
      <c r="R3664" s="14" t="s">
        <v>8330</v>
      </c>
      <c r="S3664" s="10" t="s">
        <v>8271</v>
      </c>
      <c r="T3664" t="s">
        <v>8272</v>
      </c>
      <c r="U3664" s="14">
        <f t="shared" si="231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19">
        <v>225</v>
      </c>
      <c r="E3665">
        <v>234</v>
      </c>
      <c r="F3665" s="19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7">
        <f t="shared" si="229"/>
        <v>42665.451736111107</v>
      </c>
      <c r="M3665" t="b">
        <v>0</v>
      </c>
      <c r="N3665">
        <v>9</v>
      </c>
      <c r="O3665" s="5">
        <f>E3665/D3665</f>
        <v>1.04</v>
      </c>
      <c r="P3665" s="19">
        <f t="shared" si="230"/>
        <v>26</v>
      </c>
      <c r="Q3665" t="b">
        <v>1</v>
      </c>
      <c r="R3665" s="14" t="s">
        <v>8330</v>
      </c>
      <c r="S3665" s="10" t="s">
        <v>8271</v>
      </c>
      <c r="T3665" t="s">
        <v>8272</v>
      </c>
      <c r="U3665" s="14">
        <f t="shared" si="231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9">
        <v>800</v>
      </c>
      <c r="E3666">
        <v>875</v>
      </c>
      <c r="F3666" s="19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7">
        <f t="shared" si="229"/>
        <v>42523.248715277776</v>
      </c>
      <c r="M3666" t="b">
        <v>0</v>
      </c>
      <c r="N3666">
        <v>19</v>
      </c>
      <c r="O3666" s="5">
        <f>E3666/D3666</f>
        <v>1.09375</v>
      </c>
      <c r="P3666" s="19">
        <f t="shared" si="230"/>
        <v>46.05263157894737</v>
      </c>
      <c r="Q3666" t="b">
        <v>1</v>
      </c>
      <c r="R3666" s="14" t="s">
        <v>8330</v>
      </c>
      <c r="S3666" s="10" t="s">
        <v>8271</v>
      </c>
      <c r="T3666" t="s">
        <v>8272</v>
      </c>
      <c r="U3666" s="14">
        <f t="shared" si="231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19">
        <v>620</v>
      </c>
      <c r="E3667">
        <v>714</v>
      </c>
      <c r="F3667" s="19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7">
        <f t="shared" si="229"/>
        <v>42294.808124999996</v>
      </c>
      <c r="M3667" t="b">
        <v>0</v>
      </c>
      <c r="N3667">
        <v>14</v>
      </c>
      <c r="O3667" s="5">
        <f>E3667/D3667</f>
        <v>1.1516129032258065</v>
      </c>
      <c r="P3667" s="19">
        <f t="shared" si="230"/>
        <v>51</v>
      </c>
      <c r="Q3667" t="b">
        <v>1</v>
      </c>
      <c r="R3667" s="14" t="s">
        <v>8330</v>
      </c>
      <c r="S3667" s="10" t="s">
        <v>8271</v>
      </c>
      <c r="T3667" t="s">
        <v>8272</v>
      </c>
      <c r="U3667" s="14">
        <f t="shared" si="231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9">
        <v>1200</v>
      </c>
      <c r="E3668">
        <v>1200</v>
      </c>
      <c r="F3668" s="19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7">
        <f t="shared" si="229"/>
        <v>41822.90488425926</v>
      </c>
      <c r="M3668" t="b">
        <v>0</v>
      </c>
      <c r="N3668">
        <v>38</v>
      </c>
      <c r="O3668" s="5">
        <f>E3668/D3668</f>
        <v>1</v>
      </c>
      <c r="P3668" s="19">
        <f t="shared" si="230"/>
        <v>31.578947368421051</v>
      </c>
      <c r="Q3668" t="b">
        <v>1</v>
      </c>
      <c r="R3668" s="14" t="s">
        <v>8330</v>
      </c>
      <c r="S3668" s="10" t="s">
        <v>8271</v>
      </c>
      <c r="T3668" t="s">
        <v>8272</v>
      </c>
      <c r="U3668" s="14">
        <f t="shared" si="231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19">
        <v>3000</v>
      </c>
      <c r="E3669">
        <v>3095.11</v>
      </c>
      <c r="F3669" s="1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7">
        <f t="shared" si="229"/>
        <v>42173.970127314817</v>
      </c>
      <c r="M3669" t="b">
        <v>0</v>
      </c>
      <c r="N3669">
        <v>58</v>
      </c>
      <c r="O3669" s="5">
        <f>E3669/D3669</f>
        <v>1.0317033333333334</v>
      </c>
      <c r="P3669" s="19">
        <f t="shared" si="230"/>
        <v>53.363965517241382</v>
      </c>
      <c r="Q3669" t="b">
        <v>1</v>
      </c>
      <c r="R3669" s="14" t="s">
        <v>8330</v>
      </c>
      <c r="S3669" s="10" t="s">
        <v>8271</v>
      </c>
      <c r="T3669" t="s">
        <v>8272</v>
      </c>
      <c r="U3669" s="14">
        <f t="shared" si="231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9">
        <v>1000</v>
      </c>
      <c r="E3670">
        <v>1035</v>
      </c>
      <c r="F3670" s="19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7">
        <f t="shared" si="229"/>
        <v>42185.556157407409</v>
      </c>
      <c r="M3670" t="b">
        <v>0</v>
      </c>
      <c r="N3670">
        <v>28</v>
      </c>
      <c r="O3670" s="5">
        <f>E3670/D3670</f>
        <v>1.0349999999999999</v>
      </c>
      <c r="P3670" s="19">
        <f t="shared" si="230"/>
        <v>36.964285714285715</v>
      </c>
      <c r="Q3670" t="b">
        <v>1</v>
      </c>
      <c r="R3670" s="14" t="s">
        <v>8330</v>
      </c>
      <c r="S3670" s="10" t="s">
        <v>8271</v>
      </c>
      <c r="T3670" t="s">
        <v>8272</v>
      </c>
      <c r="U3670" s="14">
        <f t="shared" si="231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19">
        <v>1000</v>
      </c>
      <c r="E3671">
        <v>1382</v>
      </c>
      <c r="F3671" s="19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7">
        <f t="shared" si="229"/>
        <v>42136.675196759257</v>
      </c>
      <c r="M3671" t="b">
        <v>0</v>
      </c>
      <c r="N3671">
        <v>17</v>
      </c>
      <c r="O3671" s="5">
        <f>E3671/D3671</f>
        <v>1.3819999999999999</v>
      </c>
      <c r="P3671" s="19">
        <f t="shared" si="230"/>
        <v>81.294117647058826</v>
      </c>
      <c r="Q3671" t="b">
        <v>1</v>
      </c>
      <c r="R3671" s="14" t="s">
        <v>8330</v>
      </c>
      <c r="S3671" s="10" t="s">
        <v>8271</v>
      </c>
      <c r="T3671" t="s">
        <v>8272</v>
      </c>
      <c r="U3671" s="14">
        <f t="shared" si="231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19">
        <v>220</v>
      </c>
      <c r="E3672">
        <v>241</v>
      </c>
      <c r="F3672" s="19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7">
        <f t="shared" si="229"/>
        <v>42142.514016203699</v>
      </c>
      <c r="M3672" t="b">
        <v>0</v>
      </c>
      <c r="N3672">
        <v>12</v>
      </c>
      <c r="O3672" s="5">
        <f>E3672/D3672</f>
        <v>1.0954545454545455</v>
      </c>
      <c r="P3672" s="19">
        <f t="shared" si="230"/>
        <v>20.083333333333332</v>
      </c>
      <c r="Q3672" t="b">
        <v>1</v>
      </c>
      <c r="R3672" s="14" t="s">
        <v>8330</v>
      </c>
      <c r="S3672" s="10" t="s">
        <v>8271</v>
      </c>
      <c r="T3672" t="s">
        <v>8272</v>
      </c>
      <c r="U3672" s="14">
        <f t="shared" si="231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9">
        <v>3500</v>
      </c>
      <c r="E3673">
        <v>3530</v>
      </c>
      <c r="F3673" s="19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7">
        <f t="shared" si="229"/>
        <v>41820.62809027778</v>
      </c>
      <c r="M3673" t="b">
        <v>0</v>
      </c>
      <c r="N3673">
        <v>40</v>
      </c>
      <c r="O3673" s="5">
        <f>E3673/D3673</f>
        <v>1.0085714285714287</v>
      </c>
      <c r="P3673" s="19">
        <f t="shared" si="230"/>
        <v>88.25</v>
      </c>
      <c r="Q3673" t="b">
        <v>1</v>
      </c>
      <c r="R3673" s="14" t="s">
        <v>8330</v>
      </c>
      <c r="S3673" s="10" t="s">
        <v>8271</v>
      </c>
      <c r="T3673" t="s">
        <v>8272</v>
      </c>
      <c r="U3673" s="14">
        <f t="shared" si="231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19">
        <v>3000</v>
      </c>
      <c r="E3674">
        <v>3046</v>
      </c>
      <c r="F3674" s="19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7">
        <f t="shared" si="229"/>
        <v>41878.946574074071</v>
      </c>
      <c r="M3674" t="b">
        <v>0</v>
      </c>
      <c r="N3674">
        <v>57</v>
      </c>
      <c r="O3674" s="5">
        <f>E3674/D3674</f>
        <v>1.0153333333333334</v>
      </c>
      <c r="P3674" s="19">
        <f t="shared" si="230"/>
        <v>53.438596491228068</v>
      </c>
      <c r="Q3674" t="b">
        <v>1</v>
      </c>
      <c r="R3674" s="14" t="s">
        <v>8330</v>
      </c>
      <c r="S3674" s="10" t="s">
        <v>8271</v>
      </c>
      <c r="T3674" t="s">
        <v>8272</v>
      </c>
      <c r="U3674" s="14">
        <f t="shared" si="231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19">
        <v>4000</v>
      </c>
      <c r="E3675">
        <v>4545</v>
      </c>
      <c r="F3675" s="19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7">
        <f t="shared" si="229"/>
        <v>41914.295104166667</v>
      </c>
      <c r="M3675" t="b">
        <v>0</v>
      </c>
      <c r="N3675">
        <v>114</v>
      </c>
      <c r="O3675" s="5">
        <f>E3675/D3675</f>
        <v>1.13625</v>
      </c>
      <c r="P3675" s="19">
        <f t="shared" si="230"/>
        <v>39.868421052631582</v>
      </c>
      <c r="Q3675" t="b">
        <v>1</v>
      </c>
      <c r="R3675" s="14" t="s">
        <v>8330</v>
      </c>
      <c r="S3675" s="10" t="s">
        <v>8271</v>
      </c>
      <c r="T3675" t="s">
        <v>8272</v>
      </c>
      <c r="U3675" s="14">
        <f t="shared" si="231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19">
        <v>4500</v>
      </c>
      <c r="E3676">
        <v>4500</v>
      </c>
      <c r="F3676" s="19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7">
        <f t="shared" si="229"/>
        <v>42556.873020833329</v>
      </c>
      <c r="M3676" t="b">
        <v>0</v>
      </c>
      <c r="N3676">
        <v>31</v>
      </c>
      <c r="O3676" s="5">
        <f>E3676/D3676</f>
        <v>1</v>
      </c>
      <c r="P3676" s="19">
        <f t="shared" si="230"/>
        <v>145.16129032258064</v>
      </c>
      <c r="Q3676" t="b">
        <v>1</v>
      </c>
      <c r="R3676" s="14" t="s">
        <v>8330</v>
      </c>
      <c r="S3676" s="10" t="s">
        <v>8271</v>
      </c>
      <c r="T3676" t="s">
        <v>8272</v>
      </c>
      <c r="U3676" s="14">
        <f t="shared" si="231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19">
        <v>50</v>
      </c>
      <c r="E3677">
        <v>70</v>
      </c>
      <c r="F3677" s="19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7">
        <f t="shared" si="229"/>
        <v>42493.597013888888</v>
      </c>
      <c r="M3677" t="b">
        <v>0</v>
      </c>
      <c r="N3677">
        <v>3</v>
      </c>
      <c r="O3677" s="5">
        <f>E3677/D3677</f>
        <v>1.4</v>
      </c>
      <c r="P3677" s="19">
        <f t="shared" si="230"/>
        <v>23.333333333333332</v>
      </c>
      <c r="Q3677" t="b">
        <v>1</v>
      </c>
      <c r="R3677" s="14" t="s">
        <v>8330</v>
      </c>
      <c r="S3677" s="10" t="s">
        <v>8271</v>
      </c>
      <c r="T3677" t="s">
        <v>8272</v>
      </c>
      <c r="U3677" s="14">
        <f t="shared" si="231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9">
        <v>800</v>
      </c>
      <c r="E3678">
        <v>1030</v>
      </c>
      <c r="F3678" s="19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7">
        <f t="shared" si="229"/>
        <v>41876.815787037034</v>
      </c>
      <c r="M3678" t="b">
        <v>0</v>
      </c>
      <c r="N3678">
        <v>16</v>
      </c>
      <c r="O3678" s="5">
        <f>E3678/D3678</f>
        <v>1.2875000000000001</v>
      </c>
      <c r="P3678" s="19">
        <f t="shared" si="230"/>
        <v>64.375</v>
      </c>
      <c r="Q3678" t="b">
        <v>1</v>
      </c>
      <c r="R3678" s="14" t="s">
        <v>8330</v>
      </c>
      <c r="S3678" s="10" t="s">
        <v>8271</v>
      </c>
      <c r="T3678" t="s">
        <v>8272</v>
      </c>
      <c r="U3678" s="14">
        <f t="shared" si="231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9">
        <v>12000</v>
      </c>
      <c r="E3679">
        <v>12348.5</v>
      </c>
      <c r="F3679" s="1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7">
        <f t="shared" si="229"/>
        <v>41802.574282407404</v>
      </c>
      <c r="M3679" t="b">
        <v>0</v>
      </c>
      <c r="N3679">
        <v>199</v>
      </c>
      <c r="O3679" s="5">
        <f>E3679/D3679</f>
        <v>1.0290416666666666</v>
      </c>
      <c r="P3679" s="19">
        <f t="shared" si="230"/>
        <v>62.052763819095475</v>
      </c>
      <c r="Q3679" t="b">
        <v>1</v>
      </c>
      <c r="R3679" s="14" t="s">
        <v>8330</v>
      </c>
      <c r="S3679" s="10" t="s">
        <v>8271</v>
      </c>
      <c r="T3679" t="s">
        <v>8272</v>
      </c>
      <c r="U3679" s="14">
        <f t="shared" si="231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19">
        <v>2000</v>
      </c>
      <c r="E3680">
        <v>2050</v>
      </c>
      <c r="F3680" s="19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7">
        <f t="shared" si="229"/>
        <v>42120.531226851846</v>
      </c>
      <c r="M3680" t="b">
        <v>0</v>
      </c>
      <c r="N3680">
        <v>31</v>
      </c>
      <c r="O3680" s="5">
        <f>E3680/D3680</f>
        <v>1.0249999999999999</v>
      </c>
      <c r="P3680" s="19">
        <f t="shared" si="230"/>
        <v>66.129032258064512</v>
      </c>
      <c r="Q3680" t="b">
        <v>1</v>
      </c>
      <c r="R3680" s="14" t="s">
        <v>8330</v>
      </c>
      <c r="S3680" s="10" t="s">
        <v>8271</v>
      </c>
      <c r="T3680" t="s">
        <v>8272</v>
      </c>
      <c r="U3680" s="14">
        <f t="shared" si="231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9">
        <v>2000</v>
      </c>
      <c r="E3681">
        <v>2202</v>
      </c>
      <c r="F3681" s="19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7">
        <f t="shared" si="229"/>
        <v>41786.761354166665</v>
      </c>
      <c r="M3681" t="b">
        <v>0</v>
      </c>
      <c r="N3681">
        <v>30</v>
      </c>
      <c r="O3681" s="5">
        <f>E3681/D3681</f>
        <v>1.101</v>
      </c>
      <c r="P3681" s="19">
        <f t="shared" si="230"/>
        <v>73.400000000000006</v>
      </c>
      <c r="Q3681" t="b">
        <v>1</v>
      </c>
      <c r="R3681" s="14" t="s">
        <v>8330</v>
      </c>
      <c r="S3681" s="10" t="s">
        <v>8271</v>
      </c>
      <c r="T3681" t="s">
        <v>8272</v>
      </c>
      <c r="U3681" s="14">
        <f t="shared" si="231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9">
        <v>3000</v>
      </c>
      <c r="E3682">
        <v>3383</v>
      </c>
      <c r="F3682" s="19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7">
        <f t="shared" si="229"/>
        <v>42627.454097222217</v>
      </c>
      <c r="M3682" t="b">
        <v>0</v>
      </c>
      <c r="N3682">
        <v>34</v>
      </c>
      <c r="O3682" s="5">
        <f>E3682/D3682</f>
        <v>1.1276666666666666</v>
      </c>
      <c r="P3682" s="19">
        <f t="shared" si="230"/>
        <v>99.5</v>
      </c>
      <c r="Q3682" t="b">
        <v>1</v>
      </c>
      <c r="R3682" s="14" t="s">
        <v>8330</v>
      </c>
      <c r="S3682" s="10" t="s">
        <v>8271</v>
      </c>
      <c r="T3682" t="s">
        <v>8272</v>
      </c>
      <c r="U3682" s="14">
        <f t="shared" si="231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9">
        <v>1000</v>
      </c>
      <c r="E3683">
        <v>1119</v>
      </c>
      <c r="F3683" s="19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7">
        <f t="shared" si="229"/>
        <v>42374.651504629626</v>
      </c>
      <c r="M3683" t="b">
        <v>0</v>
      </c>
      <c r="N3683">
        <v>18</v>
      </c>
      <c r="O3683" s="5">
        <f>E3683/D3683</f>
        <v>1.119</v>
      </c>
      <c r="P3683" s="19">
        <f t="shared" si="230"/>
        <v>62.166666666666664</v>
      </c>
      <c r="Q3683" t="b">
        <v>1</v>
      </c>
      <c r="R3683" s="14" t="s">
        <v>8330</v>
      </c>
      <c r="S3683" s="10" t="s">
        <v>8271</v>
      </c>
      <c r="T3683" t="s">
        <v>8272</v>
      </c>
      <c r="U3683" s="14">
        <f t="shared" si="231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9">
        <v>3000</v>
      </c>
      <c r="E3684">
        <v>4176</v>
      </c>
      <c r="F3684" s="19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7">
        <f t="shared" si="229"/>
        <v>41772.685393518521</v>
      </c>
      <c r="M3684" t="b">
        <v>0</v>
      </c>
      <c r="N3684">
        <v>67</v>
      </c>
      <c r="O3684" s="5">
        <f>E3684/D3684</f>
        <v>1.3919999999999999</v>
      </c>
      <c r="P3684" s="19">
        <f t="shared" si="230"/>
        <v>62.328358208955223</v>
      </c>
      <c r="Q3684" t="b">
        <v>1</v>
      </c>
      <c r="R3684" s="14" t="s">
        <v>8330</v>
      </c>
      <c r="S3684" s="10" t="s">
        <v>8271</v>
      </c>
      <c r="T3684" t="s">
        <v>8272</v>
      </c>
      <c r="U3684" s="14">
        <f t="shared" si="231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9">
        <v>3500</v>
      </c>
      <c r="E3685">
        <v>3880</v>
      </c>
      <c r="F3685" s="19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7">
        <f t="shared" si="229"/>
        <v>42633.116851851853</v>
      </c>
      <c r="M3685" t="b">
        <v>0</v>
      </c>
      <c r="N3685">
        <v>66</v>
      </c>
      <c r="O3685" s="5">
        <f>E3685/D3685</f>
        <v>1.1085714285714285</v>
      </c>
      <c r="P3685" s="19">
        <f t="shared" si="230"/>
        <v>58.787878787878789</v>
      </c>
      <c r="Q3685" t="b">
        <v>1</v>
      </c>
      <c r="R3685" s="14" t="s">
        <v>8330</v>
      </c>
      <c r="S3685" s="10" t="s">
        <v>8271</v>
      </c>
      <c r="T3685" t="s">
        <v>8272</v>
      </c>
      <c r="U3685" s="14">
        <f t="shared" si="231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9">
        <v>750</v>
      </c>
      <c r="E3686">
        <v>1043</v>
      </c>
      <c r="F3686" s="19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7">
        <f t="shared" si="229"/>
        <v>42219.180393518516</v>
      </c>
      <c r="M3686" t="b">
        <v>0</v>
      </c>
      <c r="N3686">
        <v>23</v>
      </c>
      <c r="O3686" s="5">
        <f>E3686/D3686</f>
        <v>1.3906666666666667</v>
      </c>
      <c r="P3686" s="19">
        <f t="shared" si="230"/>
        <v>45.347826086956523</v>
      </c>
      <c r="Q3686" t="b">
        <v>1</v>
      </c>
      <c r="R3686" s="14" t="s">
        <v>8330</v>
      </c>
      <c r="S3686" s="10" t="s">
        <v>8271</v>
      </c>
      <c r="T3686" t="s">
        <v>8272</v>
      </c>
      <c r="U3686" s="14">
        <f t="shared" si="231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9">
        <v>5000</v>
      </c>
      <c r="E3687">
        <v>5285</v>
      </c>
      <c r="F3687" s="19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7">
        <f t="shared" si="229"/>
        <v>41753.593275462961</v>
      </c>
      <c r="M3687" t="b">
        <v>0</v>
      </c>
      <c r="N3687">
        <v>126</v>
      </c>
      <c r="O3687" s="5">
        <f>E3687/D3687</f>
        <v>1.0569999999999999</v>
      </c>
      <c r="P3687" s="19">
        <f t="shared" si="230"/>
        <v>41.944444444444443</v>
      </c>
      <c r="Q3687" t="b">
        <v>1</v>
      </c>
      <c r="R3687" s="14" t="s">
        <v>8330</v>
      </c>
      <c r="S3687" s="10" t="s">
        <v>8271</v>
      </c>
      <c r="T3687" t="s">
        <v>8272</v>
      </c>
      <c r="U3687" s="14">
        <f t="shared" si="231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9">
        <v>350</v>
      </c>
      <c r="E3688">
        <v>355</v>
      </c>
      <c r="F3688" s="19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7">
        <f t="shared" si="229"/>
        <v>42230.662731481483</v>
      </c>
      <c r="M3688" t="b">
        <v>0</v>
      </c>
      <c r="N3688">
        <v>6</v>
      </c>
      <c r="O3688" s="5">
        <f>E3688/D3688</f>
        <v>1.0142857142857142</v>
      </c>
      <c r="P3688" s="19">
        <f t="shared" si="230"/>
        <v>59.166666666666664</v>
      </c>
      <c r="Q3688" t="b">
        <v>1</v>
      </c>
      <c r="R3688" s="14" t="s">
        <v>8330</v>
      </c>
      <c r="S3688" s="10" t="s">
        <v>8271</v>
      </c>
      <c r="T3688" t="s">
        <v>8272</v>
      </c>
      <c r="U3688" s="14">
        <f t="shared" si="231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9">
        <v>5000</v>
      </c>
      <c r="E3689">
        <v>5012.25</v>
      </c>
      <c r="F3689" s="1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7">
        <f t="shared" si="229"/>
        <v>41787.218229166669</v>
      </c>
      <c r="M3689" t="b">
        <v>0</v>
      </c>
      <c r="N3689">
        <v>25</v>
      </c>
      <c r="O3689" s="5">
        <f>E3689/D3689</f>
        <v>1.0024500000000001</v>
      </c>
      <c r="P3689" s="19">
        <f t="shared" si="230"/>
        <v>200.49</v>
      </c>
      <c r="Q3689" t="b">
        <v>1</v>
      </c>
      <c r="R3689" s="14" t="s">
        <v>8330</v>
      </c>
      <c r="S3689" s="10" t="s">
        <v>8271</v>
      </c>
      <c r="T3689" t="s">
        <v>8272</v>
      </c>
      <c r="U3689" s="14">
        <f t="shared" si="231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19">
        <v>3000</v>
      </c>
      <c r="E3690">
        <v>3275</v>
      </c>
      <c r="F3690" s="19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7">
        <f t="shared" si="229"/>
        <v>41829.787083333329</v>
      </c>
      <c r="M3690" t="b">
        <v>0</v>
      </c>
      <c r="N3690">
        <v>39</v>
      </c>
      <c r="O3690" s="5">
        <f>E3690/D3690</f>
        <v>1.0916666666666666</v>
      </c>
      <c r="P3690" s="19">
        <f t="shared" si="230"/>
        <v>83.974358974358978</v>
      </c>
      <c r="Q3690" t="b">
        <v>1</v>
      </c>
      <c r="R3690" s="14" t="s">
        <v>8330</v>
      </c>
      <c r="S3690" s="10" t="s">
        <v>8271</v>
      </c>
      <c r="T3690" t="s">
        <v>8272</v>
      </c>
      <c r="U3690" s="14">
        <f t="shared" si="231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9">
        <v>3000</v>
      </c>
      <c r="E3691">
        <v>3550</v>
      </c>
      <c r="F3691" s="19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7">
        <f t="shared" si="229"/>
        <v>42147.826840277776</v>
      </c>
      <c r="M3691" t="b">
        <v>0</v>
      </c>
      <c r="N3691">
        <v>62</v>
      </c>
      <c r="O3691" s="5">
        <f>E3691/D3691</f>
        <v>1.1833333333333333</v>
      </c>
      <c r="P3691" s="19">
        <f t="shared" si="230"/>
        <v>57.258064516129032</v>
      </c>
      <c r="Q3691" t="b">
        <v>1</v>
      </c>
      <c r="R3691" s="14" t="s">
        <v>8330</v>
      </c>
      <c r="S3691" s="10" t="s">
        <v>8271</v>
      </c>
      <c r="T3691" t="s">
        <v>8272</v>
      </c>
      <c r="U3691" s="14">
        <f t="shared" si="231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9">
        <v>1500</v>
      </c>
      <c r="E3692">
        <v>1800</v>
      </c>
      <c r="F3692" s="19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7">
        <f t="shared" si="229"/>
        <v>41940.598182870373</v>
      </c>
      <c r="M3692" t="b">
        <v>0</v>
      </c>
      <c r="N3692">
        <v>31</v>
      </c>
      <c r="O3692" s="5">
        <f>E3692/D3692</f>
        <v>1.2</v>
      </c>
      <c r="P3692" s="19">
        <f t="shared" si="230"/>
        <v>58.064516129032256</v>
      </c>
      <c r="Q3692" t="b">
        <v>1</v>
      </c>
      <c r="R3692" s="14" t="s">
        <v>8330</v>
      </c>
      <c r="S3692" s="10" t="s">
        <v>8271</v>
      </c>
      <c r="T3692" t="s">
        <v>8272</v>
      </c>
      <c r="U3692" s="14">
        <f t="shared" si="231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9">
        <v>40000</v>
      </c>
      <c r="E3693">
        <v>51184</v>
      </c>
      <c r="F3693" s="19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7">
        <f t="shared" si="229"/>
        <v>42020.700567129628</v>
      </c>
      <c r="M3693" t="b">
        <v>0</v>
      </c>
      <c r="N3693">
        <v>274</v>
      </c>
      <c r="O3693" s="5">
        <f>E3693/D3693</f>
        <v>1.2796000000000001</v>
      </c>
      <c r="P3693" s="19">
        <f t="shared" si="230"/>
        <v>186.80291970802921</v>
      </c>
      <c r="Q3693" t="b">
        <v>1</v>
      </c>
      <c r="R3693" s="14" t="s">
        <v>8330</v>
      </c>
      <c r="S3693" s="10" t="s">
        <v>8271</v>
      </c>
      <c r="T3693" t="s">
        <v>8272</v>
      </c>
      <c r="U3693" s="14">
        <f t="shared" si="231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9">
        <v>1000</v>
      </c>
      <c r="E3694">
        <v>1260</v>
      </c>
      <c r="F3694" s="19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7">
        <f t="shared" si="229"/>
        <v>41891.96503472222</v>
      </c>
      <c r="M3694" t="b">
        <v>0</v>
      </c>
      <c r="N3694">
        <v>17</v>
      </c>
      <c r="O3694" s="5">
        <f>E3694/D3694</f>
        <v>1.26</v>
      </c>
      <c r="P3694" s="19">
        <f t="shared" si="230"/>
        <v>74.117647058823536</v>
      </c>
      <c r="Q3694" t="b">
        <v>1</v>
      </c>
      <c r="R3694" s="14" t="s">
        <v>8330</v>
      </c>
      <c r="S3694" s="10" t="s">
        <v>8271</v>
      </c>
      <c r="T3694" t="s">
        <v>8272</v>
      </c>
      <c r="U3694" s="14">
        <f t="shared" si="231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19">
        <v>333</v>
      </c>
      <c r="E3695">
        <v>430</v>
      </c>
      <c r="F3695" s="19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7">
        <f t="shared" si="229"/>
        <v>42309.191307870366</v>
      </c>
      <c r="M3695" t="b">
        <v>0</v>
      </c>
      <c r="N3695">
        <v>14</v>
      </c>
      <c r="O3695" s="5">
        <f>E3695/D3695</f>
        <v>1.2912912912912913</v>
      </c>
      <c r="P3695" s="19">
        <f t="shared" si="230"/>
        <v>30.714285714285715</v>
      </c>
      <c r="Q3695" t="b">
        <v>1</v>
      </c>
      <c r="R3695" s="14" t="s">
        <v>8330</v>
      </c>
      <c r="S3695" s="10" t="s">
        <v>8271</v>
      </c>
      <c r="T3695" t="s">
        <v>8272</v>
      </c>
      <c r="U3695" s="14">
        <f t="shared" si="231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9">
        <v>3500</v>
      </c>
      <c r="E3696">
        <v>3760</v>
      </c>
      <c r="F3696" s="19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7">
        <f t="shared" si="229"/>
        <v>42490.133877314816</v>
      </c>
      <c r="M3696" t="b">
        <v>0</v>
      </c>
      <c r="N3696">
        <v>60</v>
      </c>
      <c r="O3696" s="5">
        <f>E3696/D3696</f>
        <v>1.0742857142857143</v>
      </c>
      <c r="P3696" s="19">
        <f t="shared" si="230"/>
        <v>62.666666666666664</v>
      </c>
      <c r="Q3696" t="b">
        <v>1</v>
      </c>
      <c r="R3696" s="14" t="s">
        <v>8330</v>
      </c>
      <c r="S3696" s="10" t="s">
        <v>8271</v>
      </c>
      <c r="T3696" t="s">
        <v>8272</v>
      </c>
      <c r="U3696" s="14">
        <f t="shared" si="231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9">
        <v>4000</v>
      </c>
      <c r="E3697">
        <v>4005</v>
      </c>
      <c r="F3697" s="19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7">
        <f t="shared" si="229"/>
        <v>41995.870486111111</v>
      </c>
      <c r="M3697" t="b">
        <v>0</v>
      </c>
      <c r="N3697">
        <v>33</v>
      </c>
      <c r="O3697" s="5">
        <f>E3697/D3697</f>
        <v>1.00125</v>
      </c>
      <c r="P3697" s="19">
        <f t="shared" si="230"/>
        <v>121.36363636363636</v>
      </c>
      <c r="Q3697" t="b">
        <v>1</v>
      </c>
      <c r="R3697" s="14" t="s">
        <v>8330</v>
      </c>
      <c r="S3697" s="10" t="s">
        <v>8271</v>
      </c>
      <c r="T3697" t="s">
        <v>8272</v>
      </c>
      <c r="U3697" s="14">
        <f t="shared" si="231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19">
        <v>2000</v>
      </c>
      <c r="E3698">
        <v>3100</v>
      </c>
      <c r="F3698" s="19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7">
        <f t="shared" si="229"/>
        <v>41988.617083333331</v>
      </c>
      <c r="M3698" t="b">
        <v>0</v>
      </c>
      <c r="N3698">
        <v>78</v>
      </c>
      <c r="O3698" s="5">
        <f>E3698/D3698</f>
        <v>1.55</v>
      </c>
      <c r="P3698" s="19">
        <f t="shared" si="230"/>
        <v>39.743589743589745</v>
      </c>
      <c r="Q3698" t="b">
        <v>1</v>
      </c>
      <c r="R3698" s="14" t="s">
        <v>8330</v>
      </c>
      <c r="S3698" s="10" t="s">
        <v>8271</v>
      </c>
      <c r="T3698" t="s">
        <v>8272</v>
      </c>
      <c r="U3698" s="14">
        <f t="shared" si="231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19">
        <v>2000</v>
      </c>
      <c r="E3699">
        <v>2160</v>
      </c>
      <c r="F3699" s="1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7">
        <f t="shared" si="229"/>
        <v>42479.465833333335</v>
      </c>
      <c r="M3699" t="b">
        <v>0</v>
      </c>
      <c r="N3699">
        <v>30</v>
      </c>
      <c r="O3699" s="5">
        <f>E3699/D3699</f>
        <v>1.08</v>
      </c>
      <c r="P3699" s="19">
        <f t="shared" si="230"/>
        <v>72</v>
      </c>
      <c r="Q3699" t="b">
        <v>1</v>
      </c>
      <c r="R3699" s="14" t="s">
        <v>8330</v>
      </c>
      <c r="S3699" s="10" t="s">
        <v>8271</v>
      </c>
      <c r="T3699" t="s">
        <v>8272</v>
      </c>
      <c r="U3699" s="14">
        <f t="shared" si="231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9">
        <v>5000</v>
      </c>
      <c r="E3700">
        <v>5526</v>
      </c>
      <c r="F3700" s="19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7">
        <f t="shared" si="229"/>
        <v>42401.806562500002</v>
      </c>
      <c r="M3700" t="b">
        <v>0</v>
      </c>
      <c r="N3700">
        <v>136</v>
      </c>
      <c r="O3700" s="5">
        <f>E3700/D3700</f>
        <v>1.1052</v>
      </c>
      <c r="P3700" s="19">
        <f t="shared" si="230"/>
        <v>40.632352941176471</v>
      </c>
      <c r="Q3700" t="b">
        <v>1</v>
      </c>
      <c r="R3700" s="14" t="s">
        <v>8330</v>
      </c>
      <c r="S3700" s="10" t="s">
        <v>8271</v>
      </c>
      <c r="T3700" t="s">
        <v>8272</v>
      </c>
      <c r="U3700" s="14">
        <f t="shared" si="231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9">
        <v>2500</v>
      </c>
      <c r="E3701">
        <v>2520</v>
      </c>
      <c r="F3701" s="19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7">
        <f t="shared" si="229"/>
        <v>41897.602037037039</v>
      </c>
      <c r="M3701" t="b">
        <v>0</v>
      </c>
      <c r="N3701">
        <v>40</v>
      </c>
      <c r="O3701" s="5">
        <f>E3701/D3701</f>
        <v>1.008</v>
      </c>
      <c r="P3701" s="19">
        <f t="shared" si="230"/>
        <v>63</v>
      </c>
      <c r="Q3701" t="b">
        <v>1</v>
      </c>
      <c r="R3701" s="14" t="s">
        <v>8330</v>
      </c>
      <c r="S3701" s="10" t="s">
        <v>8271</v>
      </c>
      <c r="T3701" t="s">
        <v>8272</v>
      </c>
      <c r="U3701" s="14">
        <f t="shared" si="231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9">
        <v>500</v>
      </c>
      <c r="E3702">
        <v>606</v>
      </c>
      <c r="F3702" s="19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7">
        <f t="shared" si="229"/>
        <v>41882.585648148146</v>
      </c>
      <c r="M3702" t="b">
        <v>0</v>
      </c>
      <c r="N3702">
        <v>18</v>
      </c>
      <c r="O3702" s="5">
        <f>E3702/D3702</f>
        <v>1.212</v>
      </c>
      <c r="P3702" s="19">
        <f t="shared" si="230"/>
        <v>33.666666666666664</v>
      </c>
      <c r="Q3702" t="b">
        <v>1</v>
      </c>
      <c r="R3702" s="14" t="s">
        <v>8330</v>
      </c>
      <c r="S3702" s="10" t="s">
        <v>8271</v>
      </c>
      <c r="T3702" t="s">
        <v>8272</v>
      </c>
      <c r="U3702" s="14">
        <f t="shared" si="231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19">
        <v>1500</v>
      </c>
      <c r="E3703">
        <v>1505</v>
      </c>
      <c r="F3703" s="19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7">
        <f t="shared" si="229"/>
        <v>42129.541585648149</v>
      </c>
      <c r="M3703" t="b">
        <v>0</v>
      </c>
      <c r="N3703">
        <v>39</v>
      </c>
      <c r="O3703" s="5">
        <f>E3703/D3703</f>
        <v>1.0033333333333334</v>
      </c>
      <c r="P3703" s="19">
        <f t="shared" si="230"/>
        <v>38.589743589743591</v>
      </c>
      <c r="Q3703" t="b">
        <v>1</v>
      </c>
      <c r="R3703" s="14" t="s">
        <v>8330</v>
      </c>
      <c r="S3703" s="10" t="s">
        <v>8271</v>
      </c>
      <c r="T3703" t="s">
        <v>8272</v>
      </c>
      <c r="U3703" s="14">
        <f t="shared" si="231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19">
        <v>3000</v>
      </c>
      <c r="E3704">
        <v>3275</v>
      </c>
      <c r="F3704" s="19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7">
        <f t="shared" si="229"/>
        <v>42524.53800925926</v>
      </c>
      <c r="M3704" t="b">
        <v>0</v>
      </c>
      <c r="N3704">
        <v>21</v>
      </c>
      <c r="O3704" s="5">
        <f>E3704/D3704</f>
        <v>1.0916666666666666</v>
      </c>
      <c r="P3704" s="19">
        <f t="shared" si="230"/>
        <v>155.95238095238096</v>
      </c>
      <c r="Q3704" t="b">
        <v>1</v>
      </c>
      <c r="R3704" s="14" t="s">
        <v>8330</v>
      </c>
      <c r="S3704" s="10" t="s">
        <v>8271</v>
      </c>
      <c r="T3704" t="s">
        <v>8272</v>
      </c>
      <c r="U3704" s="14">
        <f t="shared" si="231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9">
        <v>1050</v>
      </c>
      <c r="E3705">
        <v>1296</v>
      </c>
      <c r="F3705" s="19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7">
        <f t="shared" si="229"/>
        <v>42556.504490740743</v>
      </c>
      <c r="M3705" t="b">
        <v>0</v>
      </c>
      <c r="N3705">
        <v>30</v>
      </c>
      <c r="O3705" s="5">
        <f>E3705/D3705</f>
        <v>1.2342857142857142</v>
      </c>
      <c r="P3705" s="19">
        <f t="shared" si="230"/>
        <v>43.2</v>
      </c>
      <c r="Q3705" t="b">
        <v>1</v>
      </c>
      <c r="R3705" s="14" t="s">
        <v>8330</v>
      </c>
      <c r="S3705" s="10" t="s">
        <v>8271</v>
      </c>
      <c r="T3705" t="s">
        <v>8272</v>
      </c>
      <c r="U3705" s="14">
        <f t="shared" si="231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19">
        <v>300</v>
      </c>
      <c r="E3706">
        <v>409.01</v>
      </c>
      <c r="F3706" s="19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7">
        <f t="shared" si="229"/>
        <v>42461.689745370371</v>
      </c>
      <c r="M3706" t="b">
        <v>0</v>
      </c>
      <c r="N3706">
        <v>27</v>
      </c>
      <c r="O3706" s="5">
        <f>E3706/D3706</f>
        <v>1.3633666666666666</v>
      </c>
      <c r="P3706" s="19">
        <f t="shared" si="230"/>
        <v>15.148518518518518</v>
      </c>
      <c r="Q3706" t="b">
        <v>1</v>
      </c>
      <c r="R3706" s="14" t="s">
        <v>8330</v>
      </c>
      <c r="S3706" s="10" t="s">
        <v>8271</v>
      </c>
      <c r="T3706" t="s">
        <v>8272</v>
      </c>
      <c r="U3706" s="14">
        <f t="shared" si="231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9">
        <v>2827</v>
      </c>
      <c r="E3707">
        <v>2925</v>
      </c>
      <c r="F3707" s="19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7">
        <f t="shared" si="229"/>
        <v>41792.542986111112</v>
      </c>
      <c r="M3707" t="b">
        <v>0</v>
      </c>
      <c r="N3707">
        <v>35</v>
      </c>
      <c r="O3707" s="5">
        <f>E3707/D3707</f>
        <v>1.0346657233816767</v>
      </c>
      <c r="P3707" s="19">
        <f t="shared" si="230"/>
        <v>83.571428571428569</v>
      </c>
      <c r="Q3707" t="b">
        <v>1</v>
      </c>
      <c r="R3707" s="14" t="s">
        <v>8330</v>
      </c>
      <c r="S3707" s="10" t="s">
        <v>8271</v>
      </c>
      <c r="T3707" t="s">
        <v>8272</v>
      </c>
      <c r="U3707" s="14">
        <f t="shared" si="231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9">
        <v>1500</v>
      </c>
      <c r="E3708">
        <v>1820</v>
      </c>
      <c r="F3708" s="19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7">
        <f t="shared" si="229"/>
        <v>41879.913761574076</v>
      </c>
      <c r="M3708" t="b">
        <v>0</v>
      </c>
      <c r="N3708">
        <v>13</v>
      </c>
      <c r="O3708" s="5">
        <f>E3708/D3708</f>
        <v>1.2133333333333334</v>
      </c>
      <c r="P3708" s="19">
        <f t="shared" si="230"/>
        <v>140</v>
      </c>
      <c r="Q3708" t="b">
        <v>1</v>
      </c>
      <c r="R3708" s="14" t="s">
        <v>8330</v>
      </c>
      <c r="S3708" s="10" t="s">
        <v>8271</v>
      </c>
      <c r="T3708" t="s">
        <v>8272</v>
      </c>
      <c r="U3708" s="14">
        <f t="shared" si="231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9">
        <v>1000</v>
      </c>
      <c r="E3709">
        <v>1860</v>
      </c>
      <c r="F3709" s="1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7">
        <f t="shared" si="229"/>
        <v>42552.048356481479</v>
      </c>
      <c r="M3709" t="b">
        <v>0</v>
      </c>
      <c r="N3709">
        <v>23</v>
      </c>
      <c r="O3709" s="5">
        <f>E3709/D3709</f>
        <v>1.86</v>
      </c>
      <c r="P3709" s="19">
        <f t="shared" si="230"/>
        <v>80.869565217391298</v>
      </c>
      <c r="Q3709" t="b">
        <v>1</v>
      </c>
      <c r="R3709" s="14" t="s">
        <v>8330</v>
      </c>
      <c r="S3709" s="10" t="s">
        <v>8271</v>
      </c>
      <c r="T3709" t="s">
        <v>8272</v>
      </c>
      <c r="U3709" s="14">
        <f t="shared" si="231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9">
        <v>700</v>
      </c>
      <c r="E3710">
        <v>2100</v>
      </c>
      <c r="F3710" s="19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7">
        <f t="shared" si="229"/>
        <v>41810.142199074071</v>
      </c>
      <c r="M3710" t="b">
        <v>0</v>
      </c>
      <c r="N3710">
        <v>39</v>
      </c>
      <c r="O3710" s="5">
        <f>E3710/D3710</f>
        <v>3</v>
      </c>
      <c r="P3710" s="19">
        <f t="shared" si="230"/>
        <v>53.846153846153847</v>
      </c>
      <c r="Q3710" t="b">
        <v>1</v>
      </c>
      <c r="R3710" s="14" t="s">
        <v>8330</v>
      </c>
      <c r="S3710" s="10" t="s">
        <v>8271</v>
      </c>
      <c r="T3710" t="s">
        <v>8272</v>
      </c>
      <c r="U3710" s="14">
        <f t="shared" si="231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19">
        <v>1000</v>
      </c>
      <c r="E3711">
        <v>1082.5</v>
      </c>
      <c r="F3711" s="19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7">
        <f t="shared" si="229"/>
        <v>41785.707708333335</v>
      </c>
      <c r="M3711" t="b">
        <v>0</v>
      </c>
      <c r="N3711">
        <v>35</v>
      </c>
      <c r="O3711" s="5">
        <f>E3711/D3711</f>
        <v>1.0825</v>
      </c>
      <c r="P3711" s="19">
        <f t="shared" si="230"/>
        <v>30.928571428571427</v>
      </c>
      <c r="Q3711" t="b">
        <v>1</v>
      </c>
      <c r="R3711" s="14" t="s">
        <v>8330</v>
      </c>
      <c r="S3711" s="10" t="s">
        <v>8271</v>
      </c>
      <c r="T3711" t="s">
        <v>8272</v>
      </c>
      <c r="U3711" s="14">
        <f t="shared" si="231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9">
        <v>1300</v>
      </c>
      <c r="E3712">
        <v>1835</v>
      </c>
      <c r="F3712" s="19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7">
        <f t="shared" si="229"/>
        <v>42072.576249999998</v>
      </c>
      <c r="M3712" t="b">
        <v>0</v>
      </c>
      <c r="N3712">
        <v>27</v>
      </c>
      <c r="O3712" s="5">
        <f>E3712/D3712</f>
        <v>1.4115384615384616</v>
      </c>
      <c r="P3712" s="19">
        <f t="shared" si="230"/>
        <v>67.962962962962962</v>
      </c>
      <c r="Q3712" t="b">
        <v>1</v>
      </c>
      <c r="R3712" s="14" t="s">
        <v>8330</v>
      </c>
      <c r="S3712" s="10" t="s">
        <v>8271</v>
      </c>
      <c r="T3712" t="s">
        <v>8272</v>
      </c>
      <c r="U3712" s="14">
        <f t="shared" si="231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9">
        <v>500</v>
      </c>
      <c r="E3713">
        <v>570</v>
      </c>
      <c r="F3713" s="19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7">
        <f t="shared" si="229"/>
        <v>41779.724224537036</v>
      </c>
      <c r="M3713" t="b">
        <v>0</v>
      </c>
      <c r="N3713">
        <v>21</v>
      </c>
      <c r="O3713" s="5">
        <f>E3713/D3713</f>
        <v>1.1399999999999999</v>
      </c>
      <c r="P3713" s="19">
        <f t="shared" si="230"/>
        <v>27.142857142857142</v>
      </c>
      <c r="Q3713" t="b">
        <v>1</v>
      </c>
      <c r="R3713" s="14" t="s">
        <v>8330</v>
      </c>
      <c r="S3713" s="10" t="s">
        <v>8271</v>
      </c>
      <c r="T3713" t="s">
        <v>8272</v>
      </c>
      <c r="U3713" s="14">
        <f t="shared" si="231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9">
        <v>7500</v>
      </c>
      <c r="E3714">
        <v>11530</v>
      </c>
      <c r="F3714" s="19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7">
        <f t="shared" si="229"/>
        <v>42134.172071759262</v>
      </c>
      <c r="M3714" t="b">
        <v>0</v>
      </c>
      <c r="N3714">
        <v>104</v>
      </c>
      <c r="O3714" s="5">
        <f>E3714/D3714</f>
        <v>1.5373333333333334</v>
      </c>
      <c r="P3714" s="19">
        <f t="shared" si="230"/>
        <v>110.86538461538461</v>
      </c>
      <c r="Q3714" t="b">
        <v>1</v>
      </c>
      <c r="R3714" s="14" t="s">
        <v>8330</v>
      </c>
      <c r="S3714" s="10" t="s">
        <v>8271</v>
      </c>
      <c r="T3714" t="s">
        <v>8272</v>
      </c>
      <c r="U3714" s="14">
        <f t="shared" si="231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9">
        <v>2000</v>
      </c>
      <c r="E3715">
        <v>2030</v>
      </c>
      <c r="F3715" s="19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7">
        <f t="shared" ref="L3715:L3778" si="233">(((K3715/60)/60)/24)+DATE(1970,1,1)</f>
        <v>42505.738032407404</v>
      </c>
      <c r="M3715" t="b">
        <v>0</v>
      </c>
      <c r="N3715">
        <v>19</v>
      </c>
      <c r="O3715" s="5">
        <f>E3715/D3715</f>
        <v>1.0149999999999999</v>
      </c>
      <c r="P3715" s="19">
        <f t="shared" ref="P3715:P3778" si="234">IFERROR(E3715/N3715,0)</f>
        <v>106.84210526315789</v>
      </c>
      <c r="Q3715" t="b">
        <v>1</v>
      </c>
      <c r="R3715" s="14" t="s">
        <v>8330</v>
      </c>
      <c r="S3715" s="10" t="s">
        <v>8271</v>
      </c>
      <c r="T3715" t="s">
        <v>8272</v>
      </c>
      <c r="U3715" s="14">
        <f t="shared" ref="U3715:U3778" si="235">YEAR(L3715)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9">
        <v>10000</v>
      </c>
      <c r="E3716">
        <v>10235</v>
      </c>
      <c r="F3716" s="19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7">
        <f t="shared" si="233"/>
        <v>42118.556331018524</v>
      </c>
      <c r="M3716" t="b">
        <v>0</v>
      </c>
      <c r="N3716">
        <v>97</v>
      </c>
      <c r="O3716" s="5">
        <f>E3716/D3716</f>
        <v>1.0235000000000001</v>
      </c>
      <c r="P3716" s="19">
        <f t="shared" si="234"/>
        <v>105.51546391752578</v>
      </c>
      <c r="Q3716" t="b">
        <v>1</v>
      </c>
      <c r="R3716" s="14" t="s">
        <v>8330</v>
      </c>
      <c r="S3716" s="10" t="s">
        <v>8271</v>
      </c>
      <c r="T3716" t="s">
        <v>8272</v>
      </c>
      <c r="U3716" s="14">
        <f t="shared" si="235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19">
        <v>3500</v>
      </c>
      <c r="E3717">
        <v>3590</v>
      </c>
      <c r="F3717" s="19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7">
        <f t="shared" si="233"/>
        <v>42036.995590277773</v>
      </c>
      <c r="M3717" t="b">
        <v>0</v>
      </c>
      <c r="N3717">
        <v>27</v>
      </c>
      <c r="O3717" s="5">
        <f>E3717/D3717</f>
        <v>1.0257142857142858</v>
      </c>
      <c r="P3717" s="19">
        <f t="shared" si="234"/>
        <v>132.96296296296296</v>
      </c>
      <c r="Q3717" t="b">
        <v>1</v>
      </c>
      <c r="R3717" s="14" t="s">
        <v>8330</v>
      </c>
      <c r="S3717" s="10" t="s">
        <v>8271</v>
      </c>
      <c r="T3717" t="s">
        <v>8272</v>
      </c>
      <c r="U3717" s="14">
        <f t="shared" si="235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9">
        <v>800</v>
      </c>
      <c r="E3718">
        <v>1246</v>
      </c>
      <c r="F3718" s="19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7">
        <f t="shared" si="233"/>
        <v>42360.887835648144</v>
      </c>
      <c r="M3718" t="b">
        <v>0</v>
      </c>
      <c r="N3718">
        <v>24</v>
      </c>
      <c r="O3718" s="5">
        <f>E3718/D3718</f>
        <v>1.5575000000000001</v>
      </c>
      <c r="P3718" s="19">
        <f t="shared" si="234"/>
        <v>51.916666666666664</v>
      </c>
      <c r="Q3718" t="b">
        <v>1</v>
      </c>
      <c r="R3718" s="14" t="s">
        <v>8330</v>
      </c>
      <c r="S3718" s="10" t="s">
        <v>8271</v>
      </c>
      <c r="T3718" t="s">
        <v>8272</v>
      </c>
      <c r="U3718" s="14">
        <f t="shared" si="235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19">
        <v>4000</v>
      </c>
      <c r="E3719">
        <v>4030</v>
      </c>
      <c r="F3719" s="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7">
        <f t="shared" si="233"/>
        <v>42102.866307870368</v>
      </c>
      <c r="M3719" t="b">
        <v>0</v>
      </c>
      <c r="N3719">
        <v>13</v>
      </c>
      <c r="O3719" s="5">
        <f>E3719/D3719</f>
        <v>1.0075000000000001</v>
      </c>
      <c r="P3719" s="19">
        <f t="shared" si="234"/>
        <v>310</v>
      </c>
      <c r="Q3719" t="b">
        <v>1</v>
      </c>
      <c r="R3719" s="14" t="s">
        <v>8330</v>
      </c>
      <c r="S3719" s="10" t="s">
        <v>8271</v>
      </c>
      <c r="T3719" t="s">
        <v>8272</v>
      </c>
      <c r="U3719" s="14">
        <f t="shared" si="235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19">
        <v>500</v>
      </c>
      <c r="E3720">
        <v>1197</v>
      </c>
      <c r="F3720" s="19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7">
        <f t="shared" si="233"/>
        <v>42032.716145833328</v>
      </c>
      <c r="M3720" t="b">
        <v>0</v>
      </c>
      <c r="N3720">
        <v>46</v>
      </c>
      <c r="O3720" s="5">
        <f>E3720/D3720</f>
        <v>2.3940000000000001</v>
      </c>
      <c r="P3720" s="19">
        <f t="shared" si="234"/>
        <v>26.021739130434781</v>
      </c>
      <c r="Q3720" t="b">
        <v>1</v>
      </c>
      <c r="R3720" s="14" t="s">
        <v>8330</v>
      </c>
      <c r="S3720" s="10" t="s">
        <v>8271</v>
      </c>
      <c r="T3720" t="s">
        <v>8272</v>
      </c>
      <c r="U3720" s="14">
        <f t="shared" si="235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19">
        <v>200</v>
      </c>
      <c r="E3721">
        <v>420</v>
      </c>
      <c r="F3721" s="19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7">
        <f t="shared" si="233"/>
        <v>42147.729930555557</v>
      </c>
      <c r="M3721" t="b">
        <v>0</v>
      </c>
      <c r="N3721">
        <v>4</v>
      </c>
      <c r="O3721" s="5">
        <f>E3721/D3721</f>
        <v>2.1</v>
      </c>
      <c r="P3721" s="19">
        <f t="shared" si="234"/>
        <v>105</v>
      </c>
      <c r="Q3721" t="b">
        <v>1</v>
      </c>
      <c r="R3721" s="14" t="s">
        <v>8330</v>
      </c>
      <c r="S3721" s="10" t="s">
        <v>8271</v>
      </c>
      <c r="T3721" t="s">
        <v>8272</v>
      </c>
      <c r="U3721" s="14">
        <f t="shared" si="235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9">
        <v>3300</v>
      </c>
      <c r="E3722">
        <v>3449</v>
      </c>
      <c r="F3722" s="19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7">
        <f t="shared" si="233"/>
        <v>42165.993125000001</v>
      </c>
      <c r="M3722" t="b">
        <v>0</v>
      </c>
      <c r="N3722">
        <v>40</v>
      </c>
      <c r="O3722" s="5">
        <f>E3722/D3722</f>
        <v>1.0451515151515152</v>
      </c>
      <c r="P3722" s="19">
        <f t="shared" si="234"/>
        <v>86.224999999999994</v>
      </c>
      <c r="Q3722" t="b">
        <v>1</v>
      </c>
      <c r="R3722" s="14" t="s">
        <v>8330</v>
      </c>
      <c r="S3722" s="10" t="s">
        <v>8271</v>
      </c>
      <c r="T3722" t="s">
        <v>8272</v>
      </c>
      <c r="U3722" s="14">
        <f t="shared" si="235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9">
        <v>5000</v>
      </c>
      <c r="E3723">
        <v>5040</v>
      </c>
      <c r="F3723" s="19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7">
        <f t="shared" si="233"/>
        <v>41927.936157407406</v>
      </c>
      <c r="M3723" t="b">
        <v>0</v>
      </c>
      <c r="N3723">
        <v>44</v>
      </c>
      <c r="O3723" s="5">
        <f>E3723/D3723</f>
        <v>1.008</v>
      </c>
      <c r="P3723" s="19">
        <f t="shared" si="234"/>
        <v>114.54545454545455</v>
      </c>
      <c r="Q3723" t="b">
        <v>1</v>
      </c>
      <c r="R3723" s="14" t="s">
        <v>8330</v>
      </c>
      <c r="S3723" s="10" t="s">
        <v>8271</v>
      </c>
      <c r="T3723" t="s">
        <v>8272</v>
      </c>
      <c r="U3723" s="14">
        <f t="shared" si="235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19">
        <v>1500</v>
      </c>
      <c r="E3724">
        <v>1668</v>
      </c>
      <c r="F3724" s="19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7">
        <f t="shared" si="233"/>
        <v>42381.671840277777</v>
      </c>
      <c r="M3724" t="b">
        <v>0</v>
      </c>
      <c r="N3724">
        <v>35</v>
      </c>
      <c r="O3724" s="5">
        <f>E3724/D3724</f>
        <v>1.1120000000000001</v>
      </c>
      <c r="P3724" s="19">
        <f t="shared" si="234"/>
        <v>47.657142857142858</v>
      </c>
      <c r="Q3724" t="b">
        <v>1</v>
      </c>
      <c r="R3724" s="14" t="s">
        <v>8330</v>
      </c>
      <c r="S3724" s="10" t="s">
        <v>8271</v>
      </c>
      <c r="T3724" t="s">
        <v>8272</v>
      </c>
      <c r="U3724" s="14">
        <f t="shared" si="235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19">
        <v>4500</v>
      </c>
      <c r="E3725">
        <v>4592</v>
      </c>
      <c r="F3725" s="19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7">
        <f t="shared" si="233"/>
        <v>41943.753032407411</v>
      </c>
      <c r="M3725" t="b">
        <v>0</v>
      </c>
      <c r="N3725">
        <v>63</v>
      </c>
      <c r="O3725" s="5">
        <f>E3725/D3725</f>
        <v>1.0204444444444445</v>
      </c>
      <c r="P3725" s="19">
        <f t="shared" si="234"/>
        <v>72.888888888888886</v>
      </c>
      <c r="Q3725" t="b">
        <v>1</v>
      </c>
      <c r="R3725" s="14" t="s">
        <v>8330</v>
      </c>
      <c r="S3725" s="10" t="s">
        <v>8271</v>
      </c>
      <c r="T3725" t="s">
        <v>8272</v>
      </c>
      <c r="U3725" s="14">
        <f t="shared" si="235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19">
        <v>4300</v>
      </c>
      <c r="E3726">
        <v>4409.55</v>
      </c>
      <c r="F3726" s="19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7">
        <f t="shared" si="233"/>
        <v>42465.491435185191</v>
      </c>
      <c r="M3726" t="b">
        <v>0</v>
      </c>
      <c r="N3726">
        <v>89</v>
      </c>
      <c r="O3726" s="5">
        <f>E3726/D3726</f>
        <v>1.0254767441860466</v>
      </c>
      <c r="P3726" s="19">
        <f t="shared" si="234"/>
        <v>49.545505617977533</v>
      </c>
      <c r="Q3726" t="b">
        <v>1</v>
      </c>
      <c r="R3726" s="14" t="s">
        <v>8330</v>
      </c>
      <c r="S3726" s="10" t="s">
        <v>8271</v>
      </c>
      <c r="T3726" t="s">
        <v>8272</v>
      </c>
      <c r="U3726" s="14">
        <f t="shared" si="235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19">
        <v>300</v>
      </c>
      <c r="E3727">
        <v>381</v>
      </c>
      <c r="F3727" s="19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7">
        <f t="shared" si="233"/>
        <v>42401.945219907408</v>
      </c>
      <c r="M3727" t="b">
        <v>0</v>
      </c>
      <c r="N3727">
        <v>15</v>
      </c>
      <c r="O3727" s="5">
        <f>E3727/D3727</f>
        <v>1.27</v>
      </c>
      <c r="P3727" s="19">
        <f t="shared" si="234"/>
        <v>25.4</v>
      </c>
      <c r="Q3727" t="b">
        <v>1</v>
      </c>
      <c r="R3727" s="14" t="s">
        <v>8330</v>
      </c>
      <c r="S3727" s="10" t="s">
        <v>8271</v>
      </c>
      <c r="T3727" t="s">
        <v>8272</v>
      </c>
      <c r="U3727" s="14">
        <f t="shared" si="235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9">
        <v>850</v>
      </c>
      <c r="E3728">
        <v>2879</v>
      </c>
      <c r="F3728" s="19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7">
        <f t="shared" si="233"/>
        <v>42462.140868055561</v>
      </c>
      <c r="M3728" t="b">
        <v>0</v>
      </c>
      <c r="N3728">
        <v>46</v>
      </c>
      <c r="O3728" s="5">
        <f>E3728/D3728</f>
        <v>3.3870588235294119</v>
      </c>
      <c r="P3728" s="19">
        <f t="shared" si="234"/>
        <v>62.586956521739133</v>
      </c>
      <c r="Q3728" t="b">
        <v>1</v>
      </c>
      <c r="R3728" s="14" t="s">
        <v>8330</v>
      </c>
      <c r="S3728" s="10" t="s">
        <v>8271</v>
      </c>
      <c r="T3728" t="s">
        <v>8272</v>
      </c>
      <c r="U3728" s="14">
        <f t="shared" si="235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9">
        <v>2000</v>
      </c>
      <c r="E3729">
        <v>2015</v>
      </c>
      <c r="F3729" s="1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7">
        <f t="shared" si="233"/>
        <v>42632.348310185189</v>
      </c>
      <c r="M3729" t="b">
        <v>0</v>
      </c>
      <c r="N3729">
        <v>33</v>
      </c>
      <c r="O3729" s="5">
        <f>E3729/D3729</f>
        <v>1.0075000000000001</v>
      </c>
      <c r="P3729" s="19">
        <f t="shared" si="234"/>
        <v>61.060606060606062</v>
      </c>
      <c r="Q3729" t="b">
        <v>1</v>
      </c>
      <c r="R3729" s="14" t="s">
        <v>8330</v>
      </c>
      <c r="S3729" s="10" t="s">
        <v>8271</v>
      </c>
      <c r="T3729" t="s">
        <v>8272</v>
      </c>
      <c r="U3729" s="14">
        <f t="shared" si="235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19">
        <v>20000</v>
      </c>
      <c r="E3730">
        <v>1862</v>
      </c>
      <c r="F3730" s="19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7">
        <f t="shared" si="233"/>
        <v>42205.171018518522</v>
      </c>
      <c r="M3730" t="b">
        <v>0</v>
      </c>
      <c r="N3730">
        <v>31</v>
      </c>
      <c r="O3730" s="5">
        <f>E3730/D3730</f>
        <v>9.3100000000000002E-2</v>
      </c>
      <c r="P3730" s="19">
        <f t="shared" si="234"/>
        <v>60.064516129032256</v>
      </c>
      <c r="Q3730" t="b">
        <v>0</v>
      </c>
      <c r="R3730" s="14" t="s">
        <v>8330</v>
      </c>
      <c r="S3730" s="10" t="s">
        <v>8271</v>
      </c>
      <c r="T3730" t="s">
        <v>8272</v>
      </c>
      <c r="U3730" s="14">
        <f t="shared" si="235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19">
        <v>5000</v>
      </c>
      <c r="E3731">
        <v>362</v>
      </c>
      <c r="F3731" s="19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7">
        <f t="shared" si="233"/>
        <v>42041.205000000002</v>
      </c>
      <c r="M3731" t="b">
        <v>0</v>
      </c>
      <c r="N3731">
        <v>5</v>
      </c>
      <c r="O3731" s="5">
        <f>E3731/D3731</f>
        <v>7.2400000000000006E-2</v>
      </c>
      <c r="P3731" s="19">
        <f t="shared" si="234"/>
        <v>72.400000000000006</v>
      </c>
      <c r="Q3731" t="b">
        <v>0</v>
      </c>
      <c r="R3731" s="14" t="s">
        <v>8330</v>
      </c>
      <c r="S3731" s="10" t="s">
        <v>8271</v>
      </c>
      <c r="T3731" t="s">
        <v>8272</v>
      </c>
      <c r="U3731" s="14">
        <f t="shared" si="235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19">
        <v>1000</v>
      </c>
      <c r="E3732">
        <v>100</v>
      </c>
      <c r="F3732" s="19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7">
        <f t="shared" si="233"/>
        <v>42203.677766203706</v>
      </c>
      <c r="M3732" t="b">
        <v>0</v>
      </c>
      <c r="N3732">
        <v>1</v>
      </c>
      <c r="O3732" s="5">
        <f>E3732/D3732</f>
        <v>0.1</v>
      </c>
      <c r="P3732" s="19">
        <f t="shared" si="234"/>
        <v>100</v>
      </c>
      <c r="Q3732" t="b">
        <v>0</v>
      </c>
      <c r="R3732" s="14" t="s">
        <v>8330</v>
      </c>
      <c r="S3732" s="10" t="s">
        <v>8271</v>
      </c>
      <c r="T3732" t="s">
        <v>8272</v>
      </c>
      <c r="U3732" s="14">
        <f t="shared" si="235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19">
        <v>5500</v>
      </c>
      <c r="E3733">
        <v>620</v>
      </c>
      <c r="F3733" s="19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7">
        <f t="shared" si="233"/>
        <v>41983.752847222218</v>
      </c>
      <c r="M3733" t="b">
        <v>0</v>
      </c>
      <c r="N3733">
        <v>12</v>
      </c>
      <c r="O3733" s="5">
        <f>E3733/D3733</f>
        <v>0.11272727272727273</v>
      </c>
      <c r="P3733" s="19">
        <f t="shared" si="234"/>
        <v>51.666666666666664</v>
      </c>
      <c r="Q3733" t="b">
        <v>0</v>
      </c>
      <c r="R3733" s="14" t="s">
        <v>8330</v>
      </c>
      <c r="S3733" s="10" t="s">
        <v>8271</v>
      </c>
      <c r="T3733" t="s">
        <v>8272</v>
      </c>
      <c r="U3733" s="14">
        <f t="shared" si="235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19">
        <v>850</v>
      </c>
      <c r="E3734">
        <v>131</v>
      </c>
      <c r="F3734" s="19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7">
        <f t="shared" si="233"/>
        <v>41968.677465277782</v>
      </c>
      <c r="M3734" t="b">
        <v>0</v>
      </c>
      <c r="N3734">
        <v>4</v>
      </c>
      <c r="O3734" s="5">
        <f>E3734/D3734</f>
        <v>0.15411764705882353</v>
      </c>
      <c r="P3734" s="19">
        <f t="shared" si="234"/>
        <v>32.75</v>
      </c>
      <c r="Q3734" t="b">
        <v>0</v>
      </c>
      <c r="R3734" s="14" t="s">
        <v>8330</v>
      </c>
      <c r="S3734" s="10" t="s">
        <v>8271</v>
      </c>
      <c r="T3734" t="s">
        <v>8272</v>
      </c>
      <c r="U3734" s="14">
        <f t="shared" si="235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19">
        <v>1500</v>
      </c>
      <c r="E3735">
        <v>0</v>
      </c>
      <c r="F3735" s="19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7">
        <f t="shared" si="233"/>
        <v>42103.024398148147</v>
      </c>
      <c r="M3735" t="b">
        <v>0</v>
      </c>
      <c r="N3735">
        <v>0</v>
      </c>
      <c r="O3735" s="5">
        <f>E3735/D3735</f>
        <v>0</v>
      </c>
      <c r="P3735" s="19">
        <f t="shared" si="234"/>
        <v>0</v>
      </c>
      <c r="Q3735" t="b">
        <v>0</v>
      </c>
      <c r="R3735" s="14" t="s">
        <v>8330</v>
      </c>
      <c r="S3735" s="10" t="s">
        <v>8271</v>
      </c>
      <c r="T3735" t="s">
        <v>8272</v>
      </c>
      <c r="U3735" s="14">
        <f t="shared" si="235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19">
        <v>1500</v>
      </c>
      <c r="E3736">
        <v>427</v>
      </c>
      <c r="F3736" s="19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7">
        <f t="shared" si="233"/>
        <v>42089.901574074072</v>
      </c>
      <c r="M3736" t="b">
        <v>0</v>
      </c>
      <c r="N3736">
        <v>7</v>
      </c>
      <c r="O3736" s="5">
        <f>E3736/D3736</f>
        <v>0.28466666666666668</v>
      </c>
      <c r="P3736" s="19">
        <f t="shared" si="234"/>
        <v>61</v>
      </c>
      <c r="Q3736" t="b">
        <v>0</v>
      </c>
      <c r="R3736" s="14" t="s">
        <v>8330</v>
      </c>
      <c r="S3736" s="10" t="s">
        <v>8271</v>
      </c>
      <c r="T3736" t="s">
        <v>8272</v>
      </c>
      <c r="U3736" s="14">
        <f t="shared" si="235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19">
        <v>150</v>
      </c>
      <c r="E3737">
        <v>20</v>
      </c>
      <c r="F3737" s="19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7">
        <f t="shared" si="233"/>
        <v>42122.693159722221</v>
      </c>
      <c r="M3737" t="b">
        <v>0</v>
      </c>
      <c r="N3737">
        <v>2</v>
      </c>
      <c r="O3737" s="5">
        <f>E3737/D3737</f>
        <v>0.13333333333333333</v>
      </c>
      <c r="P3737" s="19">
        <f t="shared" si="234"/>
        <v>10</v>
      </c>
      <c r="Q3737" t="b">
        <v>0</v>
      </c>
      <c r="R3737" s="14" t="s">
        <v>8330</v>
      </c>
      <c r="S3737" s="10" t="s">
        <v>8271</v>
      </c>
      <c r="T3737" t="s">
        <v>8272</v>
      </c>
      <c r="U3737" s="14">
        <f t="shared" si="235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19">
        <v>1500</v>
      </c>
      <c r="E3738">
        <v>10</v>
      </c>
      <c r="F3738" s="19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7">
        <f t="shared" si="233"/>
        <v>42048.711724537032</v>
      </c>
      <c r="M3738" t="b">
        <v>0</v>
      </c>
      <c r="N3738">
        <v>1</v>
      </c>
      <c r="O3738" s="5">
        <f>E3738/D3738</f>
        <v>6.6666666666666671E-3</v>
      </c>
      <c r="P3738" s="19">
        <f t="shared" si="234"/>
        <v>10</v>
      </c>
      <c r="Q3738" t="b">
        <v>0</v>
      </c>
      <c r="R3738" s="14" t="s">
        <v>8330</v>
      </c>
      <c r="S3738" s="10" t="s">
        <v>8271</v>
      </c>
      <c r="T3738" t="s">
        <v>8272</v>
      </c>
      <c r="U3738" s="14">
        <f t="shared" si="235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19">
        <v>700</v>
      </c>
      <c r="E3739">
        <v>150</v>
      </c>
      <c r="F3739" s="1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7">
        <f t="shared" si="233"/>
        <v>42297.691006944442</v>
      </c>
      <c r="M3739" t="b">
        <v>0</v>
      </c>
      <c r="N3739">
        <v>4</v>
      </c>
      <c r="O3739" s="5">
        <f>E3739/D3739</f>
        <v>0.21428571428571427</v>
      </c>
      <c r="P3739" s="19">
        <f t="shared" si="234"/>
        <v>37.5</v>
      </c>
      <c r="Q3739" t="b">
        <v>0</v>
      </c>
      <c r="R3739" s="14" t="s">
        <v>8330</v>
      </c>
      <c r="S3739" s="10" t="s">
        <v>8271</v>
      </c>
      <c r="T3739" t="s">
        <v>8272</v>
      </c>
      <c r="U3739" s="14">
        <f t="shared" si="235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19">
        <v>1500</v>
      </c>
      <c r="E3740">
        <v>270</v>
      </c>
      <c r="F3740" s="19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7">
        <f t="shared" si="233"/>
        <v>41813.938715277778</v>
      </c>
      <c r="M3740" t="b">
        <v>0</v>
      </c>
      <c r="N3740">
        <v>6</v>
      </c>
      <c r="O3740" s="5">
        <f>E3740/D3740</f>
        <v>0.18</v>
      </c>
      <c r="P3740" s="19">
        <f t="shared" si="234"/>
        <v>45</v>
      </c>
      <c r="Q3740" t="b">
        <v>0</v>
      </c>
      <c r="R3740" s="14" t="s">
        <v>8330</v>
      </c>
      <c r="S3740" s="10" t="s">
        <v>8271</v>
      </c>
      <c r="T3740" t="s">
        <v>8272</v>
      </c>
      <c r="U3740" s="14">
        <f t="shared" si="235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19">
        <v>4000</v>
      </c>
      <c r="E3741">
        <v>805</v>
      </c>
      <c r="F3741" s="19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7">
        <f t="shared" si="233"/>
        <v>42548.449861111112</v>
      </c>
      <c r="M3741" t="b">
        <v>0</v>
      </c>
      <c r="N3741">
        <v>8</v>
      </c>
      <c r="O3741" s="5">
        <f>E3741/D3741</f>
        <v>0.20125000000000001</v>
      </c>
      <c r="P3741" s="19">
        <f t="shared" si="234"/>
        <v>100.625</v>
      </c>
      <c r="Q3741" t="b">
        <v>0</v>
      </c>
      <c r="R3741" s="14" t="s">
        <v>8330</v>
      </c>
      <c r="S3741" s="10" t="s">
        <v>8271</v>
      </c>
      <c r="T3741" t="s">
        <v>8272</v>
      </c>
      <c r="U3741" s="14">
        <f t="shared" si="235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19">
        <v>2000</v>
      </c>
      <c r="E3742">
        <v>358</v>
      </c>
      <c r="F3742" s="19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7">
        <f t="shared" si="233"/>
        <v>41833.089756944442</v>
      </c>
      <c r="M3742" t="b">
        <v>0</v>
      </c>
      <c r="N3742">
        <v>14</v>
      </c>
      <c r="O3742" s="5">
        <f>E3742/D3742</f>
        <v>0.17899999999999999</v>
      </c>
      <c r="P3742" s="19">
        <f t="shared" si="234"/>
        <v>25.571428571428573</v>
      </c>
      <c r="Q3742" t="b">
        <v>0</v>
      </c>
      <c r="R3742" s="14" t="s">
        <v>8330</v>
      </c>
      <c r="S3742" s="10" t="s">
        <v>8271</v>
      </c>
      <c r="T3742" t="s">
        <v>8272</v>
      </c>
      <c r="U3742" s="14">
        <f t="shared" si="235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19">
        <v>20000</v>
      </c>
      <c r="E3743">
        <v>0</v>
      </c>
      <c r="F3743" s="19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7">
        <f t="shared" si="233"/>
        <v>42325.920717592591</v>
      </c>
      <c r="M3743" t="b">
        <v>0</v>
      </c>
      <c r="N3743">
        <v>0</v>
      </c>
      <c r="O3743" s="5">
        <f>E3743/D3743</f>
        <v>0</v>
      </c>
      <c r="P3743" s="19">
        <f t="shared" si="234"/>
        <v>0</v>
      </c>
      <c r="Q3743" t="b">
        <v>0</v>
      </c>
      <c r="R3743" s="14" t="s">
        <v>8330</v>
      </c>
      <c r="S3743" s="10" t="s">
        <v>8271</v>
      </c>
      <c r="T3743" t="s">
        <v>8272</v>
      </c>
      <c r="U3743" s="14">
        <f t="shared" si="235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19">
        <v>5000</v>
      </c>
      <c r="E3744">
        <v>100</v>
      </c>
      <c r="F3744" s="19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7">
        <f t="shared" si="233"/>
        <v>41858.214629629627</v>
      </c>
      <c r="M3744" t="b">
        <v>0</v>
      </c>
      <c r="N3744">
        <v>4</v>
      </c>
      <c r="O3744" s="5">
        <f>E3744/D3744</f>
        <v>0.02</v>
      </c>
      <c r="P3744" s="19">
        <f t="shared" si="234"/>
        <v>25</v>
      </c>
      <c r="Q3744" t="b">
        <v>0</v>
      </c>
      <c r="R3744" s="14" t="s">
        <v>8330</v>
      </c>
      <c r="S3744" s="10" t="s">
        <v>8271</v>
      </c>
      <c r="T3744" t="s">
        <v>8272</v>
      </c>
      <c r="U3744" s="14">
        <f t="shared" si="235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19">
        <v>2200</v>
      </c>
      <c r="E3745">
        <v>0</v>
      </c>
      <c r="F3745" s="19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7">
        <f t="shared" si="233"/>
        <v>41793.710231481484</v>
      </c>
      <c r="M3745" t="b">
        <v>0</v>
      </c>
      <c r="N3745">
        <v>0</v>
      </c>
      <c r="O3745" s="5">
        <f>E3745/D3745</f>
        <v>0</v>
      </c>
      <c r="P3745" s="19">
        <f t="shared" si="234"/>
        <v>0</v>
      </c>
      <c r="Q3745" t="b">
        <v>0</v>
      </c>
      <c r="R3745" s="14" t="s">
        <v>8330</v>
      </c>
      <c r="S3745" s="10" t="s">
        <v>8271</v>
      </c>
      <c r="T3745" t="s">
        <v>8272</v>
      </c>
      <c r="U3745" s="14">
        <f t="shared" si="235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19">
        <v>1200</v>
      </c>
      <c r="E3746">
        <v>0</v>
      </c>
      <c r="F3746" s="19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7">
        <f t="shared" si="233"/>
        <v>41793.814259259263</v>
      </c>
      <c r="M3746" t="b">
        <v>0</v>
      </c>
      <c r="N3746">
        <v>0</v>
      </c>
      <c r="O3746" s="5">
        <f>E3746/D3746</f>
        <v>0</v>
      </c>
      <c r="P3746" s="19">
        <f t="shared" si="234"/>
        <v>0</v>
      </c>
      <c r="Q3746" t="b">
        <v>0</v>
      </c>
      <c r="R3746" s="14" t="s">
        <v>8330</v>
      </c>
      <c r="S3746" s="10" t="s">
        <v>8271</v>
      </c>
      <c r="T3746" t="s">
        <v>8272</v>
      </c>
      <c r="U3746" s="14">
        <f t="shared" si="235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19">
        <v>100</v>
      </c>
      <c r="E3747">
        <v>10</v>
      </c>
      <c r="F3747" s="19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7">
        <f t="shared" si="233"/>
        <v>41831.697939814818</v>
      </c>
      <c r="M3747" t="b">
        <v>0</v>
      </c>
      <c r="N3747">
        <v>1</v>
      </c>
      <c r="O3747" s="5">
        <f>E3747/D3747</f>
        <v>0.1</v>
      </c>
      <c r="P3747" s="19">
        <f t="shared" si="234"/>
        <v>10</v>
      </c>
      <c r="Q3747" t="b">
        <v>0</v>
      </c>
      <c r="R3747" s="14" t="s">
        <v>8330</v>
      </c>
      <c r="S3747" s="10" t="s">
        <v>8271</v>
      </c>
      <c r="T3747" t="s">
        <v>8272</v>
      </c>
      <c r="U3747" s="14">
        <f t="shared" si="235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19">
        <v>8500</v>
      </c>
      <c r="E3748">
        <v>202</v>
      </c>
      <c r="F3748" s="19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7">
        <f t="shared" si="233"/>
        <v>42621.389340277776</v>
      </c>
      <c r="M3748" t="b">
        <v>0</v>
      </c>
      <c r="N3748">
        <v>1</v>
      </c>
      <c r="O3748" s="5">
        <f>E3748/D3748</f>
        <v>2.3764705882352941E-2</v>
      </c>
      <c r="P3748" s="19">
        <f t="shared" si="234"/>
        <v>202</v>
      </c>
      <c r="Q3748" t="b">
        <v>0</v>
      </c>
      <c r="R3748" s="14" t="s">
        <v>8330</v>
      </c>
      <c r="S3748" s="10" t="s">
        <v>8271</v>
      </c>
      <c r="T3748" t="s">
        <v>8272</v>
      </c>
      <c r="U3748" s="14">
        <f t="shared" si="235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19">
        <v>2500</v>
      </c>
      <c r="E3749">
        <v>25</v>
      </c>
      <c r="F3749" s="1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7">
        <f t="shared" si="233"/>
        <v>42164.299722222218</v>
      </c>
      <c r="M3749" t="b">
        <v>0</v>
      </c>
      <c r="N3749">
        <v>1</v>
      </c>
      <c r="O3749" s="5">
        <f>E3749/D3749</f>
        <v>0.01</v>
      </c>
      <c r="P3749" s="19">
        <f t="shared" si="234"/>
        <v>25</v>
      </c>
      <c r="Q3749" t="b">
        <v>0</v>
      </c>
      <c r="R3749" s="14" t="s">
        <v>8330</v>
      </c>
      <c r="S3749" s="10" t="s">
        <v>8271</v>
      </c>
      <c r="T3749" t="s">
        <v>8272</v>
      </c>
      <c r="U3749" s="14">
        <f t="shared" si="235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19">
        <v>5000</v>
      </c>
      <c r="E3750">
        <v>5176</v>
      </c>
      <c r="F3750" s="19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7">
        <f t="shared" si="233"/>
        <v>42395.706435185188</v>
      </c>
      <c r="M3750" t="b">
        <v>0</v>
      </c>
      <c r="N3750">
        <v>52</v>
      </c>
      <c r="O3750" s="5">
        <f>E3750/D3750</f>
        <v>1.0351999999999999</v>
      </c>
      <c r="P3750" s="19">
        <f t="shared" si="234"/>
        <v>99.538461538461533</v>
      </c>
      <c r="Q3750" t="b">
        <v>1</v>
      </c>
      <c r="R3750" s="14" t="s">
        <v>8364</v>
      </c>
      <c r="S3750" s="10" t="s">
        <v>8271</v>
      </c>
      <c r="T3750" t="s">
        <v>8313</v>
      </c>
      <c r="U3750" s="14">
        <f t="shared" si="235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19">
        <v>500</v>
      </c>
      <c r="E3751">
        <v>525</v>
      </c>
      <c r="F3751" s="19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7">
        <f t="shared" si="233"/>
        <v>42458.127175925925</v>
      </c>
      <c r="M3751" t="b">
        <v>0</v>
      </c>
      <c r="N3751">
        <v>7</v>
      </c>
      <c r="O3751" s="5">
        <f>E3751/D3751</f>
        <v>1.05</v>
      </c>
      <c r="P3751" s="19">
        <f t="shared" si="234"/>
        <v>75</v>
      </c>
      <c r="Q3751" t="b">
        <v>1</v>
      </c>
      <c r="R3751" s="14" t="s">
        <v>8364</v>
      </c>
      <c r="S3751" s="10" t="s">
        <v>8271</v>
      </c>
      <c r="T3751" t="s">
        <v>8313</v>
      </c>
      <c r="U3751" s="14">
        <f t="shared" si="235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19">
        <v>6000</v>
      </c>
      <c r="E3752">
        <v>6027</v>
      </c>
      <c r="F3752" s="19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7">
        <f t="shared" si="233"/>
        <v>42016.981574074074</v>
      </c>
      <c r="M3752" t="b">
        <v>0</v>
      </c>
      <c r="N3752">
        <v>28</v>
      </c>
      <c r="O3752" s="5">
        <f>E3752/D3752</f>
        <v>1.0044999999999999</v>
      </c>
      <c r="P3752" s="19">
        <f t="shared" si="234"/>
        <v>215.25</v>
      </c>
      <c r="Q3752" t="b">
        <v>1</v>
      </c>
      <c r="R3752" s="14" t="s">
        <v>8364</v>
      </c>
      <c r="S3752" s="10" t="s">
        <v>8271</v>
      </c>
      <c r="T3752" t="s">
        <v>8313</v>
      </c>
      <c r="U3752" s="14">
        <f t="shared" si="235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19">
        <v>1000</v>
      </c>
      <c r="E3753">
        <v>1326</v>
      </c>
      <c r="F3753" s="19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7">
        <f t="shared" si="233"/>
        <v>42403.035567129627</v>
      </c>
      <c r="M3753" t="b">
        <v>0</v>
      </c>
      <c r="N3753">
        <v>11</v>
      </c>
      <c r="O3753" s="5">
        <f>E3753/D3753</f>
        <v>1.3260000000000001</v>
      </c>
      <c r="P3753" s="19">
        <f t="shared" si="234"/>
        <v>120.54545454545455</v>
      </c>
      <c r="Q3753" t="b">
        <v>1</v>
      </c>
      <c r="R3753" s="14" t="s">
        <v>8364</v>
      </c>
      <c r="S3753" s="10" t="s">
        <v>8271</v>
      </c>
      <c r="T3753" t="s">
        <v>8313</v>
      </c>
      <c r="U3753" s="14">
        <f t="shared" si="235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19">
        <v>500</v>
      </c>
      <c r="E3754">
        <v>565</v>
      </c>
      <c r="F3754" s="19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7">
        <f t="shared" si="233"/>
        <v>42619.802488425921</v>
      </c>
      <c r="M3754" t="b">
        <v>0</v>
      </c>
      <c r="N3754">
        <v>15</v>
      </c>
      <c r="O3754" s="5">
        <f>E3754/D3754</f>
        <v>1.1299999999999999</v>
      </c>
      <c r="P3754" s="19">
        <f t="shared" si="234"/>
        <v>37.666666666666664</v>
      </c>
      <c r="Q3754" t="b">
        <v>1</v>
      </c>
      <c r="R3754" s="14" t="s">
        <v>8364</v>
      </c>
      <c r="S3754" s="10" t="s">
        <v>8271</v>
      </c>
      <c r="T3754" t="s">
        <v>8313</v>
      </c>
      <c r="U3754" s="14">
        <f t="shared" si="235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19">
        <v>5000</v>
      </c>
      <c r="E3755">
        <v>5167</v>
      </c>
      <c r="F3755" s="19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7">
        <f t="shared" si="233"/>
        <v>42128.824074074073</v>
      </c>
      <c r="M3755" t="b">
        <v>0</v>
      </c>
      <c r="N3755">
        <v>30</v>
      </c>
      <c r="O3755" s="5">
        <f>E3755/D3755</f>
        <v>1.0334000000000001</v>
      </c>
      <c r="P3755" s="19">
        <f t="shared" si="234"/>
        <v>172.23333333333332</v>
      </c>
      <c r="Q3755" t="b">
        <v>1</v>
      </c>
      <c r="R3755" s="14" t="s">
        <v>8364</v>
      </c>
      <c r="S3755" s="10" t="s">
        <v>8271</v>
      </c>
      <c r="T3755" t="s">
        <v>8313</v>
      </c>
      <c r="U3755" s="14">
        <f t="shared" si="235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19">
        <v>2500</v>
      </c>
      <c r="E3756">
        <v>3000</v>
      </c>
      <c r="F3756" s="19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7">
        <f t="shared" si="233"/>
        <v>41808.881215277775</v>
      </c>
      <c r="M3756" t="b">
        <v>0</v>
      </c>
      <c r="N3756">
        <v>27</v>
      </c>
      <c r="O3756" s="5">
        <f>E3756/D3756</f>
        <v>1.2</v>
      </c>
      <c r="P3756" s="19">
        <f t="shared" si="234"/>
        <v>111.11111111111111</v>
      </c>
      <c r="Q3756" t="b">
        <v>1</v>
      </c>
      <c r="R3756" s="14" t="s">
        <v>8364</v>
      </c>
      <c r="S3756" s="10" t="s">
        <v>8271</v>
      </c>
      <c r="T3756" t="s">
        <v>8313</v>
      </c>
      <c r="U3756" s="14">
        <f t="shared" si="235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19">
        <v>550</v>
      </c>
      <c r="E3757">
        <v>713</v>
      </c>
      <c r="F3757" s="19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7">
        <f t="shared" si="233"/>
        <v>42445.866979166662</v>
      </c>
      <c r="M3757" t="b">
        <v>0</v>
      </c>
      <c r="N3757">
        <v>28</v>
      </c>
      <c r="O3757" s="5">
        <f>E3757/D3757</f>
        <v>1.2963636363636364</v>
      </c>
      <c r="P3757" s="19">
        <f t="shared" si="234"/>
        <v>25.464285714285715</v>
      </c>
      <c r="Q3757" t="b">
        <v>1</v>
      </c>
      <c r="R3757" s="14" t="s">
        <v>8364</v>
      </c>
      <c r="S3757" s="10" t="s">
        <v>8271</v>
      </c>
      <c r="T3757" t="s">
        <v>8313</v>
      </c>
      <c r="U3757" s="14">
        <f t="shared" si="235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19">
        <v>4500</v>
      </c>
      <c r="E3758">
        <v>4550</v>
      </c>
      <c r="F3758" s="19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7">
        <f t="shared" si="233"/>
        <v>41771.814791666664</v>
      </c>
      <c r="M3758" t="b">
        <v>0</v>
      </c>
      <c r="N3758">
        <v>17</v>
      </c>
      <c r="O3758" s="5">
        <f>E3758/D3758</f>
        <v>1.0111111111111111</v>
      </c>
      <c r="P3758" s="19">
        <f t="shared" si="234"/>
        <v>267.64705882352939</v>
      </c>
      <c r="Q3758" t="b">
        <v>1</v>
      </c>
      <c r="R3758" s="14" t="s">
        <v>8364</v>
      </c>
      <c r="S3758" s="10" t="s">
        <v>8271</v>
      </c>
      <c r="T3758" t="s">
        <v>8313</v>
      </c>
      <c r="U3758" s="14">
        <f t="shared" si="235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19">
        <v>3500</v>
      </c>
      <c r="E3759">
        <v>3798</v>
      </c>
      <c r="F3759" s="1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7">
        <f t="shared" si="233"/>
        <v>41954.850868055553</v>
      </c>
      <c r="M3759" t="b">
        <v>0</v>
      </c>
      <c r="N3759">
        <v>50</v>
      </c>
      <c r="O3759" s="5">
        <f>E3759/D3759</f>
        <v>1.0851428571428572</v>
      </c>
      <c r="P3759" s="19">
        <f t="shared" si="234"/>
        <v>75.959999999999994</v>
      </c>
      <c r="Q3759" t="b">
        <v>1</v>
      </c>
      <c r="R3759" s="14" t="s">
        <v>8364</v>
      </c>
      <c r="S3759" s="10" t="s">
        <v>8271</v>
      </c>
      <c r="T3759" t="s">
        <v>8313</v>
      </c>
      <c r="U3759" s="14">
        <f t="shared" si="235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19">
        <v>1500</v>
      </c>
      <c r="E3760">
        <v>1535</v>
      </c>
      <c r="F3760" s="19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7">
        <f t="shared" si="233"/>
        <v>41747.471504629626</v>
      </c>
      <c r="M3760" t="b">
        <v>0</v>
      </c>
      <c r="N3760">
        <v>26</v>
      </c>
      <c r="O3760" s="5">
        <f>E3760/D3760</f>
        <v>1.0233333333333334</v>
      </c>
      <c r="P3760" s="19">
        <f t="shared" si="234"/>
        <v>59.03846153846154</v>
      </c>
      <c r="Q3760" t="b">
        <v>1</v>
      </c>
      <c r="R3760" s="14" t="s">
        <v>8364</v>
      </c>
      <c r="S3760" s="10" t="s">
        <v>8271</v>
      </c>
      <c r="T3760" t="s">
        <v>8313</v>
      </c>
      <c r="U3760" s="14">
        <f t="shared" si="235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19">
        <v>4000</v>
      </c>
      <c r="E3761">
        <v>4409.7700000000004</v>
      </c>
      <c r="F3761" s="19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7">
        <f t="shared" si="233"/>
        <v>42182.108252314814</v>
      </c>
      <c r="M3761" t="b">
        <v>0</v>
      </c>
      <c r="N3761">
        <v>88</v>
      </c>
      <c r="O3761" s="5">
        <f>E3761/D3761</f>
        <v>1.1024425000000002</v>
      </c>
      <c r="P3761" s="19">
        <f t="shared" si="234"/>
        <v>50.111022727272733</v>
      </c>
      <c r="Q3761" t="b">
        <v>1</v>
      </c>
      <c r="R3761" s="14" t="s">
        <v>8364</v>
      </c>
      <c r="S3761" s="10" t="s">
        <v>8271</v>
      </c>
      <c r="T3761" t="s">
        <v>8313</v>
      </c>
      <c r="U3761" s="14">
        <f t="shared" si="235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19">
        <v>5000</v>
      </c>
      <c r="E3762">
        <v>5050.7700000000004</v>
      </c>
      <c r="F3762" s="19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7">
        <f t="shared" si="233"/>
        <v>41739.525300925925</v>
      </c>
      <c r="M3762" t="b">
        <v>0</v>
      </c>
      <c r="N3762">
        <v>91</v>
      </c>
      <c r="O3762" s="5">
        <f>E3762/D3762</f>
        <v>1.010154</v>
      </c>
      <c r="P3762" s="19">
        <f t="shared" si="234"/>
        <v>55.502967032967035</v>
      </c>
      <c r="Q3762" t="b">
        <v>1</v>
      </c>
      <c r="R3762" s="14" t="s">
        <v>8364</v>
      </c>
      <c r="S3762" s="10" t="s">
        <v>8271</v>
      </c>
      <c r="T3762" t="s">
        <v>8313</v>
      </c>
      <c r="U3762" s="14">
        <f t="shared" si="235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19">
        <v>500</v>
      </c>
      <c r="E3763">
        <v>500</v>
      </c>
      <c r="F3763" s="19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7">
        <f t="shared" si="233"/>
        <v>42173.466863425929</v>
      </c>
      <c r="M3763" t="b">
        <v>0</v>
      </c>
      <c r="N3763">
        <v>3</v>
      </c>
      <c r="O3763" s="5">
        <f>E3763/D3763</f>
        <v>1</v>
      </c>
      <c r="P3763" s="19">
        <f t="shared" si="234"/>
        <v>166.66666666666666</v>
      </c>
      <c r="Q3763" t="b">
        <v>1</v>
      </c>
      <c r="R3763" s="14" t="s">
        <v>8364</v>
      </c>
      <c r="S3763" s="10" t="s">
        <v>8271</v>
      </c>
      <c r="T3763" t="s">
        <v>8313</v>
      </c>
      <c r="U3763" s="14">
        <f t="shared" si="235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19">
        <v>1250</v>
      </c>
      <c r="E3764">
        <v>1328</v>
      </c>
      <c r="F3764" s="19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7">
        <f t="shared" si="233"/>
        <v>42193.813530092593</v>
      </c>
      <c r="M3764" t="b">
        <v>0</v>
      </c>
      <c r="N3764">
        <v>28</v>
      </c>
      <c r="O3764" s="5">
        <f>E3764/D3764</f>
        <v>1.0624</v>
      </c>
      <c r="P3764" s="19">
        <f t="shared" si="234"/>
        <v>47.428571428571431</v>
      </c>
      <c r="Q3764" t="b">
        <v>1</v>
      </c>
      <c r="R3764" s="14" t="s">
        <v>8364</v>
      </c>
      <c r="S3764" s="10" t="s">
        <v>8271</v>
      </c>
      <c r="T3764" t="s">
        <v>8313</v>
      </c>
      <c r="U3764" s="14">
        <f t="shared" si="235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19">
        <v>5000</v>
      </c>
      <c r="E3765">
        <v>5000</v>
      </c>
      <c r="F3765" s="19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7">
        <f t="shared" si="233"/>
        <v>42065.750300925924</v>
      </c>
      <c r="M3765" t="b">
        <v>0</v>
      </c>
      <c r="N3765">
        <v>77</v>
      </c>
      <c r="O3765" s="5">
        <f>E3765/D3765</f>
        <v>1</v>
      </c>
      <c r="P3765" s="19">
        <f t="shared" si="234"/>
        <v>64.935064935064929</v>
      </c>
      <c r="Q3765" t="b">
        <v>1</v>
      </c>
      <c r="R3765" s="14" t="s">
        <v>8364</v>
      </c>
      <c r="S3765" s="10" t="s">
        <v>8271</v>
      </c>
      <c r="T3765" t="s">
        <v>8313</v>
      </c>
      <c r="U3765" s="14">
        <f t="shared" si="235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19">
        <v>1500</v>
      </c>
      <c r="E3766">
        <v>1500</v>
      </c>
      <c r="F3766" s="19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7">
        <f t="shared" si="233"/>
        <v>42499.842962962968</v>
      </c>
      <c r="M3766" t="b">
        <v>0</v>
      </c>
      <c r="N3766">
        <v>27</v>
      </c>
      <c r="O3766" s="5">
        <f>E3766/D3766</f>
        <v>1</v>
      </c>
      <c r="P3766" s="19">
        <f t="shared" si="234"/>
        <v>55.555555555555557</v>
      </c>
      <c r="Q3766" t="b">
        <v>1</v>
      </c>
      <c r="R3766" s="14" t="s">
        <v>8364</v>
      </c>
      <c r="S3766" s="10" t="s">
        <v>8271</v>
      </c>
      <c r="T3766" t="s">
        <v>8313</v>
      </c>
      <c r="U3766" s="14">
        <f t="shared" si="235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19">
        <v>7000</v>
      </c>
      <c r="E3767">
        <v>7942</v>
      </c>
      <c r="F3767" s="19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7">
        <f t="shared" si="233"/>
        <v>41820.776412037041</v>
      </c>
      <c r="M3767" t="b">
        <v>0</v>
      </c>
      <c r="N3767">
        <v>107</v>
      </c>
      <c r="O3767" s="5">
        <f>E3767/D3767</f>
        <v>1.1345714285714286</v>
      </c>
      <c r="P3767" s="19">
        <f t="shared" si="234"/>
        <v>74.224299065420567</v>
      </c>
      <c r="Q3767" t="b">
        <v>1</v>
      </c>
      <c r="R3767" s="14" t="s">
        <v>8364</v>
      </c>
      <c r="S3767" s="10" t="s">
        <v>8271</v>
      </c>
      <c r="T3767" t="s">
        <v>8313</v>
      </c>
      <c r="U3767" s="14">
        <f t="shared" si="235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19">
        <v>10000</v>
      </c>
      <c r="E3768">
        <v>10265.01</v>
      </c>
      <c r="F3768" s="19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7">
        <f t="shared" si="233"/>
        <v>41788.167187500003</v>
      </c>
      <c r="M3768" t="b">
        <v>0</v>
      </c>
      <c r="N3768">
        <v>96</v>
      </c>
      <c r="O3768" s="5">
        <f>E3768/D3768</f>
        <v>1.0265010000000001</v>
      </c>
      <c r="P3768" s="19">
        <f t="shared" si="234"/>
        <v>106.9271875</v>
      </c>
      <c r="Q3768" t="b">
        <v>1</v>
      </c>
      <c r="R3768" s="14" t="s">
        <v>8364</v>
      </c>
      <c r="S3768" s="10" t="s">
        <v>8271</v>
      </c>
      <c r="T3768" t="s">
        <v>8313</v>
      </c>
      <c r="U3768" s="14">
        <f t="shared" si="235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19">
        <v>2000</v>
      </c>
      <c r="E3769">
        <v>2335</v>
      </c>
      <c r="F3769" s="1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7">
        <f t="shared" si="233"/>
        <v>42050.019641203704</v>
      </c>
      <c r="M3769" t="b">
        <v>0</v>
      </c>
      <c r="N3769">
        <v>56</v>
      </c>
      <c r="O3769" s="5">
        <f>E3769/D3769</f>
        <v>1.1675</v>
      </c>
      <c r="P3769" s="19">
        <f t="shared" si="234"/>
        <v>41.696428571428569</v>
      </c>
      <c r="Q3769" t="b">
        <v>1</v>
      </c>
      <c r="R3769" s="14" t="s">
        <v>8364</v>
      </c>
      <c r="S3769" s="10" t="s">
        <v>8271</v>
      </c>
      <c r="T3769" t="s">
        <v>8313</v>
      </c>
      <c r="U3769" s="14">
        <f t="shared" si="235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19">
        <v>4000</v>
      </c>
      <c r="E3770">
        <v>4306.1099999999997</v>
      </c>
      <c r="F3770" s="19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7">
        <f t="shared" si="233"/>
        <v>41772.727893518517</v>
      </c>
      <c r="M3770" t="b">
        <v>0</v>
      </c>
      <c r="N3770">
        <v>58</v>
      </c>
      <c r="O3770" s="5">
        <f>E3770/D3770</f>
        <v>1.0765274999999999</v>
      </c>
      <c r="P3770" s="19">
        <f t="shared" si="234"/>
        <v>74.243275862068955</v>
      </c>
      <c r="Q3770" t="b">
        <v>1</v>
      </c>
      <c r="R3770" s="14" t="s">
        <v>8364</v>
      </c>
      <c r="S3770" s="10" t="s">
        <v>8271</v>
      </c>
      <c r="T3770" t="s">
        <v>8313</v>
      </c>
      <c r="U3770" s="14">
        <f t="shared" si="235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19">
        <v>1100</v>
      </c>
      <c r="E3771">
        <v>1100</v>
      </c>
      <c r="F3771" s="19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7">
        <f t="shared" si="233"/>
        <v>42445.598136574074</v>
      </c>
      <c r="M3771" t="b">
        <v>0</v>
      </c>
      <c r="N3771">
        <v>15</v>
      </c>
      <c r="O3771" s="5">
        <f>E3771/D3771</f>
        <v>1</v>
      </c>
      <c r="P3771" s="19">
        <f t="shared" si="234"/>
        <v>73.333333333333329</v>
      </c>
      <c r="Q3771" t="b">
        <v>1</v>
      </c>
      <c r="R3771" s="14" t="s">
        <v>8364</v>
      </c>
      <c r="S3771" s="10" t="s">
        <v>8271</v>
      </c>
      <c r="T3771" t="s">
        <v>8313</v>
      </c>
      <c r="U3771" s="14">
        <f t="shared" si="235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19">
        <v>2000</v>
      </c>
      <c r="E3772">
        <v>2000</v>
      </c>
      <c r="F3772" s="19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7">
        <f t="shared" si="233"/>
        <v>42138.930671296301</v>
      </c>
      <c r="M3772" t="b">
        <v>0</v>
      </c>
      <c r="N3772">
        <v>20</v>
      </c>
      <c r="O3772" s="5">
        <f>E3772/D3772</f>
        <v>1</v>
      </c>
      <c r="P3772" s="19">
        <f t="shared" si="234"/>
        <v>100</v>
      </c>
      <c r="Q3772" t="b">
        <v>1</v>
      </c>
      <c r="R3772" s="14" t="s">
        <v>8364</v>
      </c>
      <c r="S3772" s="10" t="s">
        <v>8271</v>
      </c>
      <c r="T3772" t="s">
        <v>8313</v>
      </c>
      <c r="U3772" s="14">
        <f t="shared" si="235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19">
        <v>1000</v>
      </c>
      <c r="E3773">
        <v>1460</v>
      </c>
      <c r="F3773" s="19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7">
        <f t="shared" si="233"/>
        <v>42493.857083333336</v>
      </c>
      <c r="M3773" t="b">
        <v>0</v>
      </c>
      <c r="N3773">
        <v>38</v>
      </c>
      <c r="O3773" s="5">
        <f>E3773/D3773</f>
        <v>1.46</v>
      </c>
      <c r="P3773" s="19">
        <f t="shared" si="234"/>
        <v>38.421052631578945</v>
      </c>
      <c r="Q3773" t="b">
        <v>1</v>
      </c>
      <c r="R3773" s="14" t="s">
        <v>8364</v>
      </c>
      <c r="S3773" s="10" t="s">
        <v>8271</v>
      </c>
      <c r="T3773" t="s">
        <v>8313</v>
      </c>
      <c r="U3773" s="14">
        <f t="shared" si="235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19">
        <v>5000</v>
      </c>
      <c r="E3774">
        <v>5510</v>
      </c>
      <c r="F3774" s="19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7">
        <f t="shared" si="233"/>
        <v>42682.616967592592</v>
      </c>
      <c r="M3774" t="b">
        <v>0</v>
      </c>
      <c r="N3774">
        <v>33</v>
      </c>
      <c r="O3774" s="5">
        <f>E3774/D3774</f>
        <v>1.1020000000000001</v>
      </c>
      <c r="P3774" s="19">
        <f t="shared" si="234"/>
        <v>166.96969696969697</v>
      </c>
      <c r="Q3774" t="b">
        <v>1</v>
      </c>
      <c r="R3774" s="14" t="s">
        <v>8364</v>
      </c>
      <c r="S3774" s="10" t="s">
        <v>8271</v>
      </c>
      <c r="T3774" t="s">
        <v>8313</v>
      </c>
      <c r="U3774" s="14">
        <f t="shared" si="235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19">
        <v>5000</v>
      </c>
      <c r="E3775">
        <v>5410</v>
      </c>
      <c r="F3775" s="19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7">
        <f t="shared" si="233"/>
        <v>42656.005173611105</v>
      </c>
      <c r="M3775" t="b">
        <v>0</v>
      </c>
      <c r="N3775">
        <v>57</v>
      </c>
      <c r="O3775" s="5">
        <f>E3775/D3775</f>
        <v>1.0820000000000001</v>
      </c>
      <c r="P3775" s="19">
        <f t="shared" si="234"/>
        <v>94.912280701754383</v>
      </c>
      <c r="Q3775" t="b">
        <v>1</v>
      </c>
      <c r="R3775" s="14" t="s">
        <v>8364</v>
      </c>
      <c r="S3775" s="10" t="s">
        <v>8271</v>
      </c>
      <c r="T3775" t="s">
        <v>8313</v>
      </c>
      <c r="U3775" s="14">
        <f t="shared" si="235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19">
        <v>2500</v>
      </c>
      <c r="E3776">
        <v>2500</v>
      </c>
      <c r="F3776" s="19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7">
        <f t="shared" si="233"/>
        <v>42087.792303240742</v>
      </c>
      <c r="M3776" t="b">
        <v>0</v>
      </c>
      <c r="N3776">
        <v>25</v>
      </c>
      <c r="O3776" s="5">
        <f>E3776/D3776</f>
        <v>1</v>
      </c>
      <c r="P3776" s="19">
        <f t="shared" si="234"/>
        <v>100</v>
      </c>
      <c r="Q3776" t="b">
        <v>1</v>
      </c>
      <c r="R3776" s="14" t="s">
        <v>8364</v>
      </c>
      <c r="S3776" s="10" t="s">
        <v>8271</v>
      </c>
      <c r="T3776" t="s">
        <v>8313</v>
      </c>
      <c r="U3776" s="14">
        <f t="shared" si="235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19">
        <v>2000</v>
      </c>
      <c r="E3777">
        <v>2005</v>
      </c>
      <c r="F3777" s="19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7">
        <f t="shared" si="233"/>
        <v>42075.942627314813</v>
      </c>
      <c r="M3777" t="b">
        <v>0</v>
      </c>
      <c r="N3777">
        <v>14</v>
      </c>
      <c r="O3777" s="5">
        <f>E3777/D3777</f>
        <v>1.0024999999999999</v>
      </c>
      <c r="P3777" s="19">
        <f t="shared" si="234"/>
        <v>143.21428571428572</v>
      </c>
      <c r="Q3777" t="b">
        <v>1</v>
      </c>
      <c r="R3777" s="14" t="s">
        <v>8364</v>
      </c>
      <c r="S3777" s="10" t="s">
        <v>8271</v>
      </c>
      <c r="T3777" t="s">
        <v>8313</v>
      </c>
      <c r="U3777" s="14">
        <f t="shared" si="235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19">
        <v>8000</v>
      </c>
      <c r="E3778">
        <v>8537</v>
      </c>
      <c r="F3778" s="19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7">
        <f t="shared" si="233"/>
        <v>41814.367800925924</v>
      </c>
      <c r="M3778" t="b">
        <v>0</v>
      </c>
      <c r="N3778">
        <v>94</v>
      </c>
      <c r="O3778" s="5">
        <f>E3778/D3778</f>
        <v>1.0671250000000001</v>
      </c>
      <c r="P3778" s="19">
        <f t="shared" si="234"/>
        <v>90.819148936170208</v>
      </c>
      <c r="Q3778" t="b">
        <v>1</v>
      </c>
      <c r="R3778" s="14" t="s">
        <v>8364</v>
      </c>
      <c r="S3778" s="10" t="s">
        <v>8271</v>
      </c>
      <c r="T3778" t="s">
        <v>8313</v>
      </c>
      <c r="U3778" s="14">
        <f t="shared" si="235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19">
        <v>2000</v>
      </c>
      <c r="E3779">
        <v>2864</v>
      </c>
      <c r="F3779" s="1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7">
        <f t="shared" ref="L3779:L3842" si="237">(((K3779/60)/60)/24)+DATE(1970,1,1)</f>
        <v>41887.111354166671</v>
      </c>
      <c r="M3779" t="b">
        <v>0</v>
      </c>
      <c r="N3779">
        <v>59</v>
      </c>
      <c r="O3779" s="5">
        <f>E3779/D3779</f>
        <v>1.4319999999999999</v>
      </c>
      <c r="P3779" s="19">
        <f t="shared" ref="P3779:P3842" si="238">IFERROR(E3779/N3779,0)</f>
        <v>48.542372881355931</v>
      </c>
      <c r="Q3779" t="b">
        <v>1</v>
      </c>
      <c r="R3779" s="14" t="s">
        <v>8364</v>
      </c>
      <c r="S3779" s="10" t="s">
        <v>8271</v>
      </c>
      <c r="T3779" t="s">
        <v>8313</v>
      </c>
      <c r="U3779" s="14">
        <f t="shared" ref="U3779:U3842" si="239">YEAR(L3779)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19">
        <v>2400</v>
      </c>
      <c r="E3780">
        <v>2521</v>
      </c>
      <c r="F3780" s="19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7">
        <f t="shared" si="237"/>
        <v>41989.819212962961</v>
      </c>
      <c r="M3780" t="b">
        <v>0</v>
      </c>
      <c r="N3780">
        <v>36</v>
      </c>
      <c r="O3780" s="5">
        <f>E3780/D3780</f>
        <v>1.0504166666666668</v>
      </c>
      <c r="P3780" s="19">
        <f t="shared" si="238"/>
        <v>70.027777777777771</v>
      </c>
      <c r="Q3780" t="b">
        <v>1</v>
      </c>
      <c r="R3780" s="14" t="s">
        <v>8364</v>
      </c>
      <c r="S3780" s="10" t="s">
        <v>8271</v>
      </c>
      <c r="T3780" t="s">
        <v>8313</v>
      </c>
      <c r="U3780" s="14">
        <f t="shared" si="23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19">
        <v>15000</v>
      </c>
      <c r="E3781">
        <v>15597</v>
      </c>
      <c r="F3781" s="19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7">
        <f t="shared" si="237"/>
        <v>42425.735416666663</v>
      </c>
      <c r="M3781" t="b">
        <v>0</v>
      </c>
      <c r="N3781">
        <v>115</v>
      </c>
      <c r="O3781" s="5">
        <f>E3781/D3781</f>
        <v>1.0398000000000001</v>
      </c>
      <c r="P3781" s="19">
        <f t="shared" si="238"/>
        <v>135.62608695652173</v>
      </c>
      <c r="Q3781" t="b">
        <v>1</v>
      </c>
      <c r="R3781" s="14" t="s">
        <v>8364</v>
      </c>
      <c r="S3781" s="10" t="s">
        <v>8271</v>
      </c>
      <c r="T3781" t="s">
        <v>8313</v>
      </c>
      <c r="U3781" s="14">
        <f t="shared" si="23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19">
        <v>2500</v>
      </c>
      <c r="E3782">
        <v>3000</v>
      </c>
      <c r="F3782" s="19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7">
        <f t="shared" si="237"/>
        <v>42166.219733796301</v>
      </c>
      <c r="M3782" t="b">
        <v>0</v>
      </c>
      <c r="N3782">
        <v>30</v>
      </c>
      <c r="O3782" s="5">
        <f>E3782/D3782</f>
        <v>1.2</v>
      </c>
      <c r="P3782" s="19">
        <f t="shared" si="238"/>
        <v>100</v>
      </c>
      <c r="Q3782" t="b">
        <v>1</v>
      </c>
      <c r="R3782" s="14" t="s">
        <v>8364</v>
      </c>
      <c r="S3782" s="10" t="s">
        <v>8271</v>
      </c>
      <c r="T3782" t="s">
        <v>8313</v>
      </c>
      <c r="U3782" s="14">
        <f t="shared" si="23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19">
        <v>4500</v>
      </c>
      <c r="E3783">
        <v>4935</v>
      </c>
      <c r="F3783" s="19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7">
        <f t="shared" si="237"/>
        <v>41865.882928240739</v>
      </c>
      <c r="M3783" t="b">
        <v>0</v>
      </c>
      <c r="N3783">
        <v>52</v>
      </c>
      <c r="O3783" s="5">
        <f>E3783/D3783</f>
        <v>1.0966666666666667</v>
      </c>
      <c r="P3783" s="19">
        <f t="shared" si="238"/>
        <v>94.90384615384616</v>
      </c>
      <c r="Q3783" t="b">
        <v>1</v>
      </c>
      <c r="R3783" s="14" t="s">
        <v>8364</v>
      </c>
      <c r="S3783" s="10" t="s">
        <v>8271</v>
      </c>
      <c r="T3783" t="s">
        <v>8313</v>
      </c>
      <c r="U3783" s="14">
        <f t="shared" si="23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19">
        <v>2000</v>
      </c>
      <c r="E3784">
        <v>2035</v>
      </c>
      <c r="F3784" s="19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7">
        <f t="shared" si="237"/>
        <v>42546.862233796302</v>
      </c>
      <c r="M3784" t="b">
        <v>0</v>
      </c>
      <c r="N3784">
        <v>27</v>
      </c>
      <c r="O3784" s="5">
        <f>E3784/D3784</f>
        <v>1.0175000000000001</v>
      </c>
      <c r="P3784" s="19">
        <f t="shared" si="238"/>
        <v>75.370370370370367</v>
      </c>
      <c r="Q3784" t="b">
        <v>1</v>
      </c>
      <c r="R3784" s="14" t="s">
        <v>8364</v>
      </c>
      <c r="S3784" s="10" t="s">
        <v>8271</v>
      </c>
      <c r="T3784" t="s">
        <v>8313</v>
      </c>
      <c r="U3784" s="14">
        <f t="shared" si="23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19">
        <v>1200</v>
      </c>
      <c r="E3785">
        <v>1547</v>
      </c>
      <c r="F3785" s="19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7">
        <f t="shared" si="237"/>
        <v>42420.140277777777</v>
      </c>
      <c r="M3785" t="b">
        <v>0</v>
      </c>
      <c r="N3785">
        <v>24</v>
      </c>
      <c r="O3785" s="5">
        <f>E3785/D3785</f>
        <v>1.2891666666666666</v>
      </c>
      <c r="P3785" s="19">
        <f t="shared" si="238"/>
        <v>64.458333333333329</v>
      </c>
      <c r="Q3785" t="b">
        <v>1</v>
      </c>
      <c r="R3785" s="14" t="s">
        <v>8364</v>
      </c>
      <c r="S3785" s="10" t="s">
        <v>8271</v>
      </c>
      <c r="T3785" t="s">
        <v>8313</v>
      </c>
      <c r="U3785" s="14">
        <f t="shared" si="23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19">
        <v>1000</v>
      </c>
      <c r="E3786">
        <v>1150</v>
      </c>
      <c r="F3786" s="19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7">
        <f t="shared" si="237"/>
        <v>42531.980694444443</v>
      </c>
      <c r="M3786" t="b">
        <v>0</v>
      </c>
      <c r="N3786">
        <v>10</v>
      </c>
      <c r="O3786" s="5">
        <f>E3786/D3786</f>
        <v>1.1499999999999999</v>
      </c>
      <c r="P3786" s="19">
        <f t="shared" si="238"/>
        <v>115</v>
      </c>
      <c r="Q3786" t="b">
        <v>1</v>
      </c>
      <c r="R3786" s="14" t="s">
        <v>8364</v>
      </c>
      <c r="S3786" s="10" t="s">
        <v>8271</v>
      </c>
      <c r="T3786" t="s">
        <v>8313</v>
      </c>
      <c r="U3786" s="14">
        <f t="shared" si="23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19">
        <v>2000</v>
      </c>
      <c r="E3787">
        <v>3015</v>
      </c>
      <c r="F3787" s="19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7">
        <f t="shared" si="237"/>
        <v>42548.63853009259</v>
      </c>
      <c r="M3787" t="b">
        <v>0</v>
      </c>
      <c r="N3787">
        <v>30</v>
      </c>
      <c r="O3787" s="5">
        <f>E3787/D3787</f>
        <v>1.5075000000000001</v>
      </c>
      <c r="P3787" s="19">
        <f t="shared" si="238"/>
        <v>100.5</v>
      </c>
      <c r="Q3787" t="b">
        <v>1</v>
      </c>
      <c r="R3787" s="14" t="s">
        <v>8364</v>
      </c>
      <c r="S3787" s="10" t="s">
        <v>8271</v>
      </c>
      <c r="T3787" t="s">
        <v>8313</v>
      </c>
      <c r="U3787" s="14">
        <f t="shared" si="23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19">
        <v>6000</v>
      </c>
      <c r="E3788">
        <v>6658</v>
      </c>
      <c r="F3788" s="19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7">
        <f t="shared" si="237"/>
        <v>42487.037905092591</v>
      </c>
      <c r="M3788" t="b">
        <v>0</v>
      </c>
      <c r="N3788">
        <v>71</v>
      </c>
      <c r="O3788" s="5">
        <f>E3788/D3788</f>
        <v>1.1096666666666666</v>
      </c>
      <c r="P3788" s="19">
        <f t="shared" si="238"/>
        <v>93.774647887323937</v>
      </c>
      <c r="Q3788" t="b">
        <v>1</v>
      </c>
      <c r="R3788" s="14" t="s">
        <v>8364</v>
      </c>
      <c r="S3788" s="10" t="s">
        <v>8271</v>
      </c>
      <c r="T3788" t="s">
        <v>8313</v>
      </c>
      <c r="U3788" s="14">
        <f t="shared" si="23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19">
        <v>350</v>
      </c>
      <c r="E3789">
        <v>351</v>
      </c>
      <c r="F3789" s="1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7">
        <f t="shared" si="237"/>
        <v>42167.534791666665</v>
      </c>
      <c r="M3789" t="b">
        <v>0</v>
      </c>
      <c r="N3789">
        <v>10</v>
      </c>
      <c r="O3789" s="5">
        <f>E3789/D3789</f>
        <v>1.0028571428571429</v>
      </c>
      <c r="P3789" s="19">
        <f t="shared" si="238"/>
        <v>35.1</v>
      </c>
      <c r="Q3789" t="b">
        <v>1</v>
      </c>
      <c r="R3789" s="14" t="s">
        <v>8364</v>
      </c>
      <c r="S3789" s="10" t="s">
        <v>8271</v>
      </c>
      <c r="T3789" t="s">
        <v>8313</v>
      </c>
      <c r="U3789" s="14">
        <f t="shared" si="23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19">
        <v>75000</v>
      </c>
      <c r="E3790">
        <v>500</v>
      </c>
      <c r="F3790" s="19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7">
        <f t="shared" si="237"/>
        <v>42333.695821759262</v>
      </c>
      <c r="M3790" t="b">
        <v>0</v>
      </c>
      <c r="N3790">
        <v>1</v>
      </c>
      <c r="O3790" s="5">
        <f>E3790/D3790</f>
        <v>6.6666666666666671E-3</v>
      </c>
      <c r="P3790" s="19">
        <f t="shared" si="238"/>
        <v>500</v>
      </c>
      <c r="Q3790" t="b">
        <v>0</v>
      </c>
      <c r="R3790" s="14" t="s">
        <v>8364</v>
      </c>
      <c r="S3790" s="10" t="s">
        <v>8271</v>
      </c>
      <c r="T3790" t="s">
        <v>8313</v>
      </c>
      <c r="U3790" s="14">
        <f t="shared" si="23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19">
        <v>3550</v>
      </c>
      <c r="E3791">
        <v>116</v>
      </c>
      <c r="F3791" s="19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7">
        <f t="shared" si="237"/>
        <v>42138.798819444448</v>
      </c>
      <c r="M3791" t="b">
        <v>0</v>
      </c>
      <c r="N3791">
        <v>4</v>
      </c>
      <c r="O3791" s="5">
        <f>E3791/D3791</f>
        <v>3.267605633802817E-2</v>
      </c>
      <c r="P3791" s="19">
        <f t="shared" si="238"/>
        <v>29</v>
      </c>
      <c r="Q3791" t="b">
        <v>0</v>
      </c>
      <c r="R3791" s="14" t="s">
        <v>8364</v>
      </c>
      <c r="S3791" s="10" t="s">
        <v>8271</v>
      </c>
      <c r="T3791" t="s">
        <v>8313</v>
      </c>
      <c r="U3791" s="14">
        <f t="shared" si="23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19">
        <v>15000</v>
      </c>
      <c r="E3792">
        <v>0</v>
      </c>
      <c r="F3792" s="19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7">
        <f t="shared" si="237"/>
        <v>42666.666932870372</v>
      </c>
      <c r="M3792" t="b">
        <v>0</v>
      </c>
      <c r="N3792">
        <v>0</v>
      </c>
      <c r="O3792" s="5">
        <f>E3792/D3792</f>
        <v>0</v>
      </c>
      <c r="P3792" s="19">
        <f t="shared" si="238"/>
        <v>0</v>
      </c>
      <c r="Q3792" t="b">
        <v>0</v>
      </c>
      <c r="R3792" s="14" t="s">
        <v>8364</v>
      </c>
      <c r="S3792" s="10" t="s">
        <v>8271</v>
      </c>
      <c r="T3792" t="s">
        <v>8313</v>
      </c>
      <c r="U3792" s="14">
        <f t="shared" si="23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19">
        <v>1500</v>
      </c>
      <c r="E3793">
        <v>0</v>
      </c>
      <c r="F3793" s="19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7">
        <f t="shared" si="237"/>
        <v>41766.692037037035</v>
      </c>
      <c r="M3793" t="b">
        <v>0</v>
      </c>
      <c r="N3793">
        <v>0</v>
      </c>
      <c r="O3793" s="5">
        <f>E3793/D3793</f>
        <v>0</v>
      </c>
      <c r="P3793" s="19">
        <f t="shared" si="238"/>
        <v>0</v>
      </c>
      <c r="Q3793" t="b">
        <v>0</v>
      </c>
      <c r="R3793" s="14" t="s">
        <v>8364</v>
      </c>
      <c r="S3793" s="10" t="s">
        <v>8271</v>
      </c>
      <c r="T3793" t="s">
        <v>8313</v>
      </c>
      <c r="U3793" s="14">
        <f t="shared" si="23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19">
        <v>12500</v>
      </c>
      <c r="E3794">
        <v>35</v>
      </c>
      <c r="F3794" s="19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7">
        <f t="shared" si="237"/>
        <v>42170.447013888886</v>
      </c>
      <c r="M3794" t="b">
        <v>0</v>
      </c>
      <c r="N3794">
        <v>2</v>
      </c>
      <c r="O3794" s="5">
        <f>E3794/D3794</f>
        <v>2.8E-3</v>
      </c>
      <c r="P3794" s="19">
        <f t="shared" si="238"/>
        <v>17.5</v>
      </c>
      <c r="Q3794" t="b">
        <v>0</v>
      </c>
      <c r="R3794" s="14" t="s">
        <v>8364</v>
      </c>
      <c r="S3794" s="10" t="s">
        <v>8271</v>
      </c>
      <c r="T3794" t="s">
        <v>8313</v>
      </c>
      <c r="U3794" s="14">
        <f t="shared" si="23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19">
        <v>7000</v>
      </c>
      <c r="E3795">
        <v>4176</v>
      </c>
      <c r="F3795" s="19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7">
        <f t="shared" si="237"/>
        <v>41968.938993055555</v>
      </c>
      <c r="M3795" t="b">
        <v>0</v>
      </c>
      <c r="N3795">
        <v>24</v>
      </c>
      <c r="O3795" s="5">
        <f>E3795/D3795</f>
        <v>0.59657142857142853</v>
      </c>
      <c r="P3795" s="19">
        <f t="shared" si="238"/>
        <v>174</v>
      </c>
      <c r="Q3795" t="b">
        <v>0</v>
      </c>
      <c r="R3795" s="14" t="s">
        <v>8364</v>
      </c>
      <c r="S3795" s="10" t="s">
        <v>8271</v>
      </c>
      <c r="T3795" t="s">
        <v>8313</v>
      </c>
      <c r="U3795" s="14">
        <f t="shared" si="23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19">
        <v>5000</v>
      </c>
      <c r="E3796">
        <v>50</v>
      </c>
      <c r="F3796" s="19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7">
        <f t="shared" si="237"/>
        <v>42132.58048611111</v>
      </c>
      <c r="M3796" t="b">
        <v>0</v>
      </c>
      <c r="N3796">
        <v>1</v>
      </c>
      <c r="O3796" s="5">
        <f>E3796/D3796</f>
        <v>0.01</v>
      </c>
      <c r="P3796" s="19">
        <f t="shared" si="238"/>
        <v>50</v>
      </c>
      <c r="Q3796" t="b">
        <v>0</v>
      </c>
      <c r="R3796" s="14" t="s">
        <v>8364</v>
      </c>
      <c r="S3796" s="10" t="s">
        <v>8271</v>
      </c>
      <c r="T3796" t="s">
        <v>8313</v>
      </c>
      <c r="U3796" s="14">
        <f t="shared" si="23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19">
        <v>600</v>
      </c>
      <c r="E3797">
        <v>10</v>
      </c>
      <c r="F3797" s="19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7">
        <f t="shared" si="237"/>
        <v>42201.436226851853</v>
      </c>
      <c r="M3797" t="b">
        <v>0</v>
      </c>
      <c r="N3797">
        <v>2</v>
      </c>
      <c r="O3797" s="5">
        <f>E3797/D3797</f>
        <v>1.6666666666666666E-2</v>
      </c>
      <c r="P3797" s="19">
        <f t="shared" si="238"/>
        <v>5</v>
      </c>
      <c r="Q3797" t="b">
        <v>0</v>
      </c>
      <c r="R3797" s="14" t="s">
        <v>8364</v>
      </c>
      <c r="S3797" s="10" t="s">
        <v>8271</v>
      </c>
      <c r="T3797" t="s">
        <v>8313</v>
      </c>
      <c r="U3797" s="14">
        <f t="shared" si="23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19">
        <v>22500</v>
      </c>
      <c r="E3798">
        <v>1</v>
      </c>
      <c r="F3798" s="19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7">
        <f t="shared" si="237"/>
        <v>42689.029583333337</v>
      </c>
      <c r="M3798" t="b">
        <v>0</v>
      </c>
      <c r="N3798">
        <v>1</v>
      </c>
      <c r="O3798" s="5">
        <f>E3798/D3798</f>
        <v>4.4444444444444447E-5</v>
      </c>
      <c r="P3798" s="19">
        <f t="shared" si="238"/>
        <v>1</v>
      </c>
      <c r="Q3798" t="b">
        <v>0</v>
      </c>
      <c r="R3798" s="14" t="s">
        <v>8364</v>
      </c>
      <c r="S3798" s="10" t="s">
        <v>8271</v>
      </c>
      <c r="T3798" t="s">
        <v>8313</v>
      </c>
      <c r="U3798" s="14">
        <f t="shared" si="23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19">
        <v>6000</v>
      </c>
      <c r="E3799">
        <v>5380</v>
      </c>
      <c r="F3799" s="1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7">
        <f t="shared" si="237"/>
        <v>42084.881539351853</v>
      </c>
      <c r="M3799" t="b">
        <v>0</v>
      </c>
      <c r="N3799">
        <v>37</v>
      </c>
      <c r="O3799" s="5">
        <f>E3799/D3799</f>
        <v>0.89666666666666661</v>
      </c>
      <c r="P3799" s="19">
        <f t="shared" si="238"/>
        <v>145.40540540540542</v>
      </c>
      <c r="Q3799" t="b">
        <v>0</v>
      </c>
      <c r="R3799" s="14" t="s">
        <v>8364</v>
      </c>
      <c r="S3799" s="10" t="s">
        <v>8271</v>
      </c>
      <c r="T3799" t="s">
        <v>8313</v>
      </c>
      <c r="U3799" s="14">
        <f t="shared" si="23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19">
        <v>70000</v>
      </c>
      <c r="E3800">
        <v>1025</v>
      </c>
      <c r="F3800" s="19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7">
        <f t="shared" si="237"/>
        <v>41831.722777777781</v>
      </c>
      <c r="M3800" t="b">
        <v>0</v>
      </c>
      <c r="N3800">
        <v>5</v>
      </c>
      <c r="O3800" s="5">
        <f>E3800/D3800</f>
        <v>1.4642857142857143E-2</v>
      </c>
      <c r="P3800" s="19">
        <f t="shared" si="238"/>
        <v>205</v>
      </c>
      <c r="Q3800" t="b">
        <v>0</v>
      </c>
      <c r="R3800" s="14" t="s">
        <v>8364</v>
      </c>
      <c r="S3800" s="10" t="s">
        <v>8271</v>
      </c>
      <c r="T3800" t="s">
        <v>8313</v>
      </c>
      <c r="U3800" s="14">
        <f t="shared" si="23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19">
        <v>10000</v>
      </c>
      <c r="E3801">
        <v>402</v>
      </c>
      <c r="F3801" s="19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7">
        <f t="shared" si="237"/>
        <v>42410.93105324074</v>
      </c>
      <c r="M3801" t="b">
        <v>0</v>
      </c>
      <c r="N3801">
        <v>4</v>
      </c>
      <c r="O3801" s="5">
        <f>E3801/D3801</f>
        <v>4.02E-2</v>
      </c>
      <c r="P3801" s="19">
        <f t="shared" si="238"/>
        <v>100.5</v>
      </c>
      <c r="Q3801" t="b">
        <v>0</v>
      </c>
      <c r="R3801" s="14" t="s">
        <v>8364</v>
      </c>
      <c r="S3801" s="10" t="s">
        <v>8271</v>
      </c>
      <c r="T3801" t="s">
        <v>8313</v>
      </c>
      <c r="U3801" s="14">
        <f t="shared" si="23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19">
        <v>22000</v>
      </c>
      <c r="E3802">
        <v>881</v>
      </c>
      <c r="F3802" s="19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7">
        <f t="shared" si="237"/>
        <v>41982.737071759257</v>
      </c>
      <c r="M3802" t="b">
        <v>0</v>
      </c>
      <c r="N3802">
        <v>16</v>
      </c>
      <c r="O3802" s="5">
        <f>E3802/D3802</f>
        <v>4.0045454545454544E-2</v>
      </c>
      <c r="P3802" s="19">
        <f t="shared" si="238"/>
        <v>55.0625</v>
      </c>
      <c r="Q3802" t="b">
        <v>0</v>
      </c>
      <c r="R3802" s="14" t="s">
        <v>8364</v>
      </c>
      <c r="S3802" s="10" t="s">
        <v>8271</v>
      </c>
      <c r="T3802" t="s">
        <v>8313</v>
      </c>
      <c r="U3802" s="14">
        <f t="shared" si="23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19">
        <v>5000</v>
      </c>
      <c r="E3803">
        <v>426</v>
      </c>
      <c r="F3803" s="19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7">
        <f t="shared" si="237"/>
        <v>41975.676111111112</v>
      </c>
      <c r="M3803" t="b">
        <v>0</v>
      </c>
      <c r="N3803">
        <v>9</v>
      </c>
      <c r="O3803" s="5">
        <f>E3803/D3803</f>
        <v>8.5199999999999998E-2</v>
      </c>
      <c r="P3803" s="19">
        <f t="shared" si="238"/>
        <v>47.333333333333336</v>
      </c>
      <c r="Q3803" t="b">
        <v>0</v>
      </c>
      <c r="R3803" s="14" t="s">
        <v>8364</v>
      </c>
      <c r="S3803" s="10" t="s">
        <v>8271</v>
      </c>
      <c r="T3803" t="s">
        <v>8313</v>
      </c>
      <c r="U3803" s="14">
        <f t="shared" si="23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19">
        <v>3000</v>
      </c>
      <c r="E3804">
        <v>0</v>
      </c>
      <c r="F3804" s="19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7">
        <f t="shared" si="237"/>
        <v>42269.126226851848</v>
      </c>
      <c r="M3804" t="b">
        <v>0</v>
      </c>
      <c r="N3804">
        <v>0</v>
      </c>
      <c r="O3804" s="5">
        <f>E3804/D3804</f>
        <v>0</v>
      </c>
      <c r="P3804" s="19">
        <f t="shared" si="238"/>
        <v>0</v>
      </c>
      <c r="Q3804" t="b">
        <v>0</v>
      </c>
      <c r="R3804" s="14" t="s">
        <v>8364</v>
      </c>
      <c r="S3804" s="10" t="s">
        <v>8271</v>
      </c>
      <c r="T3804" t="s">
        <v>8313</v>
      </c>
      <c r="U3804" s="14">
        <f t="shared" si="23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19">
        <v>12000</v>
      </c>
      <c r="E3805">
        <v>2358</v>
      </c>
      <c r="F3805" s="19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7">
        <f t="shared" si="237"/>
        <v>42403.971851851849</v>
      </c>
      <c r="M3805" t="b">
        <v>0</v>
      </c>
      <c r="N3805">
        <v>40</v>
      </c>
      <c r="O3805" s="5">
        <f>E3805/D3805</f>
        <v>0.19650000000000001</v>
      </c>
      <c r="P3805" s="19">
        <f t="shared" si="238"/>
        <v>58.95</v>
      </c>
      <c r="Q3805" t="b">
        <v>0</v>
      </c>
      <c r="R3805" s="14" t="s">
        <v>8364</v>
      </c>
      <c r="S3805" s="10" t="s">
        <v>8271</v>
      </c>
      <c r="T3805" t="s">
        <v>8313</v>
      </c>
      <c r="U3805" s="14">
        <f t="shared" si="23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19">
        <v>8000</v>
      </c>
      <c r="E3806">
        <v>0</v>
      </c>
      <c r="F3806" s="19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7">
        <f t="shared" si="237"/>
        <v>42527.00953703704</v>
      </c>
      <c r="M3806" t="b">
        <v>0</v>
      </c>
      <c r="N3806">
        <v>0</v>
      </c>
      <c r="O3806" s="5">
        <f>E3806/D3806</f>
        <v>0</v>
      </c>
      <c r="P3806" s="19">
        <f t="shared" si="238"/>
        <v>0</v>
      </c>
      <c r="Q3806" t="b">
        <v>0</v>
      </c>
      <c r="R3806" s="14" t="s">
        <v>8364</v>
      </c>
      <c r="S3806" s="10" t="s">
        <v>8271</v>
      </c>
      <c r="T3806" t="s">
        <v>8313</v>
      </c>
      <c r="U3806" s="14">
        <f t="shared" si="23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19">
        <v>150000</v>
      </c>
      <c r="E3807">
        <v>3</v>
      </c>
      <c r="F3807" s="19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7">
        <f t="shared" si="237"/>
        <v>41849.887037037035</v>
      </c>
      <c r="M3807" t="b">
        <v>0</v>
      </c>
      <c r="N3807">
        <v>2</v>
      </c>
      <c r="O3807" s="5">
        <f>E3807/D3807</f>
        <v>2.0000000000000002E-5</v>
      </c>
      <c r="P3807" s="19">
        <f t="shared" si="238"/>
        <v>1.5</v>
      </c>
      <c r="Q3807" t="b">
        <v>0</v>
      </c>
      <c r="R3807" s="14" t="s">
        <v>8364</v>
      </c>
      <c r="S3807" s="10" t="s">
        <v>8271</v>
      </c>
      <c r="T3807" t="s">
        <v>8313</v>
      </c>
      <c r="U3807" s="14">
        <f t="shared" si="23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19">
        <v>7500</v>
      </c>
      <c r="E3808">
        <v>5</v>
      </c>
      <c r="F3808" s="19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7">
        <f t="shared" si="237"/>
        <v>41799.259039351848</v>
      </c>
      <c r="M3808" t="b">
        <v>0</v>
      </c>
      <c r="N3808">
        <v>1</v>
      </c>
      <c r="O3808" s="5">
        <f>E3808/D3808</f>
        <v>6.6666666666666664E-4</v>
      </c>
      <c r="P3808" s="19">
        <f t="shared" si="238"/>
        <v>5</v>
      </c>
      <c r="Q3808" t="b">
        <v>0</v>
      </c>
      <c r="R3808" s="14" t="s">
        <v>8364</v>
      </c>
      <c r="S3808" s="10" t="s">
        <v>8271</v>
      </c>
      <c r="T3808" t="s">
        <v>8313</v>
      </c>
      <c r="U3808" s="14">
        <f t="shared" si="23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19">
        <v>1500</v>
      </c>
      <c r="E3809">
        <v>455</v>
      </c>
      <c r="F3809" s="1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7">
        <f t="shared" si="237"/>
        <v>42090.909016203703</v>
      </c>
      <c r="M3809" t="b">
        <v>0</v>
      </c>
      <c r="N3809">
        <v>9</v>
      </c>
      <c r="O3809" s="5">
        <f>E3809/D3809</f>
        <v>0.30333333333333334</v>
      </c>
      <c r="P3809" s="19">
        <f t="shared" si="238"/>
        <v>50.555555555555557</v>
      </c>
      <c r="Q3809" t="b">
        <v>0</v>
      </c>
      <c r="R3809" s="14" t="s">
        <v>8364</v>
      </c>
      <c r="S3809" s="10" t="s">
        <v>8271</v>
      </c>
      <c r="T3809" t="s">
        <v>8313</v>
      </c>
      <c r="U3809" s="14">
        <f t="shared" si="23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19">
        <v>1000</v>
      </c>
      <c r="E3810">
        <v>1000</v>
      </c>
      <c r="F3810" s="19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7">
        <f t="shared" si="237"/>
        <v>42059.453923611116</v>
      </c>
      <c r="M3810" t="b">
        <v>0</v>
      </c>
      <c r="N3810">
        <v>24</v>
      </c>
      <c r="O3810" s="5">
        <f>E3810/D3810</f>
        <v>1</v>
      </c>
      <c r="P3810" s="19">
        <f t="shared" si="238"/>
        <v>41.666666666666664</v>
      </c>
      <c r="Q3810" t="b">
        <v>1</v>
      </c>
      <c r="R3810" s="14" t="s">
        <v>8330</v>
      </c>
      <c r="S3810" s="10" t="s">
        <v>8271</v>
      </c>
      <c r="T3810" t="s">
        <v>8272</v>
      </c>
      <c r="U3810" s="14">
        <f t="shared" si="23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19">
        <v>2000</v>
      </c>
      <c r="E3811">
        <v>2025</v>
      </c>
      <c r="F3811" s="19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7">
        <f t="shared" si="237"/>
        <v>41800.526701388888</v>
      </c>
      <c r="M3811" t="b">
        <v>0</v>
      </c>
      <c r="N3811">
        <v>38</v>
      </c>
      <c r="O3811" s="5">
        <f>E3811/D3811</f>
        <v>1.0125</v>
      </c>
      <c r="P3811" s="19">
        <f t="shared" si="238"/>
        <v>53.289473684210527</v>
      </c>
      <c r="Q3811" t="b">
        <v>1</v>
      </c>
      <c r="R3811" s="14" t="s">
        <v>8330</v>
      </c>
      <c r="S3811" s="10" t="s">
        <v>8271</v>
      </c>
      <c r="T3811" t="s">
        <v>8272</v>
      </c>
      <c r="U3811" s="14">
        <f t="shared" si="23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9">
        <v>1500</v>
      </c>
      <c r="E3812">
        <v>1826</v>
      </c>
      <c r="F3812" s="19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7">
        <f t="shared" si="237"/>
        <v>42054.849050925928</v>
      </c>
      <c r="M3812" t="b">
        <v>0</v>
      </c>
      <c r="N3812">
        <v>26</v>
      </c>
      <c r="O3812" s="5">
        <f>E3812/D3812</f>
        <v>1.2173333333333334</v>
      </c>
      <c r="P3812" s="19">
        <f t="shared" si="238"/>
        <v>70.230769230769226</v>
      </c>
      <c r="Q3812" t="b">
        <v>1</v>
      </c>
      <c r="R3812" s="14" t="s">
        <v>8330</v>
      </c>
      <c r="S3812" s="10" t="s">
        <v>8271</v>
      </c>
      <c r="T3812" t="s">
        <v>8272</v>
      </c>
      <c r="U3812" s="14">
        <f t="shared" si="23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19">
        <v>250</v>
      </c>
      <c r="E3813">
        <v>825</v>
      </c>
      <c r="F3813" s="19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7">
        <f t="shared" si="237"/>
        <v>42487.62700231481</v>
      </c>
      <c r="M3813" t="b">
        <v>0</v>
      </c>
      <c r="N3813">
        <v>19</v>
      </c>
      <c r="O3813" s="5">
        <f>E3813/D3813</f>
        <v>3.3</v>
      </c>
      <c r="P3813" s="19">
        <f t="shared" si="238"/>
        <v>43.421052631578945</v>
      </c>
      <c r="Q3813" t="b">
        <v>1</v>
      </c>
      <c r="R3813" s="14" t="s">
        <v>8330</v>
      </c>
      <c r="S3813" s="10" t="s">
        <v>8271</v>
      </c>
      <c r="T3813" t="s">
        <v>8272</v>
      </c>
      <c r="U3813" s="14">
        <f t="shared" si="23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19">
        <v>2000</v>
      </c>
      <c r="E3814">
        <v>2191</v>
      </c>
      <c r="F3814" s="19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7">
        <f t="shared" si="237"/>
        <v>42109.751250000001</v>
      </c>
      <c r="M3814" t="b">
        <v>0</v>
      </c>
      <c r="N3814">
        <v>11</v>
      </c>
      <c r="O3814" s="5">
        <f>E3814/D3814</f>
        <v>1.0954999999999999</v>
      </c>
      <c r="P3814" s="19">
        <f t="shared" si="238"/>
        <v>199.18181818181819</v>
      </c>
      <c r="Q3814" t="b">
        <v>1</v>
      </c>
      <c r="R3814" s="14" t="s">
        <v>8330</v>
      </c>
      <c r="S3814" s="10" t="s">
        <v>8271</v>
      </c>
      <c r="T3814" t="s">
        <v>8272</v>
      </c>
      <c r="U3814" s="14">
        <f t="shared" si="23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9">
        <v>2100</v>
      </c>
      <c r="E3815">
        <v>2119.9899999999998</v>
      </c>
      <c r="F3815" s="19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7">
        <f t="shared" si="237"/>
        <v>42497.275706018518</v>
      </c>
      <c r="M3815" t="b">
        <v>0</v>
      </c>
      <c r="N3815">
        <v>27</v>
      </c>
      <c r="O3815" s="5">
        <f>E3815/D3815</f>
        <v>1.0095190476190474</v>
      </c>
      <c r="P3815" s="19">
        <f t="shared" si="238"/>
        <v>78.518148148148143</v>
      </c>
      <c r="Q3815" t="b">
        <v>1</v>
      </c>
      <c r="R3815" s="14" t="s">
        <v>8330</v>
      </c>
      <c r="S3815" s="10" t="s">
        <v>8271</v>
      </c>
      <c r="T3815" t="s">
        <v>8272</v>
      </c>
      <c r="U3815" s="14">
        <f t="shared" si="23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9">
        <v>1500</v>
      </c>
      <c r="E3816">
        <v>2102</v>
      </c>
      <c r="F3816" s="19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7">
        <f t="shared" si="237"/>
        <v>42058.904074074075</v>
      </c>
      <c r="M3816" t="b">
        <v>0</v>
      </c>
      <c r="N3816">
        <v>34</v>
      </c>
      <c r="O3816" s="5">
        <f>E3816/D3816</f>
        <v>1.4013333333333333</v>
      </c>
      <c r="P3816" s="19">
        <f t="shared" si="238"/>
        <v>61.823529411764703</v>
      </c>
      <c r="Q3816" t="b">
        <v>1</v>
      </c>
      <c r="R3816" s="14" t="s">
        <v>8330</v>
      </c>
      <c r="S3816" s="10" t="s">
        <v>8271</v>
      </c>
      <c r="T3816" t="s">
        <v>8272</v>
      </c>
      <c r="U3816" s="14">
        <f t="shared" si="23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19">
        <v>1000</v>
      </c>
      <c r="E3817">
        <v>1000.01</v>
      </c>
      <c r="F3817" s="19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7">
        <f t="shared" si="237"/>
        <v>42207.259918981479</v>
      </c>
      <c r="M3817" t="b">
        <v>0</v>
      </c>
      <c r="N3817">
        <v>20</v>
      </c>
      <c r="O3817" s="5">
        <f>E3817/D3817</f>
        <v>1.0000100000000001</v>
      </c>
      <c r="P3817" s="19">
        <f t="shared" si="238"/>
        <v>50.000500000000002</v>
      </c>
      <c r="Q3817" t="b">
        <v>1</v>
      </c>
      <c r="R3817" s="14" t="s">
        <v>8330</v>
      </c>
      <c r="S3817" s="10" t="s">
        <v>8271</v>
      </c>
      <c r="T3817" t="s">
        <v>8272</v>
      </c>
      <c r="U3817" s="14">
        <f t="shared" si="23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9">
        <v>1500</v>
      </c>
      <c r="E3818">
        <v>1788.57</v>
      </c>
      <c r="F3818" s="19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7">
        <f t="shared" si="237"/>
        <v>41807.690081018518</v>
      </c>
      <c r="M3818" t="b">
        <v>0</v>
      </c>
      <c r="N3818">
        <v>37</v>
      </c>
      <c r="O3818" s="5">
        <f>E3818/D3818</f>
        <v>1.19238</v>
      </c>
      <c r="P3818" s="19">
        <f t="shared" si="238"/>
        <v>48.339729729729726</v>
      </c>
      <c r="Q3818" t="b">
        <v>1</v>
      </c>
      <c r="R3818" s="14" t="s">
        <v>8330</v>
      </c>
      <c r="S3818" s="10" t="s">
        <v>8271</v>
      </c>
      <c r="T3818" t="s">
        <v>8272</v>
      </c>
      <c r="U3818" s="14">
        <f t="shared" si="23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9">
        <v>2000</v>
      </c>
      <c r="E3819">
        <v>2145</v>
      </c>
      <c r="F3819" s="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7">
        <f t="shared" si="237"/>
        <v>42284.69694444444</v>
      </c>
      <c r="M3819" t="b">
        <v>0</v>
      </c>
      <c r="N3819">
        <v>20</v>
      </c>
      <c r="O3819" s="5">
        <f>E3819/D3819</f>
        <v>1.0725</v>
      </c>
      <c r="P3819" s="19">
        <f t="shared" si="238"/>
        <v>107.25</v>
      </c>
      <c r="Q3819" t="b">
        <v>1</v>
      </c>
      <c r="R3819" s="14" t="s">
        <v>8330</v>
      </c>
      <c r="S3819" s="10" t="s">
        <v>8271</v>
      </c>
      <c r="T3819" t="s">
        <v>8272</v>
      </c>
      <c r="U3819" s="14">
        <f t="shared" si="23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9">
        <v>250</v>
      </c>
      <c r="E3820">
        <v>570</v>
      </c>
      <c r="F3820" s="19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7">
        <f t="shared" si="237"/>
        <v>42045.84238425926</v>
      </c>
      <c r="M3820" t="b">
        <v>0</v>
      </c>
      <c r="N3820">
        <v>10</v>
      </c>
      <c r="O3820" s="5">
        <f>E3820/D3820</f>
        <v>2.2799999999999998</v>
      </c>
      <c r="P3820" s="19">
        <f t="shared" si="238"/>
        <v>57</v>
      </c>
      <c r="Q3820" t="b">
        <v>1</v>
      </c>
      <c r="R3820" s="14" t="s">
        <v>8330</v>
      </c>
      <c r="S3820" s="10" t="s">
        <v>8271</v>
      </c>
      <c r="T3820" t="s">
        <v>8272</v>
      </c>
      <c r="U3820" s="14">
        <f t="shared" si="23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9">
        <v>1000</v>
      </c>
      <c r="E3821">
        <v>1064</v>
      </c>
      <c r="F3821" s="19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7">
        <f t="shared" si="237"/>
        <v>42184.209537037037</v>
      </c>
      <c r="M3821" t="b">
        <v>0</v>
      </c>
      <c r="N3821">
        <v>26</v>
      </c>
      <c r="O3821" s="5">
        <f>E3821/D3821</f>
        <v>1.0640000000000001</v>
      </c>
      <c r="P3821" s="19">
        <f t="shared" si="238"/>
        <v>40.92307692307692</v>
      </c>
      <c r="Q3821" t="b">
        <v>1</v>
      </c>
      <c r="R3821" s="14" t="s">
        <v>8330</v>
      </c>
      <c r="S3821" s="10" t="s">
        <v>8271</v>
      </c>
      <c r="T3821" t="s">
        <v>8272</v>
      </c>
      <c r="U3821" s="14">
        <f t="shared" si="23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19">
        <v>300</v>
      </c>
      <c r="E3822">
        <v>430</v>
      </c>
      <c r="F3822" s="19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7">
        <f t="shared" si="237"/>
        <v>42160.651817129634</v>
      </c>
      <c r="M3822" t="b">
        <v>0</v>
      </c>
      <c r="N3822">
        <v>20</v>
      </c>
      <c r="O3822" s="5">
        <f>E3822/D3822</f>
        <v>1.4333333333333333</v>
      </c>
      <c r="P3822" s="19">
        <f t="shared" si="238"/>
        <v>21.5</v>
      </c>
      <c r="Q3822" t="b">
        <v>1</v>
      </c>
      <c r="R3822" s="14" t="s">
        <v>8330</v>
      </c>
      <c r="S3822" s="10" t="s">
        <v>8271</v>
      </c>
      <c r="T3822" t="s">
        <v>8272</v>
      </c>
      <c r="U3822" s="14">
        <f t="shared" si="23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9">
        <v>3500</v>
      </c>
      <c r="E3823">
        <v>3659</v>
      </c>
      <c r="F3823" s="19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7">
        <f t="shared" si="237"/>
        <v>42341.180636574078</v>
      </c>
      <c r="M3823" t="b">
        <v>0</v>
      </c>
      <c r="N3823">
        <v>46</v>
      </c>
      <c r="O3823" s="5">
        <f>E3823/D3823</f>
        <v>1.0454285714285714</v>
      </c>
      <c r="P3823" s="19">
        <f t="shared" si="238"/>
        <v>79.543478260869563</v>
      </c>
      <c r="Q3823" t="b">
        <v>1</v>
      </c>
      <c r="R3823" s="14" t="s">
        <v>8330</v>
      </c>
      <c r="S3823" s="10" t="s">
        <v>8271</v>
      </c>
      <c r="T3823" t="s">
        <v>8272</v>
      </c>
      <c r="U3823" s="14">
        <f t="shared" si="23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19">
        <v>5000</v>
      </c>
      <c r="E3824">
        <v>5501</v>
      </c>
      <c r="F3824" s="19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7">
        <f t="shared" si="237"/>
        <v>42329.838159722218</v>
      </c>
      <c r="M3824" t="b">
        <v>0</v>
      </c>
      <c r="N3824">
        <v>76</v>
      </c>
      <c r="O3824" s="5">
        <f>E3824/D3824</f>
        <v>1.1002000000000001</v>
      </c>
      <c r="P3824" s="19">
        <f t="shared" si="238"/>
        <v>72.381578947368425</v>
      </c>
      <c r="Q3824" t="b">
        <v>1</v>
      </c>
      <c r="R3824" s="14" t="s">
        <v>8330</v>
      </c>
      <c r="S3824" s="10" t="s">
        <v>8271</v>
      </c>
      <c r="T3824" t="s">
        <v>8272</v>
      </c>
      <c r="U3824" s="14">
        <f t="shared" si="23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9">
        <v>2500</v>
      </c>
      <c r="E3825">
        <v>2650</v>
      </c>
      <c r="F3825" s="19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7">
        <f t="shared" si="237"/>
        <v>42170.910231481481</v>
      </c>
      <c r="M3825" t="b">
        <v>0</v>
      </c>
      <c r="N3825">
        <v>41</v>
      </c>
      <c r="O3825" s="5">
        <f>E3825/D3825</f>
        <v>1.06</v>
      </c>
      <c r="P3825" s="19">
        <f t="shared" si="238"/>
        <v>64.634146341463421</v>
      </c>
      <c r="Q3825" t="b">
        <v>1</v>
      </c>
      <c r="R3825" s="14" t="s">
        <v>8330</v>
      </c>
      <c r="S3825" s="10" t="s">
        <v>8271</v>
      </c>
      <c r="T3825" t="s">
        <v>8272</v>
      </c>
      <c r="U3825" s="14">
        <f t="shared" si="23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19">
        <v>250</v>
      </c>
      <c r="E3826">
        <v>270</v>
      </c>
      <c r="F3826" s="19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7">
        <f t="shared" si="237"/>
        <v>42571.626192129625</v>
      </c>
      <c r="M3826" t="b">
        <v>0</v>
      </c>
      <c r="N3826">
        <v>7</v>
      </c>
      <c r="O3826" s="5">
        <f>E3826/D3826</f>
        <v>1.08</v>
      </c>
      <c r="P3826" s="19">
        <f t="shared" si="238"/>
        <v>38.571428571428569</v>
      </c>
      <c r="Q3826" t="b">
        <v>1</v>
      </c>
      <c r="R3826" s="14" t="s">
        <v>8330</v>
      </c>
      <c r="S3826" s="10" t="s">
        <v>8271</v>
      </c>
      <c r="T3826" t="s">
        <v>8272</v>
      </c>
      <c r="U3826" s="14">
        <f t="shared" si="23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9">
        <v>5000</v>
      </c>
      <c r="E3827">
        <v>5271</v>
      </c>
      <c r="F3827" s="19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7">
        <f t="shared" si="237"/>
        <v>42151.069606481484</v>
      </c>
      <c r="M3827" t="b">
        <v>0</v>
      </c>
      <c r="N3827">
        <v>49</v>
      </c>
      <c r="O3827" s="5">
        <f>E3827/D3827</f>
        <v>1.0542</v>
      </c>
      <c r="P3827" s="19">
        <f t="shared" si="238"/>
        <v>107.57142857142857</v>
      </c>
      <c r="Q3827" t="b">
        <v>1</v>
      </c>
      <c r="R3827" s="14" t="s">
        <v>8330</v>
      </c>
      <c r="S3827" s="10" t="s">
        <v>8271</v>
      </c>
      <c r="T3827" t="s">
        <v>8272</v>
      </c>
      <c r="U3827" s="14">
        <f t="shared" si="23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19">
        <v>600</v>
      </c>
      <c r="E3828">
        <v>715</v>
      </c>
      <c r="F3828" s="19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7">
        <f t="shared" si="237"/>
        <v>42101.423541666663</v>
      </c>
      <c r="M3828" t="b">
        <v>0</v>
      </c>
      <c r="N3828">
        <v>26</v>
      </c>
      <c r="O3828" s="5">
        <f>E3828/D3828</f>
        <v>1.1916666666666667</v>
      </c>
      <c r="P3828" s="19">
        <f t="shared" si="238"/>
        <v>27.5</v>
      </c>
      <c r="Q3828" t="b">
        <v>1</v>
      </c>
      <c r="R3828" s="14" t="s">
        <v>8330</v>
      </c>
      <c r="S3828" s="10" t="s">
        <v>8271</v>
      </c>
      <c r="T3828" t="s">
        <v>8272</v>
      </c>
      <c r="U3828" s="14">
        <f t="shared" si="23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19">
        <v>3000</v>
      </c>
      <c r="E3829">
        <v>4580</v>
      </c>
      <c r="F3829" s="1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7">
        <f t="shared" si="237"/>
        <v>42034.928252314814</v>
      </c>
      <c r="M3829" t="b">
        <v>0</v>
      </c>
      <c r="N3829">
        <v>65</v>
      </c>
      <c r="O3829" s="5">
        <f>E3829/D3829</f>
        <v>1.5266666666666666</v>
      </c>
      <c r="P3829" s="19">
        <f t="shared" si="238"/>
        <v>70.461538461538467</v>
      </c>
      <c r="Q3829" t="b">
        <v>1</v>
      </c>
      <c r="R3829" s="14" t="s">
        <v>8330</v>
      </c>
      <c r="S3829" s="10" t="s">
        <v>8271</v>
      </c>
      <c r="T3829" t="s">
        <v>8272</v>
      </c>
      <c r="U3829" s="14">
        <f t="shared" si="23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9">
        <v>5000</v>
      </c>
      <c r="E3830">
        <v>5000</v>
      </c>
      <c r="F3830" s="19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7">
        <f t="shared" si="237"/>
        <v>41944.527627314819</v>
      </c>
      <c r="M3830" t="b">
        <v>0</v>
      </c>
      <c r="N3830">
        <v>28</v>
      </c>
      <c r="O3830" s="5">
        <f>E3830/D3830</f>
        <v>1</v>
      </c>
      <c r="P3830" s="19">
        <f t="shared" si="238"/>
        <v>178.57142857142858</v>
      </c>
      <c r="Q3830" t="b">
        <v>1</v>
      </c>
      <c r="R3830" s="14" t="s">
        <v>8330</v>
      </c>
      <c r="S3830" s="10" t="s">
        <v>8271</v>
      </c>
      <c r="T3830" t="s">
        <v>8272</v>
      </c>
      <c r="U3830" s="14">
        <f t="shared" si="23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9">
        <v>500</v>
      </c>
      <c r="E3831">
        <v>501</v>
      </c>
      <c r="F3831" s="19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7">
        <f t="shared" si="237"/>
        <v>42593.865405092598</v>
      </c>
      <c r="M3831" t="b">
        <v>0</v>
      </c>
      <c r="N3831">
        <v>8</v>
      </c>
      <c r="O3831" s="5">
        <f>E3831/D3831</f>
        <v>1.002</v>
      </c>
      <c r="P3831" s="19">
        <f t="shared" si="238"/>
        <v>62.625</v>
      </c>
      <c r="Q3831" t="b">
        <v>1</v>
      </c>
      <c r="R3831" s="14" t="s">
        <v>8330</v>
      </c>
      <c r="S3831" s="10" t="s">
        <v>8271</v>
      </c>
      <c r="T3831" t="s">
        <v>8272</v>
      </c>
      <c r="U3831" s="14">
        <f t="shared" si="23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9">
        <v>100</v>
      </c>
      <c r="E3832">
        <v>225</v>
      </c>
      <c r="F3832" s="19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7">
        <f t="shared" si="237"/>
        <v>42503.740868055553</v>
      </c>
      <c r="M3832" t="b">
        <v>0</v>
      </c>
      <c r="N3832">
        <v>3</v>
      </c>
      <c r="O3832" s="5">
        <f>E3832/D3832</f>
        <v>2.25</v>
      </c>
      <c r="P3832" s="19">
        <f t="shared" si="238"/>
        <v>75</v>
      </c>
      <c r="Q3832" t="b">
        <v>1</v>
      </c>
      <c r="R3832" s="14" t="s">
        <v>8330</v>
      </c>
      <c r="S3832" s="10" t="s">
        <v>8271</v>
      </c>
      <c r="T3832" t="s">
        <v>8272</v>
      </c>
      <c r="U3832" s="14">
        <f t="shared" si="23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9">
        <v>500</v>
      </c>
      <c r="E3833">
        <v>530.11</v>
      </c>
      <c r="F3833" s="19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7">
        <f t="shared" si="237"/>
        <v>41927.848900462966</v>
      </c>
      <c r="M3833" t="b">
        <v>0</v>
      </c>
      <c r="N3833">
        <v>9</v>
      </c>
      <c r="O3833" s="5">
        <f>E3833/D3833</f>
        <v>1.0602199999999999</v>
      </c>
      <c r="P3833" s="19">
        <f t="shared" si="238"/>
        <v>58.901111111111113</v>
      </c>
      <c r="Q3833" t="b">
        <v>1</v>
      </c>
      <c r="R3833" s="14" t="s">
        <v>8330</v>
      </c>
      <c r="S3833" s="10" t="s">
        <v>8271</v>
      </c>
      <c r="T3833" t="s">
        <v>8272</v>
      </c>
      <c r="U3833" s="14">
        <f t="shared" si="23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9">
        <v>1200</v>
      </c>
      <c r="E3834">
        <v>1256</v>
      </c>
      <c r="F3834" s="19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7">
        <f t="shared" si="237"/>
        <v>42375.114988425921</v>
      </c>
      <c r="M3834" t="b">
        <v>0</v>
      </c>
      <c r="N3834">
        <v>9</v>
      </c>
      <c r="O3834" s="5">
        <f>E3834/D3834</f>
        <v>1.0466666666666666</v>
      </c>
      <c r="P3834" s="19">
        <f t="shared" si="238"/>
        <v>139.55555555555554</v>
      </c>
      <c r="Q3834" t="b">
        <v>1</v>
      </c>
      <c r="R3834" s="14" t="s">
        <v>8330</v>
      </c>
      <c r="S3834" s="10" t="s">
        <v>8271</v>
      </c>
      <c r="T3834" t="s">
        <v>8272</v>
      </c>
      <c r="U3834" s="14">
        <f t="shared" si="23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19">
        <v>1200</v>
      </c>
      <c r="E3835">
        <v>1400</v>
      </c>
      <c r="F3835" s="19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7">
        <f t="shared" si="237"/>
        <v>41963.872361111105</v>
      </c>
      <c r="M3835" t="b">
        <v>0</v>
      </c>
      <c r="N3835">
        <v>20</v>
      </c>
      <c r="O3835" s="5">
        <f>E3835/D3835</f>
        <v>1.1666666666666667</v>
      </c>
      <c r="P3835" s="19">
        <f t="shared" si="238"/>
        <v>70</v>
      </c>
      <c r="Q3835" t="b">
        <v>1</v>
      </c>
      <c r="R3835" s="14" t="s">
        <v>8330</v>
      </c>
      <c r="S3835" s="10" t="s">
        <v>8271</v>
      </c>
      <c r="T3835" t="s">
        <v>8272</v>
      </c>
      <c r="U3835" s="14">
        <f t="shared" si="23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19">
        <v>3000</v>
      </c>
      <c r="E3836">
        <v>3271</v>
      </c>
      <c r="F3836" s="19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7">
        <f t="shared" si="237"/>
        <v>42143.445219907408</v>
      </c>
      <c r="M3836" t="b">
        <v>0</v>
      </c>
      <c r="N3836">
        <v>57</v>
      </c>
      <c r="O3836" s="5">
        <f>E3836/D3836</f>
        <v>1.0903333333333334</v>
      </c>
      <c r="P3836" s="19">
        <f t="shared" si="238"/>
        <v>57.385964912280699</v>
      </c>
      <c r="Q3836" t="b">
        <v>1</v>
      </c>
      <c r="R3836" s="14" t="s">
        <v>8330</v>
      </c>
      <c r="S3836" s="10" t="s">
        <v>8271</v>
      </c>
      <c r="T3836" t="s">
        <v>8272</v>
      </c>
      <c r="U3836" s="14">
        <f t="shared" si="23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19">
        <v>200</v>
      </c>
      <c r="E3837">
        <v>320</v>
      </c>
      <c r="F3837" s="19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7">
        <f t="shared" si="237"/>
        <v>42460.94222222222</v>
      </c>
      <c r="M3837" t="b">
        <v>0</v>
      </c>
      <c r="N3837">
        <v>8</v>
      </c>
      <c r="O3837" s="5">
        <f>E3837/D3837</f>
        <v>1.6</v>
      </c>
      <c r="P3837" s="19">
        <f t="shared" si="238"/>
        <v>40</v>
      </c>
      <c r="Q3837" t="b">
        <v>1</v>
      </c>
      <c r="R3837" s="14" t="s">
        <v>8330</v>
      </c>
      <c r="S3837" s="10" t="s">
        <v>8271</v>
      </c>
      <c r="T3837" t="s">
        <v>8272</v>
      </c>
      <c r="U3837" s="14">
        <f t="shared" si="23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9">
        <v>800</v>
      </c>
      <c r="E3838">
        <v>900</v>
      </c>
      <c r="F3838" s="19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7">
        <f t="shared" si="237"/>
        <v>42553.926527777774</v>
      </c>
      <c r="M3838" t="b">
        <v>0</v>
      </c>
      <c r="N3838">
        <v>14</v>
      </c>
      <c r="O3838" s="5">
        <f>E3838/D3838</f>
        <v>1.125</v>
      </c>
      <c r="P3838" s="19">
        <f t="shared" si="238"/>
        <v>64.285714285714292</v>
      </c>
      <c r="Q3838" t="b">
        <v>1</v>
      </c>
      <c r="R3838" s="14" t="s">
        <v>8330</v>
      </c>
      <c r="S3838" s="10" t="s">
        <v>8271</v>
      </c>
      <c r="T3838" t="s">
        <v>8272</v>
      </c>
      <c r="U3838" s="14">
        <f t="shared" si="23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19">
        <v>2000</v>
      </c>
      <c r="E3839">
        <v>2042</v>
      </c>
      <c r="F3839" s="1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7">
        <f t="shared" si="237"/>
        <v>42152.765717592592</v>
      </c>
      <c r="M3839" t="b">
        <v>0</v>
      </c>
      <c r="N3839">
        <v>17</v>
      </c>
      <c r="O3839" s="5">
        <f>E3839/D3839</f>
        <v>1.0209999999999999</v>
      </c>
      <c r="P3839" s="19">
        <f t="shared" si="238"/>
        <v>120.11764705882354</v>
      </c>
      <c r="Q3839" t="b">
        <v>1</v>
      </c>
      <c r="R3839" s="14" t="s">
        <v>8330</v>
      </c>
      <c r="S3839" s="10" t="s">
        <v>8271</v>
      </c>
      <c r="T3839" t="s">
        <v>8272</v>
      </c>
      <c r="U3839" s="14">
        <f t="shared" si="23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19">
        <v>100000</v>
      </c>
      <c r="E3840">
        <v>100824</v>
      </c>
      <c r="F3840" s="19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7">
        <f t="shared" si="237"/>
        <v>42116.710752314815</v>
      </c>
      <c r="M3840" t="b">
        <v>0</v>
      </c>
      <c r="N3840">
        <v>100</v>
      </c>
      <c r="O3840" s="5">
        <f>E3840/D3840</f>
        <v>1.00824</v>
      </c>
      <c r="P3840" s="19">
        <f t="shared" si="238"/>
        <v>1008.24</v>
      </c>
      <c r="Q3840" t="b">
        <v>1</v>
      </c>
      <c r="R3840" s="14" t="s">
        <v>8330</v>
      </c>
      <c r="S3840" s="10" t="s">
        <v>8271</v>
      </c>
      <c r="T3840" t="s">
        <v>8272</v>
      </c>
      <c r="U3840" s="14">
        <f t="shared" si="23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9">
        <v>2000</v>
      </c>
      <c r="E3841">
        <v>2025</v>
      </c>
      <c r="F3841" s="19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7">
        <f t="shared" si="237"/>
        <v>42155.142638888887</v>
      </c>
      <c r="M3841" t="b">
        <v>0</v>
      </c>
      <c r="N3841">
        <v>32</v>
      </c>
      <c r="O3841" s="5">
        <f>E3841/D3841</f>
        <v>1.0125</v>
      </c>
      <c r="P3841" s="19">
        <f t="shared" si="238"/>
        <v>63.28125</v>
      </c>
      <c r="Q3841" t="b">
        <v>1</v>
      </c>
      <c r="R3841" s="14" t="s">
        <v>8330</v>
      </c>
      <c r="S3841" s="10" t="s">
        <v>8271</v>
      </c>
      <c r="T3841" t="s">
        <v>8272</v>
      </c>
      <c r="U3841" s="14">
        <f t="shared" si="23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19">
        <v>1</v>
      </c>
      <c r="E3842">
        <v>65</v>
      </c>
      <c r="F3842" s="19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7">
        <f t="shared" si="237"/>
        <v>42432.701724537037</v>
      </c>
      <c r="M3842" t="b">
        <v>0</v>
      </c>
      <c r="N3842">
        <v>3</v>
      </c>
      <c r="O3842" s="5">
        <f>E3842/D3842</f>
        <v>65</v>
      </c>
      <c r="P3842" s="19">
        <f t="shared" si="238"/>
        <v>21.666666666666668</v>
      </c>
      <c r="Q3842" t="b">
        <v>1</v>
      </c>
      <c r="R3842" s="14" t="s">
        <v>8330</v>
      </c>
      <c r="S3842" s="10" t="s">
        <v>8271</v>
      </c>
      <c r="T3842" t="s">
        <v>8272</v>
      </c>
      <c r="U3842" s="14">
        <f t="shared" si="23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19">
        <v>10000</v>
      </c>
      <c r="E3843">
        <v>872</v>
      </c>
      <c r="F3843" s="19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7">
        <f t="shared" ref="L3843:L3906" si="241">(((K3843/60)/60)/24)+DATE(1970,1,1)</f>
        <v>41780.785729166666</v>
      </c>
      <c r="M3843" t="b">
        <v>1</v>
      </c>
      <c r="N3843">
        <v>34</v>
      </c>
      <c r="O3843" s="5">
        <f>E3843/D3843</f>
        <v>8.72E-2</v>
      </c>
      <c r="P3843" s="19">
        <f t="shared" ref="P3843:P3906" si="242">IFERROR(E3843/N3843,0)</f>
        <v>25.647058823529413</v>
      </c>
      <c r="Q3843" t="b">
        <v>0</v>
      </c>
      <c r="R3843" s="14" t="s">
        <v>8330</v>
      </c>
      <c r="S3843" s="10" t="s">
        <v>8271</v>
      </c>
      <c r="T3843" t="s">
        <v>8272</v>
      </c>
      <c r="U3843" s="14">
        <f t="shared" ref="U3843:U3906" si="243">YEAR(L3843)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19">
        <v>5000</v>
      </c>
      <c r="E3844">
        <v>1097</v>
      </c>
      <c r="F3844" s="19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7">
        <f t="shared" si="241"/>
        <v>41740.493657407409</v>
      </c>
      <c r="M3844" t="b">
        <v>1</v>
      </c>
      <c r="N3844">
        <v>23</v>
      </c>
      <c r="O3844" s="5">
        <f>E3844/D3844</f>
        <v>0.21940000000000001</v>
      </c>
      <c r="P3844" s="19">
        <f t="shared" si="242"/>
        <v>47.695652173913047</v>
      </c>
      <c r="Q3844" t="b">
        <v>0</v>
      </c>
      <c r="R3844" s="14" t="s">
        <v>8330</v>
      </c>
      <c r="S3844" s="10" t="s">
        <v>8271</v>
      </c>
      <c r="T3844" t="s">
        <v>8272</v>
      </c>
      <c r="U3844" s="14">
        <f t="shared" si="243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19">
        <v>5000</v>
      </c>
      <c r="E3845">
        <v>1065</v>
      </c>
      <c r="F3845" s="19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7">
        <f t="shared" si="241"/>
        <v>41766.072500000002</v>
      </c>
      <c r="M3845" t="b">
        <v>1</v>
      </c>
      <c r="N3845">
        <v>19</v>
      </c>
      <c r="O3845" s="5">
        <f>E3845/D3845</f>
        <v>0.21299999999999999</v>
      </c>
      <c r="P3845" s="19">
        <f t="shared" si="242"/>
        <v>56.05263157894737</v>
      </c>
      <c r="Q3845" t="b">
        <v>0</v>
      </c>
      <c r="R3845" s="14" t="s">
        <v>8330</v>
      </c>
      <c r="S3845" s="10" t="s">
        <v>8271</v>
      </c>
      <c r="T3845" t="s">
        <v>8272</v>
      </c>
      <c r="U3845" s="14">
        <f t="shared" si="243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19">
        <v>9800</v>
      </c>
      <c r="E3846">
        <v>4066</v>
      </c>
      <c r="F3846" s="19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7">
        <f t="shared" si="241"/>
        <v>41766.617291666669</v>
      </c>
      <c r="M3846" t="b">
        <v>1</v>
      </c>
      <c r="N3846">
        <v>50</v>
      </c>
      <c r="O3846" s="5">
        <f>E3846/D3846</f>
        <v>0.41489795918367345</v>
      </c>
      <c r="P3846" s="19">
        <f t="shared" si="242"/>
        <v>81.319999999999993</v>
      </c>
      <c r="Q3846" t="b">
        <v>0</v>
      </c>
      <c r="R3846" s="14" t="s">
        <v>8330</v>
      </c>
      <c r="S3846" s="10" t="s">
        <v>8271</v>
      </c>
      <c r="T3846" t="s">
        <v>8272</v>
      </c>
      <c r="U3846" s="14">
        <f t="shared" si="243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19">
        <v>40000</v>
      </c>
      <c r="E3847">
        <v>842</v>
      </c>
      <c r="F3847" s="19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7">
        <f t="shared" si="241"/>
        <v>42248.627013888887</v>
      </c>
      <c r="M3847" t="b">
        <v>1</v>
      </c>
      <c r="N3847">
        <v>12</v>
      </c>
      <c r="O3847" s="5">
        <f>E3847/D3847</f>
        <v>2.1049999999999999E-2</v>
      </c>
      <c r="P3847" s="19">
        <f t="shared" si="242"/>
        <v>70.166666666666671</v>
      </c>
      <c r="Q3847" t="b">
        <v>0</v>
      </c>
      <c r="R3847" s="14" t="s">
        <v>8330</v>
      </c>
      <c r="S3847" s="10" t="s">
        <v>8271</v>
      </c>
      <c r="T3847" t="s">
        <v>8272</v>
      </c>
      <c r="U3847" s="14">
        <f t="shared" si="243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19">
        <v>7000</v>
      </c>
      <c r="E3848">
        <v>189</v>
      </c>
      <c r="F3848" s="19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7">
        <f t="shared" si="241"/>
        <v>41885.221550925926</v>
      </c>
      <c r="M3848" t="b">
        <v>1</v>
      </c>
      <c r="N3848">
        <v>8</v>
      </c>
      <c r="O3848" s="5">
        <f>E3848/D3848</f>
        <v>2.7E-2</v>
      </c>
      <c r="P3848" s="19">
        <f t="shared" si="242"/>
        <v>23.625</v>
      </c>
      <c r="Q3848" t="b">
        <v>0</v>
      </c>
      <c r="R3848" s="14" t="s">
        <v>8330</v>
      </c>
      <c r="S3848" s="10" t="s">
        <v>8271</v>
      </c>
      <c r="T3848" t="s">
        <v>8272</v>
      </c>
      <c r="U3848" s="14">
        <f t="shared" si="243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19">
        <v>10500</v>
      </c>
      <c r="E3849">
        <v>1697</v>
      </c>
      <c r="F3849" s="1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7">
        <f t="shared" si="241"/>
        <v>42159.224432870367</v>
      </c>
      <c r="M3849" t="b">
        <v>1</v>
      </c>
      <c r="N3849">
        <v>9</v>
      </c>
      <c r="O3849" s="5">
        <f>E3849/D3849</f>
        <v>0.16161904761904761</v>
      </c>
      <c r="P3849" s="19">
        <f t="shared" si="242"/>
        <v>188.55555555555554</v>
      </c>
      <c r="Q3849" t="b">
        <v>0</v>
      </c>
      <c r="R3849" s="14" t="s">
        <v>8330</v>
      </c>
      <c r="S3849" s="10" t="s">
        <v>8271</v>
      </c>
      <c r="T3849" t="s">
        <v>8272</v>
      </c>
      <c r="U3849" s="14">
        <f t="shared" si="243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19">
        <v>13000</v>
      </c>
      <c r="E3850">
        <v>2129</v>
      </c>
      <c r="F3850" s="19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7">
        <f t="shared" si="241"/>
        <v>42265.817002314812</v>
      </c>
      <c r="M3850" t="b">
        <v>1</v>
      </c>
      <c r="N3850">
        <v>43</v>
      </c>
      <c r="O3850" s="5">
        <f>E3850/D3850</f>
        <v>0.16376923076923078</v>
      </c>
      <c r="P3850" s="19">
        <f t="shared" si="242"/>
        <v>49.511627906976742</v>
      </c>
      <c r="Q3850" t="b">
        <v>0</v>
      </c>
      <c r="R3850" s="14" t="s">
        <v>8330</v>
      </c>
      <c r="S3850" s="10" t="s">
        <v>8271</v>
      </c>
      <c r="T3850" t="s">
        <v>8272</v>
      </c>
      <c r="U3850" s="14">
        <f t="shared" si="243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19">
        <v>30000</v>
      </c>
      <c r="E3851">
        <v>2113</v>
      </c>
      <c r="F3851" s="19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7">
        <f t="shared" si="241"/>
        <v>42136.767175925925</v>
      </c>
      <c r="M3851" t="b">
        <v>1</v>
      </c>
      <c r="N3851">
        <v>28</v>
      </c>
      <c r="O3851" s="5">
        <f>E3851/D3851</f>
        <v>7.0433333333333334E-2</v>
      </c>
      <c r="P3851" s="19">
        <f t="shared" si="242"/>
        <v>75.464285714285708</v>
      </c>
      <c r="Q3851" t="b">
        <v>0</v>
      </c>
      <c r="R3851" s="14" t="s">
        <v>8330</v>
      </c>
      <c r="S3851" s="10" t="s">
        <v>8271</v>
      </c>
      <c r="T3851" t="s">
        <v>8272</v>
      </c>
      <c r="U3851" s="14">
        <f t="shared" si="243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19">
        <v>1000</v>
      </c>
      <c r="E3852">
        <v>38</v>
      </c>
      <c r="F3852" s="19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7">
        <f t="shared" si="241"/>
        <v>41975.124340277776</v>
      </c>
      <c r="M3852" t="b">
        <v>1</v>
      </c>
      <c r="N3852">
        <v>4</v>
      </c>
      <c r="O3852" s="5">
        <f>E3852/D3852</f>
        <v>3.7999999999999999E-2</v>
      </c>
      <c r="P3852" s="19">
        <f t="shared" si="242"/>
        <v>9.5</v>
      </c>
      <c r="Q3852" t="b">
        <v>0</v>
      </c>
      <c r="R3852" s="14" t="s">
        <v>8330</v>
      </c>
      <c r="S3852" s="10" t="s">
        <v>8271</v>
      </c>
      <c r="T3852" t="s">
        <v>8272</v>
      </c>
      <c r="U3852" s="14">
        <f t="shared" si="243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19">
        <v>2500</v>
      </c>
      <c r="E3853">
        <v>852</v>
      </c>
      <c r="F3853" s="19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7">
        <f t="shared" si="241"/>
        <v>42172.439571759256</v>
      </c>
      <c r="M3853" t="b">
        <v>1</v>
      </c>
      <c r="N3853">
        <v>24</v>
      </c>
      <c r="O3853" s="5">
        <f>E3853/D3853</f>
        <v>0.34079999999999999</v>
      </c>
      <c r="P3853" s="19">
        <f t="shared" si="242"/>
        <v>35.5</v>
      </c>
      <c r="Q3853" t="b">
        <v>0</v>
      </c>
      <c r="R3853" s="14" t="s">
        <v>8330</v>
      </c>
      <c r="S3853" s="10" t="s">
        <v>8271</v>
      </c>
      <c r="T3853" t="s">
        <v>8272</v>
      </c>
      <c r="U3853" s="14">
        <f t="shared" si="243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19">
        <v>10000</v>
      </c>
      <c r="E3854">
        <v>20</v>
      </c>
      <c r="F3854" s="19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7">
        <f t="shared" si="241"/>
        <v>42065.190694444449</v>
      </c>
      <c r="M3854" t="b">
        <v>0</v>
      </c>
      <c r="N3854">
        <v>2</v>
      </c>
      <c r="O3854" s="5">
        <f>E3854/D3854</f>
        <v>2E-3</v>
      </c>
      <c r="P3854" s="19">
        <f t="shared" si="242"/>
        <v>10</v>
      </c>
      <c r="Q3854" t="b">
        <v>0</v>
      </c>
      <c r="R3854" s="14" t="s">
        <v>8330</v>
      </c>
      <c r="S3854" s="10" t="s">
        <v>8271</v>
      </c>
      <c r="T3854" t="s">
        <v>8272</v>
      </c>
      <c r="U3854" s="14">
        <f t="shared" si="243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19">
        <v>100000</v>
      </c>
      <c r="E3855">
        <v>26</v>
      </c>
      <c r="F3855" s="19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7">
        <f t="shared" si="241"/>
        <v>41848.84002314815</v>
      </c>
      <c r="M3855" t="b">
        <v>0</v>
      </c>
      <c r="N3855">
        <v>2</v>
      </c>
      <c r="O3855" s="5">
        <f>E3855/D3855</f>
        <v>2.5999999999999998E-4</v>
      </c>
      <c r="P3855" s="19">
        <f t="shared" si="242"/>
        <v>13</v>
      </c>
      <c r="Q3855" t="b">
        <v>0</v>
      </c>
      <c r="R3855" s="14" t="s">
        <v>8330</v>
      </c>
      <c r="S3855" s="10" t="s">
        <v>8271</v>
      </c>
      <c r="T3855" t="s">
        <v>8272</v>
      </c>
      <c r="U3855" s="14">
        <f t="shared" si="243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19">
        <v>11000</v>
      </c>
      <c r="E3856">
        <v>1788</v>
      </c>
      <c r="F3856" s="19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7">
        <f t="shared" si="241"/>
        <v>42103.884930555556</v>
      </c>
      <c r="M3856" t="b">
        <v>0</v>
      </c>
      <c r="N3856">
        <v>20</v>
      </c>
      <c r="O3856" s="5">
        <f>E3856/D3856</f>
        <v>0.16254545454545455</v>
      </c>
      <c r="P3856" s="19">
        <f t="shared" si="242"/>
        <v>89.4</v>
      </c>
      <c r="Q3856" t="b">
        <v>0</v>
      </c>
      <c r="R3856" s="14" t="s">
        <v>8330</v>
      </c>
      <c r="S3856" s="10" t="s">
        <v>8271</v>
      </c>
      <c r="T3856" t="s">
        <v>8272</v>
      </c>
      <c r="U3856" s="14">
        <f t="shared" si="243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19">
        <v>1000</v>
      </c>
      <c r="E3857">
        <v>25</v>
      </c>
      <c r="F3857" s="19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7">
        <f t="shared" si="241"/>
        <v>42059.970729166671</v>
      </c>
      <c r="M3857" t="b">
        <v>0</v>
      </c>
      <c r="N3857">
        <v>1</v>
      </c>
      <c r="O3857" s="5">
        <f>E3857/D3857</f>
        <v>2.5000000000000001E-2</v>
      </c>
      <c r="P3857" s="19">
        <f t="shared" si="242"/>
        <v>25</v>
      </c>
      <c r="Q3857" t="b">
        <v>0</v>
      </c>
      <c r="R3857" s="14" t="s">
        <v>8330</v>
      </c>
      <c r="S3857" s="10" t="s">
        <v>8271</v>
      </c>
      <c r="T3857" t="s">
        <v>8272</v>
      </c>
      <c r="U3857" s="14">
        <f t="shared" si="243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19">
        <v>5000</v>
      </c>
      <c r="E3858">
        <v>1</v>
      </c>
      <c r="F3858" s="19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7">
        <f t="shared" si="241"/>
        <v>42041.743090277778</v>
      </c>
      <c r="M3858" t="b">
        <v>0</v>
      </c>
      <c r="N3858">
        <v>1</v>
      </c>
      <c r="O3858" s="5">
        <f>E3858/D3858</f>
        <v>2.0000000000000001E-4</v>
      </c>
      <c r="P3858" s="19">
        <f t="shared" si="242"/>
        <v>1</v>
      </c>
      <c r="Q3858" t="b">
        <v>0</v>
      </c>
      <c r="R3858" s="14" t="s">
        <v>8330</v>
      </c>
      <c r="S3858" s="10" t="s">
        <v>8271</v>
      </c>
      <c r="T3858" t="s">
        <v>8272</v>
      </c>
      <c r="U3858" s="14">
        <f t="shared" si="243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19">
        <v>5000</v>
      </c>
      <c r="E3859">
        <v>260</v>
      </c>
      <c r="F3859" s="1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7">
        <f t="shared" si="241"/>
        <v>41829.73715277778</v>
      </c>
      <c r="M3859" t="b">
        <v>0</v>
      </c>
      <c r="N3859">
        <v>4</v>
      </c>
      <c r="O3859" s="5">
        <f>E3859/D3859</f>
        <v>5.1999999999999998E-2</v>
      </c>
      <c r="P3859" s="19">
        <f t="shared" si="242"/>
        <v>65</v>
      </c>
      <c r="Q3859" t="b">
        <v>0</v>
      </c>
      <c r="R3859" s="14" t="s">
        <v>8330</v>
      </c>
      <c r="S3859" s="10" t="s">
        <v>8271</v>
      </c>
      <c r="T3859" t="s">
        <v>8272</v>
      </c>
      <c r="U3859" s="14">
        <f t="shared" si="243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19">
        <v>500</v>
      </c>
      <c r="E3860">
        <v>10</v>
      </c>
      <c r="F3860" s="19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7">
        <f t="shared" si="241"/>
        <v>42128.431064814817</v>
      </c>
      <c r="M3860" t="b">
        <v>0</v>
      </c>
      <c r="N3860">
        <v>1</v>
      </c>
      <c r="O3860" s="5">
        <f>E3860/D3860</f>
        <v>0.02</v>
      </c>
      <c r="P3860" s="19">
        <f t="shared" si="242"/>
        <v>10</v>
      </c>
      <c r="Q3860" t="b">
        <v>0</v>
      </c>
      <c r="R3860" s="14" t="s">
        <v>8330</v>
      </c>
      <c r="S3860" s="10" t="s">
        <v>8271</v>
      </c>
      <c r="T3860" t="s">
        <v>8272</v>
      </c>
      <c r="U3860" s="14">
        <f t="shared" si="243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19">
        <v>2500</v>
      </c>
      <c r="E3861">
        <v>1</v>
      </c>
      <c r="F3861" s="19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7">
        <f t="shared" si="241"/>
        <v>41789.893599537041</v>
      </c>
      <c r="M3861" t="b">
        <v>0</v>
      </c>
      <c r="N3861">
        <v>1</v>
      </c>
      <c r="O3861" s="5">
        <f>E3861/D3861</f>
        <v>4.0000000000000002E-4</v>
      </c>
      <c r="P3861" s="19">
        <f t="shared" si="242"/>
        <v>1</v>
      </c>
      <c r="Q3861" t="b">
        <v>0</v>
      </c>
      <c r="R3861" s="14" t="s">
        <v>8330</v>
      </c>
      <c r="S3861" s="10" t="s">
        <v>8271</v>
      </c>
      <c r="T3861" t="s">
        <v>8272</v>
      </c>
      <c r="U3861" s="14">
        <f t="shared" si="243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19">
        <v>6000</v>
      </c>
      <c r="E3862">
        <v>1060</v>
      </c>
      <c r="F3862" s="19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7">
        <f t="shared" si="241"/>
        <v>41833.660995370366</v>
      </c>
      <c r="M3862" t="b">
        <v>0</v>
      </c>
      <c r="N3862">
        <v>13</v>
      </c>
      <c r="O3862" s="5">
        <f>E3862/D3862</f>
        <v>0.17666666666666667</v>
      </c>
      <c r="P3862" s="19">
        <f t="shared" si="242"/>
        <v>81.538461538461533</v>
      </c>
      <c r="Q3862" t="b">
        <v>0</v>
      </c>
      <c r="R3862" s="14" t="s">
        <v>8330</v>
      </c>
      <c r="S3862" s="10" t="s">
        <v>8271</v>
      </c>
      <c r="T3862" t="s">
        <v>8272</v>
      </c>
      <c r="U3862" s="14">
        <f t="shared" si="24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19">
        <v>2000</v>
      </c>
      <c r="E3863">
        <v>100</v>
      </c>
      <c r="F3863" s="19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7">
        <f t="shared" si="241"/>
        <v>41914.590011574073</v>
      </c>
      <c r="M3863" t="b">
        <v>0</v>
      </c>
      <c r="N3863">
        <v>1</v>
      </c>
      <c r="O3863" s="5">
        <f>E3863/D3863</f>
        <v>0.05</v>
      </c>
      <c r="P3863" s="19">
        <f t="shared" si="242"/>
        <v>100</v>
      </c>
      <c r="Q3863" t="b">
        <v>0</v>
      </c>
      <c r="R3863" s="14" t="s">
        <v>8330</v>
      </c>
      <c r="S3863" s="10" t="s">
        <v>8271</v>
      </c>
      <c r="T3863" t="s">
        <v>8272</v>
      </c>
      <c r="U3863" s="14">
        <f t="shared" si="243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19">
        <v>7500</v>
      </c>
      <c r="E3864">
        <v>1</v>
      </c>
      <c r="F3864" s="19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7">
        <f t="shared" si="241"/>
        <v>42611.261064814811</v>
      </c>
      <c r="M3864" t="b">
        <v>0</v>
      </c>
      <c r="N3864">
        <v>1</v>
      </c>
      <c r="O3864" s="5">
        <f>E3864/D3864</f>
        <v>1.3333333333333334E-4</v>
      </c>
      <c r="P3864" s="19">
        <f t="shared" si="242"/>
        <v>1</v>
      </c>
      <c r="Q3864" t="b">
        <v>0</v>
      </c>
      <c r="R3864" s="14" t="s">
        <v>8330</v>
      </c>
      <c r="S3864" s="10" t="s">
        <v>8271</v>
      </c>
      <c r="T3864" t="s">
        <v>8272</v>
      </c>
      <c r="U3864" s="14">
        <f t="shared" si="243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19">
        <v>6000</v>
      </c>
      <c r="E3865">
        <v>0</v>
      </c>
      <c r="F3865" s="19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7">
        <f t="shared" si="241"/>
        <v>42253.633159722223</v>
      </c>
      <c r="M3865" t="b">
        <v>0</v>
      </c>
      <c r="N3865">
        <v>0</v>
      </c>
      <c r="O3865" s="5">
        <f>E3865/D3865</f>
        <v>0</v>
      </c>
      <c r="P3865" s="19">
        <f t="shared" si="242"/>
        <v>0</v>
      </c>
      <c r="Q3865" t="b">
        <v>0</v>
      </c>
      <c r="R3865" s="14" t="s">
        <v>8330</v>
      </c>
      <c r="S3865" s="10" t="s">
        <v>8271</v>
      </c>
      <c r="T3865" t="s">
        <v>8272</v>
      </c>
      <c r="U3865" s="14">
        <f t="shared" si="243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19">
        <v>5000</v>
      </c>
      <c r="E3866">
        <v>60</v>
      </c>
      <c r="F3866" s="19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7">
        <f t="shared" si="241"/>
        <v>42295.891828703709</v>
      </c>
      <c r="M3866" t="b">
        <v>0</v>
      </c>
      <c r="N3866">
        <v>3</v>
      </c>
      <c r="O3866" s="5">
        <f>E3866/D3866</f>
        <v>1.2E-2</v>
      </c>
      <c r="P3866" s="19">
        <f t="shared" si="242"/>
        <v>20</v>
      </c>
      <c r="Q3866" t="b">
        <v>0</v>
      </c>
      <c r="R3866" s="14" t="s">
        <v>8330</v>
      </c>
      <c r="S3866" s="10" t="s">
        <v>8271</v>
      </c>
      <c r="T3866" t="s">
        <v>8272</v>
      </c>
      <c r="U3866" s="14">
        <f t="shared" si="243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19">
        <v>2413</v>
      </c>
      <c r="E3867">
        <v>650</v>
      </c>
      <c r="F3867" s="19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7">
        <f t="shared" si="241"/>
        <v>41841.651597222226</v>
      </c>
      <c r="M3867" t="b">
        <v>0</v>
      </c>
      <c r="N3867">
        <v>14</v>
      </c>
      <c r="O3867" s="5">
        <f>E3867/D3867</f>
        <v>0.26937422295897223</v>
      </c>
      <c r="P3867" s="19">
        <f t="shared" si="242"/>
        <v>46.428571428571431</v>
      </c>
      <c r="Q3867" t="b">
        <v>0</v>
      </c>
      <c r="R3867" s="14" t="s">
        <v>8330</v>
      </c>
      <c r="S3867" s="10" t="s">
        <v>8271</v>
      </c>
      <c r="T3867" t="s">
        <v>8272</v>
      </c>
      <c r="U3867" s="14">
        <f t="shared" si="243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19">
        <v>2000</v>
      </c>
      <c r="E3868">
        <v>11</v>
      </c>
      <c r="F3868" s="19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7">
        <f t="shared" si="241"/>
        <v>42402.947002314817</v>
      </c>
      <c r="M3868" t="b">
        <v>0</v>
      </c>
      <c r="N3868">
        <v>2</v>
      </c>
      <c r="O3868" s="5">
        <f>E3868/D3868</f>
        <v>5.4999999999999997E-3</v>
      </c>
      <c r="P3868" s="19">
        <f t="shared" si="242"/>
        <v>5.5</v>
      </c>
      <c r="Q3868" t="b">
        <v>0</v>
      </c>
      <c r="R3868" s="14" t="s">
        <v>8330</v>
      </c>
      <c r="S3868" s="10" t="s">
        <v>8271</v>
      </c>
      <c r="T3868" t="s">
        <v>8272</v>
      </c>
      <c r="U3868" s="14">
        <f t="shared" si="243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19">
        <v>2000</v>
      </c>
      <c r="E3869">
        <v>251</v>
      </c>
      <c r="F3869" s="1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7">
        <f t="shared" si="241"/>
        <v>42509.814108796301</v>
      </c>
      <c r="M3869" t="b">
        <v>0</v>
      </c>
      <c r="N3869">
        <v>5</v>
      </c>
      <c r="O3869" s="5">
        <f>E3869/D3869</f>
        <v>0.1255</v>
      </c>
      <c r="P3869" s="19">
        <f t="shared" si="242"/>
        <v>50.2</v>
      </c>
      <c r="Q3869" t="b">
        <v>0</v>
      </c>
      <c r="R3869" s="14" t="s">
        <v>8330</v>
      </c>
      <c r="S3869" s="10" t="s">
        <v>8271</v>
      </c>
      <c r="T3869" t="s">
        <v>8272</v>
      </c>
      <c r="U3869" s="14">
        <f t="shared" si="243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19">
        <v>5000</v>
      </c>
      <c r="E3870">
        <v>10</v>
      </c>
      <c r="F3870" s="19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7">
        <f t="shared" si="241"/>
        <v>41865.659780092588</v>
      </c>
      <c r="M3870" t="b">
        <v>0</v>
      </c>
      <c r="N3870">
        <v>1</v>
      </c>
      <c r="O3870" s="5">
        <f>E3870/D3870</f>
        <v>2E-3</v>
      </c>
      <c r="P3870" s="19">
        <f t="shared" si="242"/>
        <v>10</v>
      </c>
      <c r="Q3870" t="b">
        <v>0</v>
      </c>
      <c r="R3870" s="14" t="s">
        <v>8364</v>
      </c>
      <c r="S3870" s="10" t="s">
        <v>8271</v>
      </c>
      <c r="T3870" t="s">
        <v>8313</v>
      </c>
      <c r="U3870" s="14">
        <f t="shared" si="243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19">
        <v>13111</v>
      </c>
      <c r="E3871">
        <v>452</v>
      </c>
      <c r="F3871" s="19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7">
        <f t="shared" si="241"/>
        <v>42047.724444444444</v>
      </c>
      <c r="M3871" t="b">
        <v>0</v>
      </c>
      <c r="N3871">
        <v>15</v>
      </c>
      <c r="O3871" s="5">
        <f>E3871/D3871</f>
        <v>3.44748684310884E-2</v>
      </c>
      <c r="P3871" s="19">
        <f t="shared" si="242"/>
        <v>30.133333333333333</v>
      </c>
      <c r="Q3871" t="b">
        <v>0</v>
      </c>
      <c r="R3871" s="14" t="s">
        <v>8364</v>
      </c>
      <c r="S3871" s="10" t="s">
        <v>8271</v>
      </c>
      <c r="T3871" t="s">
        <v>8313</v>
      </c>
      <c r="U3871" s="14">
        <f t="shared" si="243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19">
        <v>10000</v>
      </c>
      <c r="E3872">
        <v>1500</v>
      </c>
      <c r="F3872" s="19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7">
        <f t="shared" si="241"/>
        <v>41793.17219907407</v>
      </c>
      <c r="M3872" t="b">
        <v>0</v>
      </c>
      <c r="N3872">
        <v>10</v>
      </c>
      <c r="O3872" s="5">
        <f>E3872/D3872</f>
        <v>0.15</v>
      </c>
      <c r="P3872" s="19">
        <f t="shared" si="242"/>
        <v>150</v>
      </c>
      <c r="Q3872" t="b">
        <v>0</v>
      </c>
      <c r="R3872" s="14" t="s">
        <v>8364</v>
      </c>
      <c r="S3872" s="10" t="s">
        <v>8271</v>
      </c>
      <c r="T3872" t="s">
        <v>8313</v>
      </c>
      <c r="U3872" s="14">
        <f t="shared" si="243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19">
        <v>1500</v>
      </c>
      <c r="E3873">
        <v>40</v>
      </c>
      <c r="F3873" s="19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7">
        <f t="shared" si="241"/>
        <v>42763.780671296292</v>
      </c>
      <c r="M3873" t="b">
        <v>0</v>
      </c>
      <c r="N3873">
        <v>3</v>
      </c>
      <c r="O3873" s="5">
        <f>E3873/D3873</f>
        <v>2.6666666666666668E-2</v>
      </c>
      <c r="P3873" s="19">
        <f t="shared" si="242"/>
        <v>13.333333333333334</v>
      </c>
      <c r="Q3873" t="b">
        <v>0</v>
      </c>
      <c r="R3873" s="14" t="s">
        <v>8364</v>
      </c>
      <c r="S3873" s="10" t="s">
        <v>8271</v>
      </c>
      <c r="T3873" t="s">
        <v>8313</v>
      </c>
      <c r="U3873" s="14">
        <f t="shared" si="243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19">
        <v>15000</v>
      </c>
      <c r="E3874">
        <v>0</v>
      </c>
      <c r="F3874" s="19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7">
        <f t="shared" si="241"/>
        <v>42180.145787037036</v>
      </c>
      <c r="M3874" t="b">
        <v>0</v>
      </c>
      <c r="N3874">
        <v>0</v>
      </c>
      <c r="O3874" s="5">
        <f>E3874/D3874</f>
        <v>0</v>
      </c>
      <c r="P3874" s="19">
        <f t="shared" si="242"/>
        <v>0</v>
      </c>
      <c r="Q3874" t="b">
        <v>0</v>
      </c>
      <c r="R3874" s="14" t="s">
        <v>8364</v>
      </c>
      <c r="S3874" s="10" t="s">
        <v>8271</v>
      </c>
      <c r="T3874" t="s">
        <v>8313</v>
      </c>
      <c r="U3874" s="14">
        <f t="shared" si="243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19">
        <v>5500</v>
      </c>
      <c r="E3875">
        <v>0</v>
      </c>
      <c r="F3875" s="19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7">
        <f t="shared" si="241"/>
        <v>42255.696006944447</v>
      </c>
      <c r="M3875" t="b">
        <v>0</v>
      </c>
      <c r="N3875">
        <v>0</v>
      </c>
      <c r="O3875" s="5">
        <f>E3875/D3875</f>
        <v>0</v>
      </c>
      <c r="P3875" s="19">
        <f t="shared" si="242"/>
        <v>0</v>
      </c>
      <c r="Q3875" t="b">
        <v>0</v>
      </c>
      <c r="R3875" s="14" t="s">
        <v>8364</v>
      </c>
      <c r="S3875" s="10" t="s">
        <v>8271</v>
      </c>
      <c r="T3875" t="s">
        <v>8313</v>
      </c>
      <c r="U3875" s="14">
        <f t="shared" si="243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19">
        <v>620</v>
      </c>
      <c r="E3876">
        <v>0</v>
      </c>
      <c r="F3876" s="19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7">
        <f t="shared" si="241"/>
        <v>42007.016458333332</v>
      </c>
      <c r="M3876" t="b">
        <v>0</v>
      </c>
      <c r="N3876">
        <v>0</v>
      </c>
      <c r="O3876" s="5">
        <f>E3876/D3876</f>
        <v>0</v>
      </c>
      <c r="P3876" s="19">
        <f t="shared" si="242"/>
        <v>0</v>
      </c>
      <c r="Q3876" t="b">
        <v>0</v>
      </c>
      <c r="R3876" s="14" t="s">
        <v>8364</v>
      </c>
      <c r="S3876" s="10" t="s">
        <v>8271</v>
      </c>
      <c r="T3876" t="s">
        <v>8313</v>
      </c>
      <c r="U3876" s="14">
        <f t="shared" si="243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19">
        <v>30000</v>
      </c>
      <c r="E3877">
        <v>0</v>
      </c>
      <c r="F3877" s="19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7">
        <f t="shared" si="241"/>
        <v>42615.346817129626</v>
      </c>
      <c r="M3877" t="b">
        <v>0</v>
      </c>
      <c r="N3877">
        <v>0</v>
      </c>
      <c r="O3877" s="5">
        <f>E3877/D3877</f>
        <v>0</v>
      </c>
      <c r="P3877" s="19">
        <f t="shared" si="242"/>
        <v>0</v>
      </c>
      <c r="Q3877" t="b">
        <v>0</v>
      </c>
      <c r="R3877" s="14" t="s">
        <v>8364</v>
      </c>
      <c r="S3877" s="10" t="s">
        <v>8271</v>
      </c>
      <c r="T3877" t="s">
        <v>8313</v>
      </c>
      <c r="U3877" s="14">
        <f t="shared" si="243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19">
        <v>3900</v>
      </c>
      <c r="E3878">
        <v>2059</v>
      </c>
      <c r="F3878" s="19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7">
        <f t="shared" si="241"/>
        <v>42372.624166666668</v>
      </c>
      <c r="M3878" t="b">
        <v>0</v>
      </c>
      <c r="N3878">
        <v>46</v>
      </c>
      <c r="O3878" s="5">
        <f>E3878/D3878</f>
        <v>0.52794871794871789</v>
      </c>
      <c r="P3878" s="19">
        <f t="shared" si="242"/>
        <v>44.760869565217391</v>
      </c>
      <c r="Q3878" t="b">
        <v>0</v>
      </c>
      <c r="R3878" s="14" t="s">
        <v>8364</v>
      </c>
      <c r="S3878" s="10" t="s">
        <v>8271</v>
      </c>
      <c r="T3878" t="s">
        <v>8313</v>
      </c>
      <c r="U3878" s="14">
        <f t="shared" si="243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19">
        <v>25000</v>
      </c>
      <c r="E3879">
        <v>1241</v>
      </c>
      <c r="F3879" s="1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7">
        <f t="shared" si="241"/>
        <v>42682.67768518519</v>
      </c>
      <c r="M3879" t="b">
        <v>0</v>
      </c>
      <c r="N3879">
        <v>14</v>
      </c>
      <c r="O3879" s="5">
        <f>E3879/D3879</f>
        <v>4.9639999999999997E-2</v>
      </c>
      <c r="P3879" s="19">
        <f t="shared" si="242"/>
        <v>88.642857142857139</v>
      </c>
      <c r="Q3879" t="b">
        <v>0</v>
      </c>
      <c r="R3879" s="14" t="s">
        <v>8364</v>
      </c>
      <c r="S3879" s="10" t="s">
        <v>8271</v>
      </c>
      <c r="T3879" t="s">
        <v>8313</v>
      </c>
      <c r="U3879" s="14">
        <f t="shared" si="243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19">
        <v>18000</v>
      </c>
      <c r="E3880">
        <v>10</v>
      </c>
      <c r="F3880" s="19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7">
        <f t="shared" si="241"/>
        <v>42154.818819444445</v>
      </c>
      <c r="M3880" t="b">
        <v>0</v>
      </c>
      <c r="N3880">
        <v>1</v>
      </c>
      <c r="O3880" s="5">
        <f>E3880/D3880</f>
        <v>5.5555555555555556E-4</v>
      </c>
      <c r="P3880" s="19">
        <f t="shared" si="242"/>
        <v>10</v>
      </c>
      <c r="Q3880" t="b">
        <v>0</v>
      </c>
      <c r="R3880" s="14" t="s">
        <v>8364</v>
      </c>
      <c r="S3880" s="10" t="s">
        <v>8271</v>
      </c>
      <c r="T3880" t="s">
        <v>8313</v>
      </c>
      <c r="U3880" s="14">
        <f t="shared" si="243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19">
        <v>15000</v>
      </c>
      <c r="E3881">
        <v>0</v>
      </c>
      <c r="F3881" s="19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7">
        <f t="shared" si="241"/>
        <v>41999.861064814817</v>
      </c>
      <c r="M3881" t="b">
        <v>0</v>
      </c>
      <c r="N3881">
        <v>0</v>
      </c>
      <c r="O3881" s="5">
        <f>E3881/D3881</f>
        <v>0</v>
      </c>
      <c r="P3881" s="19">
        <f t="shared" si="242"/>
        <v>0</v>
      </c>
      <c r="Q3881" t="b">
        <v>0</v>
      </c>
      <c r="R3881" s="14" t="s">
        <v>8364</v>
      </c>
      <c r="S3881" s="10" t="s">
        <v>8271</v>
      </c>
      <c r="T3881" t="s">
        <v>8313</v>
      </c>
      <c r="U3881" s="14">
        <f t="shared" si="243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19">
        <v>7500</v>
      </c>
      <c r="E3882">
        <v>980</v>
      </c>
      <c r="F3882" s="19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7">
        <f t="shared" si="241"/>
        <v>41815.815046296295</v>
      </c>
      <c r="M3882" t="b">
        <v>0</v>
      </c>
      <c r="N3882">
        <v>17</v>
      </c>
      <c r="O3882" s="5">
        <f>E3882/D3882</f>
        <v>0.13066666666666665</v>
      </c>
      <c r="P3882" s="19">
        <f t="shared" si="242"/>
        <v>57.647058823529413</v>
      </c>
      <c r="Q3882" t="b">
        <v>0</v>
      </c>
      <c r="R3882" s="14" t="s">
        <v>8364</v>
      </c>
      <c r="S3882" s="10" t="s">
        <v>8271</v>
      </c>
      <c r="T3882" t="s">
        <v>8313</v>
      </c>
      <c r="U3882" s="14">
        <f t="shared" si="24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19">
        <v>500</v>
      </c>
      <c r="E3883">
        <v>25</v>
      </c>
      <c r="F3883" s="19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7">
        <f t="shared" si="241"/>
        <v>42756.018506944441</v>
      </c>
      <c r="M3883" t="b">
        <v>0</v>
      </c>
      <c r="N3883">
        <v>1</v>
      </c>
      <c r="O3883" s="5">
        <f>E3883/D3883</f>
        <v>0.05</v>
      </c>
      <c r="P3883" s="19">
        <f t="shared" si="242"/>
        <v>25</v>
      </c>
      <c r="Q3883" t="b">
        <v>0</v>
      </c>
      <c r="R3883" s="14" t="s">
        <v>8364</v>
      </c>
      <c r="S3883" s="10" t="s">
        <v>8271</v>
      </c>
      <c r="T3883" t="s">
        <v>8313</v>
      </c>
      <c r="U3883" s="14">
        <f t="shared" si="243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19">
        <v>30000</v>
      </c>
      <c r="E3884">
        <v>0</v>
      </c>
      <c r="F3884" s="19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7">
        <f t="shared" si="241"/>
        <v>42373.983449074076</v>
      </c>
      <c r="M3884" t="b">
        <v>0</v>
      </c>
      <c r="N3884">
        <v>0</v>
      </c>
      <c r="O3884" s="5">
        <f>E3884/D3884</f>
        <v>0</v>
      </c>
      <c r="P3884" s="19">
        <f t="shared" si="242"/>
        <v>0</v>
      </c>
      <c r="Q3884" t="b">
        <v>0</v>
      </c>
      <c r="R3884" s="14" t="s">
        <v>8364</v>
      </c>
      <c r="S3884" s="10" t="s">
        <v>8271</v>
      </c>
      <c r="T3884" t="s">
        <v>8313</v>
      </c>
      <c r="U3884" s="14">
        <f t="shared" si="243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19">
        <v>15000</v>
      </c>
      <c r="E3885">
        <v>0</v>
      </c>
      <c r="F3885" s="19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7">
        <f t="shared" si="241"/>
        <v>41854.602650462963</v>
      </c>
      <c r="M3885" t="b">
        <v>0</v>
      </c>
      <c r="N3885">
        <v>0</v>
      </c>
      <c r="O3885" s="5">
        <f>E3885/D3885</f>
        <v>0</v>
      </c>
      <c r="P3885" s="19">
        <f t="shared" si="242"/>
        <v>0</v>
      </c>
      <c r="Q3885" t="b">
        <v>0</v>
      </c>
      <c r="R3885" s="14" t="s">
        <v>8364</v>
      </c>
      <c r="S3885" s="10" t="s">
        <v>8271</v>
      </c>
      <c r="T3885" t="s">
        <v>8313</v>
      </c>
      <c r="U3885" s="14">
        <f t="shared" si="243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19">
        <v>10000</v>
      </c>
      <c r="E3886">
        <v>0</v>
      </c>
      <c r="F3886" s="19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7">
        <f t="shared" si="241"/>
        <v>42065.791574074072</v>
      </c>
      <c r="M3886" t="b">
        <v>0</v>
      </c>
      <c r="N3886">
        <v>0</v>
      </c>
      <c r="O3886" s="5">
        <f>E3886/D3886</f>
        <v>0</v>
      </c>
      <c r="P3886" s="19">
        <f t="shared" si="242"/>
        <v>0</v>
      </c>
      <c r="Q3886" t="b">
        <v>0</v>
      </c>
      <c r="R3886" s="14" t="s">
        <v>8364</v>
      </c>
      <c r="S3886" s="10" t="s">
        <v>8271</v>
      </c>
      <c r="T3886" t="s">
        <v>8313</v>
      </c>
      <c r="U3886" s="14">
        <f t="shared" si="243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19">
        <v>375000</v>
      </c>
      <c r="E3887">
        <v>0</v>
      </c>
      <c r="F3887" s="19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7">
        <f t="shared" si="241"/>
        <v>42469.951284722221</v>
      </c>
      <c r="M3887" t="b">
        <v>0</v>
      </c>
      <c r="N3887">
        <v>0</v>
      </c>
      <c r="O3887" s="5">
        <f>E3887/D3887</f>
        <v>0</v>
      </c>
      <c r="P3887" s="19">
        <f t="shared" si="242"/>
        <v>0</v>
      </c>
      <c r="Q3887" t="b">
        <v>0</v>
      </c>
      <c r="R3887" s="14" t="s">
        <v>8364</v>
      </c>
      <c r="S3887" s="10" t="s">
        <v>8271</v>
      </c>
      <c r="T3887" t="s">
        <v>8313</v>
      </c>
      <c r="U3887" s="14">
        <f t="shared" si="24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19">
        <v>10000</v>
      </c>
      <c r="E3888">
        <v>0</v>
      </c>
      <c r="F3888" s="19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7">
        <f t="shared" si="241"/>
        <v>41954.228032407409</v>
      </c>
      <c r="M3888" t="b">
        <v>0</v>
      </c>
      <c r="N3888">
        <v>0</v>
      </c>
      <c r="O3888" s="5">
        <f>E3888/D3888</f>
        <v>0</v>
      </c>
      <c r="P3888" s="19">
        <f t="shared" si="242"/>
        <v>0</v>
      </c>
      <c r="Q3888" t="b">
        <v>0</v>
      </c>
      <c r="R3888" s="14" t="s">
        <v>8364</v>
      </c>
      <c r="S3888" s="10" t="s">
        <v>8271</v>
      </c>
      <c r="T3888" t="s">
        <v>8313</v>
      </c>
      <c r="U3888" s="14">
        <f t="shared" si="243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19">
        <v>2000</v>
      </c>
      <c r="E3889">
        <v>35</v>
      </c>
      <c r="F3889" s="1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7">
        <f t="shared" si="241"/>
        <v>42079.857974537037</v>
      </c>
      <c r="M3889" t="b">
        <v>0</v>
      </c>
      <c r="N3889">
        <v>2</v>
      </c>
      <c r="O3889" s="5">
        <f>E3889/D3889</f>
        <v>1.7500000000000002E-2</v>
      </c>
      <c r="P3889" s="19">
        <f t="shared" si="242"/>
        <v>17.5</v>
      </c>
      <c r="Q3889" t="b">
        <v>0</v>
      </c>
      <c r="R3889" s="14" t="s">
        <v>8364</v>
      </c>
      <c r="S3889" s="10" t="s">
        <v>8271</v>
      </c>
      <c r="T3889" t="s">
        <v>8313</v>
      </c>
      <c r="U3889" s="14">
        <f t="shared" si="24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19">
        <v>2000</v>
      </c>
      <c r="E3890">
        <v>542</v>
      </c>
      <c r="F3890" s="19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7">
        <f t="shared" si="241"/>
        <v>42762.545810185184</v>
      </c>
      <c r="M3890" t="b">
        <v>0</v>
      </c>
      <c r="N3890">
        <v>14</v>
      </c>
      <c r="O3890" s="5">
        <f>E3890/D3890</f>
        <v>0.27100000000000002</v>
      </c>
      <c r="P3890" s="19">
        <f t="shared" si="242"/>
        <v>38.714285714285715</v>
      </c>
      <c r="Q3890" t="b">
        <v>0</v>
      </c>
      <c r="R3890" s="14" t="s">
        <v>8330</v>
      </c>
      <c r="S3890" s="10" t="s">
        <v>8271</v>
      </c>
      <c r="T3890" t="s">
        <v>8272</v>
      </c>
      <c r="U3890" s="14">
        <f t="shared" si="243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19">
        <v>8000</v>
      </c>
      <c r="E3891">
        <v>118</v>
      </c>
      <c r="F3891" s="19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7">
        <f t="shared" si="241"/>
        <v>41977.004976851851</v>
      </c>
      <c r="M3891" t="b">
        <v>0</v>
      </c>
      <c r="N3891">
        <v>9</v>
      </c>
      <c r="O3891" s="5">
        <f>E3891/D3891</f>
        <v>1.4749999999999999E-2</v>
      </c>
      <c r="P3891" s="19">
        <f t="shared" si="242"/>
        <v>13.111111111111111</v>
      </c>
      <c r="Q3891" t="b">
        <v>0</v>
      </c>
      <c r="R3891" s="14" t="s">
        <v>8330</v>
      </c>
      <c r="S3891" s="10" t="s">
        <v>8271</v>
      </c>
      <c r="T3891" t="s">
        <v>8272</v>
      </c>
      <c r="U3891" s="14">
        <f t="shared" si="243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19">
        <v>15000</v>
      </c>
      <c r="E3892">
        <v>2524</v>
      </c>
      <c r="F3892" s="19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7">
        <f t="shared" si="241"/>
        <v>42171.758611111116</v>
      </c>
      <c r="M3892" t="b">
        <v>0</v>
      </c>
      <c r="N3892">
        <v>8</v>
      </c>
      <c r="O3892" s="5">
        <f>E3892/D3892</f>
        <v>0.16826666666666668</v>
      </c>
      <c r="P3892" s="19">
        <f t="shared" si="242"/>
        <v>315.5</v>
      </c>
      <c r="Q3892" t="b">
        <v>0</v>
      </c>
      <c r="R3892" s="14" t="s">
        <v>8330</v>
      </c>
      <c r="S3892" s="10" t="s">
        <v>8271</v>
      </c>
      <c r="T3892" t="s">
        <v>8272</v>
      </c>
      <c r="U3892" s="14">
        <f t="shared" si="243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19">
        <v>800</v>
      </c>
      <c r="E3893">
        <v>260</v>
      </c>
      <c r="F3893" s="19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7">
        <f t="shared" si="241"/>
        <v>42056.1324537037</v>
      </c>
      <c r="M3893" t="b">
        <v>0</v>
      </c>
      <c r="N3893">
        <v>7</v>
      </c>
      <c r="O3893" s="5">
        <f>E3893/D3893</f>
        <v>0.32500000000000001</v>
      </c>
      <c r="P3893" s="19">
        <f t="shared" si="242"/>
        <v>37.142857142857146</v>
      </c>
      <c r="Q3893" t="b">
        <v>0</v>
      </c>
      <c r="R3893" s="14" t="s">
        <v>8330</v>
      </c>
      <c r="S3893" s="10" t="s">
        <v>8271</v>
      </c>
      <c r="T3893" t="s">
        <v>8272</v>
      </c>
      <c r="U3893" s="14">
        <f t="shared" si="243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19">
        <v>1000</v>
      </c>
      <c r="E3894">
        <v>0</v>
      </c>
      <c r="F3894" s="19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7">
        <f t="shared" si="241"/>
        <v>41867.652280092596</v>
      </c>
      <c r="M3894" t="b">
        <v>0</v>
      </c>
      <c r="N3894">
        <v>0</v>
      </c>
      <c r="O3894" s="5">
        <f>E3894/D3894</f>
        <v>0</v>
      </c>
      <c r="P3894" s="19">
        <f t="shared" si="242"/>
        <v>0</v>
      </c>
      <c r="Q3894" t="b">
        <v>0</v>
      </c>
      <c r="R3894" s="14" t="s">
        <v>8330</v>
      </c>
      <c r="S3894" s="10" t="s">
        <v>8271</v>
      </c>
      <c r="T3894" t="s">
        <v>8272</v>
      </c>
      <c r="U3894" s="14">
        <f t="shared" si="243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19">
        <v>50000</v>
      </c>
      <c r="E3895">
        <v>10775</v>
      </c>
      <c r="F3895" s="19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7">
        <f t="shared" si="241"/>
        <v>41779.657870370371</v>
      </c>
      <c r="M3895" t="b">
        <v>0</v>
      </c>
      <c r="N3895">
        <v>84</v>
      </c>
      <c r="O3895" s="5">
        <f>E3895/D3895</f>
        <v>0.2155</v>
      </c>
      <c r="P3895" s="19">
        <f t="shared" si="242"/>
        <v>128.27380952380952</v>
      </c>
      <c r="Q3895" t="b">
        <v>0</v>
      </c>
      <c r="R3895" s="14" t="s">
        <v>8330</v>
      </c>
      <c r="S3895" s="10" t="s">
        <v>8271</v>
      </c>
      <c r="T3895" t="s">
        <v>8272</v>
      </c>
      <c r="U3895" s="14">
        <f t="shared" si="243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19">
        <v>15000</v>
      </c>
      <c r="E3896">
        <v>520</v>
      </c>
      <c r="F3896" s="19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7">
        <f t="shared" si="241"/>
        <v>42679.958472222221</v>
      </c>
      <c r="M3896" t="b">
        <v>0</v>
      </c>
      <c r="N3896">
        <v>11</v>
      </c>
      <c r="O3896" s="5">
        <f>E3896/D3896</f>
        <v>3.4666666666666665E-2</v>
      </c>
      <c r="P3896" s="19">
        <f t="shared" si="242"/>
        <v>47.272727272727273</v>
      </c>
      <c r="Q3896" t="b">
        <v>0</v>
      </c>
      <c r="R3896" s="14" t="s">
        <v>8330</v>
      </c>
      <c r="S3896" s="10" t="s">
        <v>8271</v>
      </c>
      <c r="T3896" t="s">
        <v>8272</v>
      </c>
      <c r="U3896" s="14">
        <f t="shared" si="243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19">
        <v>1000</v>
      </c>
      <c r="E3897">
        <v>50</v>
      </c>
      <c r="F3897" s="19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7">
        <f t="shared" si="241"/>
        <v>42032.250208333338</v>
      </c>
      <c r="M3897" t="b">
        <v>0</v>
      </c>
      <c r="N3897">
        <v>1</v>
      </c>
      <c r="O3897" s="5">
        <f>E3897/D3897</f>
        <v>0.05</v>
      </c>
      <c r="P3897" s="19">
        <f t="shared" si="242"/>
        <v>50</v>
      </c>
      <c r="Q3897" t="b">
        <v>0</v>
      </c>
      <c r="R3897" s="14" t="s">
        <v>8330</v>
      </c>
      <c r="S3897" s="10" t="s">
        <v>8271</v>
      </c>
      <c r="T3897" t="s">
        <v>8272</v>
      </c>
      <c r="U3897" s="14">
        <f t="shared" si="243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19">
        <v>1600</v>
      </c>
      <c r="E3898">
        <v>170</v>
      </c>
      <c r="F3898" s="19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7">
        <f t="shared" si="241"/>
        <v>41793.191875000004</v>
      </c>
      <c r="M3898" t="b">
        <v>0</v>
      </c>
      <c r="N3898">
        <v>4</v>
      </c>
      <c r="O3898" s="5">
        <f>E3898/D3898</f>
        <v>0.10625</v>
      </c>
      <c r="P3898" s="19">
        <f t="shared" si="242"/>
        <v>42.5</v>
      </c>
      <c r="Q3898" t="b">
        <v>0</v>
      </c>
      <c r="R3898" s="14" t="s">
        <v>8330</v>
      </c>
      <c r="S3898" s="10" t="s">
        <v>8271</v>
      </c>
      <c r="T3898" t="s">
        <v>8272</v>
      </c>
      <c r="U3898" s="14">
        <f t="shared" si="243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19">
        <v>2500</v>
      </c>
      <c r="E3899">
        <v>440</v>
      </c>
      <c r="F3899" s="1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7">
        <f t="shared" si="241"/>
        <v>41982.87364583333</v>
      </c>
      <c r="M3899" t="b">
        <v>0</v>
      </c>
      <c r="N3899">
        <v>10</v>
      </c>
      <c r="O3899" s="5">
        <f>E3899/D3899</f>
        <v>0.17599999999999999</v>
      </c>
      <c r="P3899" s="19">
        <f t="shared" si="242"/>
        <v>44</v>
      </c>
      <c r="Q3899" t="b">
        <v>0</v>
      </c>
      <c r="R3899" s="14" t="s">
        <v>8330</v>
      </c>
      <c r="S3899" s="10" t="s">
        <v>8271</v>
      </c>
      <c r="T3899" t="s">
        <v>8272</v>
      </c>
      <c r="U3899" s="14">
        <f t="shared" si="243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19">
        <v>2500</v>
      </c>
      <c r="E3900">
        <v>814</v>
      </c>
      <c r="F3900" s="19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7">
        <f t="shared" si="241"/>
        <v>42193.482291666667</v>
      </c>
      <c r="M3900" t="b">
        <v>0</v>
      </c>
      <c r="N3900">
        <v>16</v>
      </c>
      <c r="O3900" s="5">
        <f>E3900/D3900</f>
        <v>0.3256</v>
      </c>
      <c r="P3900" s="19">
        <f t="shared" si="242"/>
        <v>50.875</v>
      </c>
      <c r="Q3900" t="b">
        <v>0</v>
      </c>
      <c r="R3900" s="14" t="s">
        <v>8330</v>
      </c>
      <c r="S3900" s="10" t="s">
        <v>8271</v>
      </c>
      <c r="T3900" t="s">
        <v>8272</v>
      </c>
      <c r="U3900" s="14">
        <f t="shared" si="243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19">
        <v>10000</v>
      </c>
      <c r="E3901">
        <v>125</v>
      </c>
      <c r="F3901" s="19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7">
        <f t="shared" si="241"/>
        <v>41843.775011574071</v>
      </c>
      <c r="M3901" t="b">
        <v>0</v>
      </c>
      <c r="N3901">
        <v>2</v>
      </c>
      <c r="O3901" s="5">
        <f>E3901/D3901</f>
        <v>1.2500000000000001E-2</v>
      </c>
      <c r="P3901" s="19">
        <f t="shared" si="242"/>
        <v>62.5</v>
      </c>
      <c r="Q3901" t="b">
        <v>0</v>
      </c>
      <c r="R3901" s="14" t="s">
        <v>8330</v>
      </c>
      <c r="S3901" s="10" t="s">
        <v>8271</v>
      </c>
      <c r="T3901" t="s">
        <v>8272</v>
      </c>
      <c r="U3901" s="14">
        <f t="shared" si="243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19">
        <v>2500</v>
      </c>
      <c r="E3902">
        <v>135</v>
      </c>
      <c r="F3902" s="19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7">
        <f t="shared" si="241"/>
        <v>42136.092488425929</v>
      </c>
      <c r="M3902" t="b">
        <v>0</v>
      </c>
      <c r="N3902">
        <v>5</v>
      </c>
      <c r="O3902" s="5">
        <f>E3902/D3902</f>
        <v>5.3999999999999999E-2</v>
      </c>
      <c r="P3902" s="19">
        <f t="shared" si="242"/>
        <v>27</v>
      </c>
      <c r="Q3902" t="b">
        <v>0</v>
      </c>
      <c r="R3902" s="14" t="s">
        <v>8330</v>
      </c>
      <c r="S3902" s="10" t="s">
        <v>8271</v>
      </c>
      <c r="T3902" t="s">
        <v>8272</v>
      </c>
      <c r="U3902" s="14">
        <f t="shared" si="243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19">
        <v>3000</v>
      </c>
      <c r="E3903">
        <v>25</v>
      </c>
      <c r="F3903" s="19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7">
        <f t="shared" si="241"/>
        <v>42317.826377314821</v>
      </c>
      <c r="M3903" t="b">
        <v>0</v>
      </c>
      <c r="N3903">
        <v>1</v>
      </c>
      <c r="O3903" s="5">
        <f>E3903/D3903</f>
        <v>8.3333333333333332E-3</v>
      </c>
      <c r="P3903" s="19">
        <f t="shared" si="242"/>
        <v>25</v>
      </c>
      <c r="Q3903" t="b">
        <v>0</v>
      </c>
      <c r="R3903" s="14" t="s">
        <v>8330</v>
      </c>
      <c r="S3903" s="10" t="s">
        <v>8271</v>
      </c>
      <c r="T3903" t="s">
        <v>8272</v>
      </c>
      <c r="U3903" s="14">
        <f t="shared" si="243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19">
        <v>3000</v>
      </c>
      <c r="E3904">
        <v>1465</v>
      </c>
      <c r="F3904" s="19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7">
        <f t="shared" si="241"/>
        <v>42663.468078703707</v>
      </c>
      <c r="M3904" t="b">
        <v>0</v>
      </c>
      <c r="N3904">
        <v>31</v>
      </c>
      <c r="O3904" s="5">
        <f>E3904/D3904</f>
        <v>0.48833333333333334</v>
      </c>
      <c r="P3904" s="19">
        <f t="shared" si="242"/>
        <v>47.258064516129032</v>
      </c>
      <c r="Q3904" t="b">
        <v>0</v>
      </c>
      <c r="R3904" s="14" t="s">
        <v>8330</v>
      </c>
      <c r="S3904" s="10" t="s">
        <v>8271</v>
      </c>
      <c r="T3904" t="s">
        <v>8272</v>
      </c>
      <c r="U3904" s="14">
        <f t="shared" si="243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19">
        <v>1500</v>
      </c>
      <c r="E3905">
        <v>0</v>
      </c>
      <c r="F3905" s="19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7">
        <f t="shared" si="241"/>
        <v>42186.01116898148</v>
      </c>
      <c r="M3905" t="b">
        <v>0</v>
      </c>
      <c r="N3905">
        <v>0</v>
      </c>
      <c r="O3905" s="5">
        <f>E3905/D3905</f>
        <v>0</v>
      </c>
      <c r="P3905" s="19">
        <f t="shared" si="242"/>
        <v>0</v>
      </c>
      <c r="Q3905" t="b">
        <v>0</v>
      </c>
      <c r="R3905" s="14" t="s">
        <v>8330</v>
      </c>
      <c r="S3905" s="10" t="s">
        <v>8271</v>
      </c>
      <c r="T3905" t="s">
        <v>8272</v>
      </c>
      <c r="U3905" s="14">
        <f t="shared" si="243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19">
        <v>10000</v>
      </c>
      <c r="E3906">
        <v>3</v>
      </c>
      <c r="F3906" s="19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7">
        <f t="shared" si="241"/>
        <v>42095.229166666672</v>
      </c>
      <c r="M3906" t="b">
        <v>0</v>
      </c>
      <c r="N3906">
        <v>2</v>
      </c>
      <c r="O3906" s="5">
        <f>E3906/D3906</f>
        <v>2.9999999999999997E-4</v>
      </c>
      <c r="P3906" s="19">
        <f t="shared" si="242"/>
        <v>1.5</v>
      </c>
      <c r="Q3906" t="b">
        <v>0</v>
      </c>
      <c r="R3906" s="14" t="s">
        <v>8330</v>
      </c>
      <c r="S3906" s="10" t="s">
        <v>8271</v>
      </c>
      <c r="T3906" t="s">
        <v>8272</v>
      </c>
      <c r="U3906" s="14">
        <f t="shared" si="243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19">
        <v>1500</v>
      </c>
      <c r="E3907">
        <v>173</v>
      </c>
      <c r="F3907" s="19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7">
        <f t="shared" ref="L3907:L3970" si="245">(((K3907/60)/60)/24)+DATE(1970,1,1)</f>
        <v>42124.623877314814</v>
      </c>
      <c r="M3907" t="b">
        <v>0</v>
      </c>
      <c r="N3907">
        <v>7</v>
      </c>
      <c r="O3907" s="5">
        <f>E3907/D3907</f>
        <v>0.11533333333333333</v>
      </c>
      <c r="P3907" s="19">
        <f t="shared" ref="P3907:P3970" si="246">IFERROR(E3907/N3907,0)</f>
        <v>24.714285714285715</v>
      </c>
      <c r="Q3907" t="b">
        <v>0</v>
      </c>
      <c r="R3907" s="14" t="s">
        <v>8330</v>
      </c>
      <c r="S3907" s="10" t="s">
        <v>8271</v>
      </c>
      <c r="T3907" t="s">
        <v>8272</v>
      </c>
      <c r="U3907" s="14">
        <f t="shared" ref="U3907:U3970" si="247">YEAR(L3907)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19">
        <v>1500</v>
      </c>
      <c r="E3908">
        <v>1010</v>
      </c>
      <c r="F3908" s="19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7">
        <f t="shared" si="245"/>
        <v>42143.917743055557</v>
      </c>
      <c r="M3908" t="b">
        <v>0</v>
      </c>
      <c r="N3908">
        <v>16</v>
      </c>
      <c r="O3908" s="5">
        <f>E3908/D3908</f>
        <v>0.67333333333333334</v>
      </c>
      <c r="P3908" s="19">
        <f t="shared" si="246"/>
        <v>63.125</v>
      </c>
      <c r="Q3908" t="b">
        <v>0</v>
      </c>
      <c r="R3908" s="14" t="s">
        <v>8330</v>
      </c>
      <c r="S3908" s="10" t="s">
        <v>8271</v>
      </c>
      <c r="T3908" t="s">
        <v>8272</v>
      </c>
      <c r="U3908" s="14">
        <f t="shared" si="247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19">
        <v>1000</v>
      </c>
      <c r="E3909">
        <v>153</v>
      </c>
      <c r="F3909" s="1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7">
        <f t="shared" si="245"/>
        <v>41906.819513888891</v>
      </c>
      <c r="M3909" t="b">
        <v>0</v>
      </c>
      <c r="N3909">
        <v>4</v>
      </c>
      <c r="O3909" s="5">
        <f>E3909/D3909</f>
        <v>0.153</v>
      </c>
      <c r="P3909" s="19">
        <f t="shared" si="246"/>
        <v>38.25</v>
      </c>
      <c r="Q3909" t="b">
        <v>0</v>
      </c>
      <c r="R3909" s="14" t="s">
        <v>8330</v>
      </c>
      <c r="S3909" s="10" t="s">
        <v>8271</v>
      </c>
      <c r="T3909" t="s">
        <v>8272</v>
      </c>
      <c r="U3909" s="14">
        <f t="shared" si="247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19">
        <v>750</v>
      </c>
      <c r="E3910">
        <v>65</v>
      </c>
      <c r="F3910" s="19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7">
        <f t="shared" si="245"/>
        <v>41834.135370370372</v>
      </c>
      <c r="M3910" t="b">
        <v>0</v>
      </c>
      <c r="N3910">
        <v>4</v>
      </c>
      <c r="O3910" s="5">
        <f>E3910/D3910</f>
        <v>8.666666666666667E-2</v>
      </c>
      <c r="P3910" s="19">
        <f t="shared" si="246"/>
        <v>16.25</v>
      </c>
      <c r="Q3910" t="b">
        <v>0</v>
      </c>
      <c r="R3910" s="14" t="s">
        <v>8330</v>
      </c>
      <c r="S3910" s="10" t="s">
        <v>8271</v>
      </c>
      <c r="T3910" t="s">
        <v>8272</v>
      </c>
      <c r="U3910" s="14">
        <f t="shared" si="247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19">
        <v>60000</v>
      </c>
      <c r="E3911">
        <v>135</v>
      </c>
      <c r="F3911" s="19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7">
        <f t="shared" si="245"/>
        <v>41863.359282407408</v>
      </c>
      <c r="M3911" t="b">
        <v>0</v>
      </c>
      <c r="N3911">
        <v>4</v>
      </c>
      <c r="O3911" s="5">
        <f>E3911/D3911</f>
        <v>2.2499999999999998E-3</v>
      </c>
      <c r="P3911" s="19">
        <f t="shared" si="246"/>
        <v>33.75</v>
      </c>
      <c r="Q3911" t="b">
        <v>0</v>
      </c>
      <c r="R3911" s="14" t="s">
        <v>8330</v>
      </c>
      <c r="S3911" s="10" t="s">
        <v>8271</v>
      </c>
      <c r="T3911" t="s">
        <v>8272</v>
      </c>
      <c r="U3911" s="14">
        <f t="shared" si="247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19">
        <v>6000</v>
      </c>
      <c r="E3912">
        <v>185</v>
      </c>
      <c r="F3912" s="19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7">
        <f t="shared" si="245"/>
        <v>42224.756909722222</v>
      </c>
      <c r="M3912" t="b">
        <v>0</v>
      </c>
      <c r="N3912">
        <v>3</v>
      </c>
      <c r="O3912" s="5">
        <f>E3912/D3912</f>
        <v>3.0833333333333334E-2</v>
      </c>
      <c r="P3912" s="19">
        <f t="shared" si="246"/>
        <v>61.666666666666664</v>
      </c>
      <c r="Q3912" t="b">
        <v>0</v>
      </c>
      <c r="R3912" s="14" t="s">
        <v>8330</v>
      </c>
      <c r="S3912" s="10" t="s">
        <v>8271</v>
      </c>
      <c r="T3912" t="s">
        <v>8272</v>
      </c>
      <c r="U3912" s="14">
        <f t="shared" si="247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19">
        <v>8000</v>
      </c>
      <c r="E3913">
        <v>2993</v>
      </c>
      <c r="F3913" s="19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7">
        <f t="shared" si="245"/>
        <v>41939.8122337963</v>
      </c>
      <c r="M3913" t="b">
        <v>0</v>
      </c>
      <c r="N3913">
        <v>36</v>
      </c>
      <c r="O3913" s="5">
        <f>E3913/D3913</f>
        <v>0.37412499999999999</v>
      </c>
      <c r="P3913" s="19">
        <f t="shared" si="246"/>
        <v>83.138888888888886</v>
      </c>
      <c r="Q3913" t="b">
        <v>0</v>
      </c>
      <c r="R3913" s="14" t="s">
        <v>8330</v>
      </c>
      <c r="S3913" s="10" t="s">
        <v>8271</v>
      </c>
      <c r="T3913" t="s">
        <v>8272</v>
      </c>
      <c r="U3913" s="14">
        <f t="shared" si="247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19">
        <v>15000</v>
      </c>
      <c r="E3914">
        <v>1</v>
      </c>
      <c r="F3914" s="19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7">
        <f t="shared" si="245"/>
        <v>42059.270023148143</v>
      </c>
      <c r="M3914" t="b">
        <v>0</v>
      </c>
      <c r="N3914">
        <v>1</v>
      </c>
      <c r="O3914" s="5">
        <f>E3914/D3914</f>
        <v>6.666666666666667E-5</v>
      </c>
      <c r="P3914" s="19">
        <f t="shared" si="246"/>
        <v>1</v>
      </c>
      <c r="Q3914" t="b">
        <v>0</v>
      </c>
      <c r="R3914" s="14" t="s">
        <v>8330</v>
      </c>
      <c r="S3914" s="10" t="s">
        <v>8271</v>
      </c>
      <c r="T3914" t="s">
        <v>8272</v>
      </c>
      <c r="U3914" s="14">
        <f t="shared" si="247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19">
        <v>10000</v>
      </c>
      <c r="E3915">
        <v>1000</v>
      </c>
      <c r="F3915" s="19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7">
        <f t="shared" si="245"/>
        <v>42308.211215277777</v>
      </c>
      <c r="M3915" t="b">
        <v>0</v>
      </c>
      <c r="N3915">
        <v>7</v>
      </c>
      <c r="O3915" s="5">
        <f>E3915/D3915</f>
        <v>0.1</v>
      </c>
      <c r="P3915" s="19">
        <f t="shared" si="246"/>
        <v>142.85714285714286</v>
      </c>
      <c r="Q3915" t="b">
        <v>0</v>
      </c>
      <c r="R3915" s="14" t="s">
        <v>8330</v>
      </c>
      <c r="S3915" s="10" t="s">
        <v>8271</v>
      </c>
      <c r="T3915" t="s">
        <v>8272</v>
      </c>
      <c r="U3915" s="14">
        <f t="shared" si="247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19">
        <v>2500</v>
      </c>
      <c r="E3916">
        <v>909</v>
      </c>
      <c r="F3916" s="19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7">
        <f t="shared" si="245"/>
        <v>42114.818935185183</v>
      </c>
      <c r="M3916" t="b">
        <v>0</v>
      </c>
      <c r="N3916">
        <v>27</v>
      </c>
      <c r="O3916" s="5">
        <f>E3916/D3916</f>
        <v>0.36359999999999998</v>
      </c>
      <c r="P3916" s="19">
        <f t="shared" si="246"/>
        <v>33.666666666666664</v>
      </c>
      <c r="Q3916" t="b">
        <v>0</v>
      </c>
      <c r="R3916" s="14" t="s">
        <v>8330</v>
      </c>
      <c r="S3916" s="10" t="s">
        <v>8271</v>
      </c>
      <c r="T3916" t="s">
        <v>8272</v>
      </c>
      <c r="U3916" s="14">
        <f t="shared" si="247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19">
        <v>1500</v>
      </c>
      <c r="E3917">
        <v>5</v>
      </c>
      <c r="F3917" s="19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7">
        <f t="shared" si="245"/>
        <v>42492.98505787037</v>
      </c>
      <c r="M3917" t="b">
        <v>0</v>
      </c>
      <c r="N3917">
        <v>1</v>
      </c>
      <c r="O3917" s="5">
        <f>E3917/D3917</f>
        <v>3.3333333333333335E-3</v>
      </c>
      <c r="P3917" s="19">
        <f t="shared" si="246"/>
        <v>5</v>
      </c>
      <c r="Q3917" t="b">
        <v>0</v>
      </c>
      <c r="R3917" s="14" t="s">
        <v>8330</v>
      </c>
      <c r="S3917" s="10" t="s">
        <v>8271</v>
      </c>
      <c r="T3917" t="s">
        <v>8272</v>
      </c>
      <c r="U3917" s="14">
        <f t="shared" si="247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19">
        <v>2000</v>
      </c>
      <c r="E3918">
        <v>0</v>
      </c>
      <c r="F3918" s="19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7">
        <f t="shared" si="245"/>
        <v>42494.471666666665</v>
      </c>
      <c r="M3918" t="b">
        <v>0</v>
      </c>
      <c r="N3918">
        <v>0</v>
      </c>
      <c r="O3918" s="5">
        <f>E3918/D3918</f>
        <v>0</v>
      </c>
      <c r="P3918" s="19">
        <f t="shared" si="246"/>
        <v>0</v>
      </c>
      <c r="Q3918" t="b">
        <v>0</v>
      </c>
      <c r="R3918" s="14" t="s">
        <v>8330</v>
      </c>
      <c r="S3918" s="10" t="s">
        <v>8271</v>
      </c>
      <c r="T3918" t="s">
        <v>8272</v>
      </c>
      <c r="U3918" s="14">
        <f t="shared" si="247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19">
        <v>3500</v>
      </c>
      <c r="E3919">
        <v>10</v>
      </c>
      <c r="F3919" s="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7">
        <f t="shared" si="245"/>
        <v>41863.527326388888</v>
      </c>
      <c r="M3919" t="b">
        <v>0</v>
      </c>
      <c r="N3919">
        <v>1</v>
      </c>
      <c r="O3919" s="5">
        <f>E3919/D3919</f>
        <v>2.8571428571428571E-3</v>
      </c>
      <c r="P3919" s="19">
        <f t="shared" si="246"/>
        <v>10</v>
      </c>
      <c r="Q3919" t="b">
        <v>0</v>
      </c>
      <c r="R3919" s="14" t="s">
        <v>8330</v>
      </c>
      <c r="S3919" s="10" t="s">
        <v>8271</v>
      </c>
      <c r="T3919" t="s">
        <v>8272</v>
      </c>
      <c r="U3919" s="14">
        <f t="shared" si="247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19">
        <v>60000</v>
      </c>
      <c r="E3920">
        <v>120</v>
      </c>
      <c r="F3920" s="19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7">
        <f t="shared" si="245"/>
        <v>41843.664618055554</v>
      </c>
      <c r="M3920" t="b">
        <v>0</v>
      </c>
      <c r="N3920">
        <v>3</v>
      </c>
      <c r="O3920" s="5">
        <f>E3920/D3920</f>
        <v>2E-3</v>
      </c>
      <c r="P3920" s="19">
        <f t="shared" si="246"/>
        <v>40</v>
      </c>
      <c r="Q3920" t="b">
        <v>0</v>
      </c>
      <c r="R3920" s="14" t="s">
        <v>8330</v>
      </c>
      <c r="S3920" s="10" t="s">
        <v>8271</v>
      </c>
      <c r="T3920" t="s">
        <v>8272</v>
      </c>
      <c r="U3920" s="14">
        <f t="shared" si="247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19">
        <v>5000</v>
      </c>
      <c r="E3921">
        <v>90</v>
      </c>
      <c r="F3921" s="19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7">
        <f t="shared" si="245"/>
        <v>42358.684872685189</v>
      </c>
      <c r="M3921" t="b">
        <v>0</v>
      </c>
      <c r="N3921">
        <v>3</v>
      </c>
      <c r="O3921" s="5">
        <f>E3921/D3921</f>
        <v>1.7999999999999999E-2</v>
      </c>
      <c r="P3921" s="19">
        <f t="shared" si="246"/>
        <v>30</v>
      </c>
      <c r="Q3921" t="b">
        <v>0</v>
      </c>
      <c r="R3921" s="14" t="s">
        <v>8330</v>
      </c>
      <c r="S3921" s="10" t="s">
        <v>8271</v>
      </c>
      <c r="T3921" t="s">
        <v>8272</v>
      </c>
      <c r="U3921" s="14">
        <f t="shared" si="247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19">
        <v>2500</v>
      </c>
      <c r="E3922">
        <v>135</v>
      </c>
      <c r="F3922" s="19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7">
        <f t="shared" si="245"/>
        <v>42657.38726851852</v>
      </c>
      <c r="M3922" t="b">
        <v>0</v>
      </c>
      <c r="N3922">
        <v>3</v>
      </c>
      <c r="O3922" s="5">
        <f>E3922/D3922</f>
        <v>5.3999999999999999E-2</v>
      </c>
      <c r="P3922" s="19">
        <f t="shared" si="246"/>
        <v>45</v>
      </c>
      <c r="Q3922" t="b">
        <v>0</v>
      </c>
      <c r="R3922" s="14" t="s">
        <v>8330</v>
      </c>
      <c r="S3922" s="10" t="s">
        <v>8271</v>
      </c>
      <c r="T3922" t="s">
        <v>8272</v>
      </c>
      <c r="U3922" s="14">
        <f t="shared" si="247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19">
        <v>3000</v>
      </c>
      <c r="E3923">
        <v>0</v>
      </c>
      <c r="F3923" s="19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7">
        <f t="shared" si="245"/>
        <v>41926.542303240742</v>
      </c>
      <c r="M3923" t="b">
        <v>0</v>
      </c>
      <c r="N3923">
        <v>0</v>
      </c>
      <c r="O3923" s="5">
        <f>E3923/D3923</f>
        <v>0</v>
      </c>
      <c r="P3923" s="19">
        <f t="shared" si="246"/>
        <v>0</v>
      </c>
      <c r="Q3923" t="b">
        <v>0</v>
      </c>
      <c r="R3923" s="14" t="s">
        <v>8330</v>
      </c>
      <c r="S3923" s="10" t="s">
        <v>8271</v>
      </c>
      <c r="T3923" t="s">
        <v>8272</v>
      </c>
      <c r="U3923" s="14">
        <f t="shared" si="247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19">
        <v>750</v>
      </c>
      <c r="E3924">
        <v>61</v>
      </c>
      <c r="F3924" s="19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7">
        <f t="shared" si="245"/>
        <v>42020.768634259264</v>
      </c>
      <c r="M3924" t="b">
        <v>0</v>
      </c>
      <c r="N3924">
        <v>6</v>
      </c>
      <c r="O3924" s="5">
        <f>E3924/D3924</f>
        <v>8.1333333333333327E-2</v>
      </c>
      <c r="P3924" s="19">
        <f t="shared" si="246"/>
        <v>10.166666666666666</v>
      </c>
      <c r="Q3924" t="b">
        <v>0</v>
      </c>
      <c r="R3924" s="14" t="s">
        <v>8330</v>
      </c>
      <c r="S3924" s="10" t="s">
        <v>8271</v>
      </c>
      <c r="T3924" t="s">
        <v>8272</v>
      </c>
      <c r="U3924" s="14">
        <f t="shared" si="247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19">
        <v>11500</v>
      </c>
      <c r="E3925">
        <v>1384</v>
      </c>
      <c r="F3925" s="19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7">
        <f t="shared" si="245"/>
        <v>42075.979988425926</v>
      </c>
      <c r="M3925" t="b">
        <v>0</v>
      </c>
      <c r="N3925">
        <v>17</v>
      </c>
      <c r="O3925" s="5">
        <f>E3925/D3925</f>
        <v>0.12034782608695652</v>
      </c>
      <c r="P3925" s="19">
        <f t="shared" si="246"/>
        <v>81.411764705882348</v>
      </c>
      <c r="Q3925" t="b">
        <v>0</v>
      </c>
      <c r="R3925" s="14" t="s">
        <v>8330</v>
      </c>
      <c r="S3925" s="10" t="s">
        <v>8271</v>
      </c>
      <c r="T3925" t="s">
        <v>8272</v>
      </c>
      <c r="U3925" s="14">
        <f t="shared" si="247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19">
        <v>15000</v>
      </c>
      <c r="E3926">
        <v>2290</v>
      </c>
      <c r="F3926" s="19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7">
        <f t="shared" si="245"/>
        <v>41786.959745370368</v>
      </c>
      <c r="M3926" t="b">
        <v>0</v>
      </c>
      <c r="N3926">
        <v>40</v>
      </c>
      <c r="O3926" s="5">
        <f>E3926/D3926</f>
        <v>0.15266666666666667</v>
      </c>
      <c r="P3926" s="19">
        <f t="shared" si="246"/>
        <v>57.25</v>
      </c>
      <c r="Q3926" t="b">
        <v>0</v>
      </c>
      <c r="R3926" s="14" t="s">
        <v>8330</v>
      </c>
      <c r="S3926" s="10" t="s">
        <v>8271</v>
      </c>
      <c r="T3926" t="s">
        <v>8272</v>
      </c>
      <c r="U3926" s="14">
        <f t="shared" si="247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19">
        <v>150</v>
      </c>
      <c r="E3927">
        <v>15</v>
      </c>
      <c r="F3927" s="19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7">
        <f t="shared" si="245"/>
        <v>41820.870821759258</v>
      </c>
      <c r="M3927" t="b">
        <v>0</v>
      </c>
      <c r="N3927">
        <v>3</v>
      </c>
      <c r="O3927" s="5">
        <f>E3927/D3927</f>
        <v>0.1</v>
      </c>
      <c r="P3927" s="19">
        <f t="shared" si="246"/>
        <v>5</v>
      </c>
      <c r="Q3927" t="b">
        <v>0</v>
      </c>
      <c r="R3927" s="14" t="s">
        <v>8330</v>
      </c>
      <c r="S3927" s="10" t="s">
        <v>8271</v>
      </c>
      <c r="T3927" t="s">
        <v>8272</v>
      </c>
      <c r="U3927" s="14">
        <f t="shared" si="247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19">
        <v>5000</v>
      </c>
      <c r="E3928">
        <v>15</v>
      </c>
      <c r="F3928" s="19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7">
        <f t="shared" si="245"/>
        <v>41970.085046296299</v>
      </c>
      <c r="M3928" t="b">
        <v>0</v>
      </c>
      <c r="N3928">
        <v>1</v>
      </c>
      <c r="O3928" s="5">
        <f>E3928/D3928</f>
        <v>3.0000000000000001E-3</v>
      </c>
      <c r="P3928" s="19">
        <f t="shared" si="246"/>
        <v>15</v>
      </c>
      <c r="Q3928" t="b">
        <v>0</v>
      </c>
      <c r="R3928" s="14" t="s">
        <v>8330</v>
      </c>
      <c r="S3928" s="10" t="s">
        <v>8271</v>
      </c>
      <c r="T3928" t="s">
        <v>8272</v>
      </c>
      <c r="U3928" s="14">
        <f t="shared" si="247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19">
        <v>2500</v>
      </c>
      <c r="E3929">
        <v>25</v>
      </c>
      <c r="F3929" s="1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7">
        <f t="shared" si="245"/>
        <v>41830.267407407409</v>
      </c>
      <c r="M3929" t="b">
        <v>0</v>
      </c>
      <c r="N3929">
        <v>2</v>
      </c>
      <c r="O3929" s="5">
        <f>E3929/D3929</f>
        <v>0.01</v>
      </c>
      <c r="P3929" s="19">
        <f t="shared" si="246"/>
        <v>12.5</v>
      </c>
      <c r="Q3929" t="b">
        <v>0</v>
      </c>
      <c r="R3929" s="14" t="s">
        <v>8330</v>
      </c>
      <c r="S3929" s="10" t="s">
        <v>8271</v>
      </c>
      <c r="T3929" t="s">
        <v>8272</v>
      </c>
      <c r="U3929" s="14">
        <f t="shared" si="247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19">
        <v>5000</v>
      </c>
      <c r="E3930">
        <v>651</v>
      </c>
      <c r="F3930" s="19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7">
        <f t="shared" si="245"/>
        <v>42265.683182870373</v>
      </c>
      <c r="M3930" t="b">
        <v>0</v>
      </c>
      <c r="N3930">
        <v>7</v>
      </c>
      <c r="O3930" s="5">
        <f>E3930/D3930</f>
        <v>0.13020000000000001</v>
      </c>
      <c r="P3930" s="19">
        <f t="shared" si="246"/>
        <v>93</v>
      </c>
      <c r="Q3930" t="b">
        <v>0</v>
      </c>
      <c r="R3930" s="14" t="s">
        <v>8330</v>
      </c>
      <c r="S3930" s="10" t="s">
        <v>8271</v>
      </c>
      <c r="T3930" t="s">
        <v>8272</v>
      </c>
      <c r="U3930" s="14">
        <f t="shared" si="247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19">
        <v>20000</v>
      </c>
      <c r="E3931">
        <v>453</v>
      </c>
      <c r="F3931" s="19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7">
        <f t="shared" si="245"/>
        <v>42601.827141203699</v>
      </c>
      <c r="M3931" t="b">
        <v>0</v>
      </c>
      <c r="N3931">
        <v>14</v>
      </c>
      <c r="O3931" s="5">
        <f>E3931/D3931</f>
        <v>2.265E-2</v>
      </c>
      <c r="P3931" s="19">
        <f t="shared" si="246"/>
        <v>32.357142857142854</v>
      </c>
      <c r="Q3931" t="b">
        <v>0</v>
      </c>
      <c r="R3931" s="14" t="s">
        <v>8330</v>
      </c>
      <c r="S3931" s="10" t="s">
        <v>8271</v>
      </c>
      <c r="T3931" t="s">
        <v>8272</v>
      </c>
      <c r="U3931" s="14">
        <f t="shared" si="247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19">
        <v>10000</v>
      </c>
      <c r="E3932">
        <v>0</v>
      </c>
      <c r="F3932" s="19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7">
        <f t="shared" si="245"/>
        <v>42433.338749999995</v>
      </c>
      <c r="M3932" t="b">
        <v>0</v>
      </c>
      <c r="N3932">
        <v>0</v>
      </c>
      <c r="O3932" s="5">
        <f>E3932/D3932</f>
        <v>0</v>
      </c>
      <c r="P3932" s="19">
        <f t="shared" si="246"/>
        <v>0</v>
      </c>
      <c r="Q3932" t="b">
        <v>0</v>
      </c>
      <c r="R3932" s="14" t="s">
        <v>8330</v>
      </c>
      <c r="S3932" s="10" t="s">
        <v>8271</v>
      </c>
      <c r="T3932" t="s">
        <v>8272</v>
      </c>
      <c r="U3932" s="14">
        <f t="shared" si="247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19">
        <v>8000</v>
      </c>
      <c r="E3933">
        <v>0</v>
      </c>
      <c r="F3933" s="19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7">
        <f t="shared" si="245"/>
        <v>42228.151701388888</v>
      </c>
      <c r="M3933" t="b">
        <v>0</v>
      </c>
      <c r="N3933">
        <v>0</v>
      </c>
      <c r="O3933" s="5">
        <f>E3933/D3933</f>
        <v>0</v>
      </c>
      <c r="P3933" s="19">
        <f t="shared" si="246"/>
        <v>0</v>
      </c>
      <c r="Q3933" t="b">
        <v>0</v>
      </c>
      <c r="R3933" s="14" t="s">
        <v>8330</v>
      </c>
      <c r="S3933" s="10" t="s">
        <v>8271</v>
      </c>
      <c r="T3933" t="s">
        <v>8272</v>
      </c>
      <c r="U3933" s="14">
        <f t="shared" si="247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19">
        <v>12000</v>
      </c>
      <c r="E3934">
        <v>1</v>
      </c>
      <c r="F3934" s="19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7">
        <f t="shared" si="245"/>
        <v>42415.168564814812</v>
      </c>
      <c r="M3934" t="b">
        <v>0</v>
      </c>
      <c r="N3934">
        <v>1</v>
      </c>
      <c r="O3934" s="5">
        <f>E3934/D3934</f>
        <v>8.3333333333333331E-5</v>
      </c>
      <c r="P3934" s="19">
        <f t="shared" si="246"/>
        <v>1</v>
      </c>
      <c r="Q3934" t="b">
        <v>0</v>
      </c>
      <c r="R3934" s="14" t="s">
        <v>8330</v>
      </c>
      <c r="S3934" s="10" t="s">
        <v>8271</v>
      </c>
      <c r="T3934" t="s">
        <v>8272</v>
      </c>
      <c r="U3934" s="14">
        <f t="shared" si="247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19">
        <v>7000</v>
      </c>
      <c r="E3935">
        <v>1102</v>
      </c>
      <c r="F3935" s="19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7">
        <f t="shared" si="245"/>
        <v>42538.968310185184</v>
      </c>
      <c r="M3935" t="b">
        <v>0</v>
      </c>
      <c r="N3935">
        <v>12</v>
      </c>
      <c r="O3935" s="5">
        <f>E3935/D3935</f>
        <v>0.15742857142857142</v>
      </c>
      <c r="P3935" s="19">
        <f t="shared" si="246"/>
        <v>91.833333333333329</v>
      </c>
      <c r="Q3935" t="b">
        <v>0</v>
      </c>
      <c r="R3935" s="14" t="s">
        <v>8330</v>
      </c>
      <c r="S3935" s="10" t="s">
        <v>8271</v>
      </c>
      <c r="T3935" t="s">
        <v>8272</v>
      </c>
      <c r="U3935" s="14">
        <f t="shared" si="247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19">
        <v>5000</v>
      </c>
      <c r="E3936">
        <v>550</v>
      </c>
      <c r="F3936" s="19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7">
        <f t="shared" si="245"/>
        <v>42233.671747685185</v>
      </c>
      <c r="M3936" t="b">
        <v>0</v>
      </c>
      <c r="N3936">
        <v>12</v>
      </c>
      <c r="O3936" s="5">
        <f>E3936/D3936</f>
        <v>0.11</v>
      </c>
      <c r="P3936" s="19">
        <f t="shared" si="246"/>
        <v>45.833333333333336</v>
      </c>
      <c r="Q3936" t="b">
        <v>0</v>
      </c>
      <c r="R3936" s="14" t="s">
        <v>8330</v>
      </c>
      <c r="S3936" s="10" t="s">
        <v>8271</v>
      </c>
      <c r="T3936" t="s">
        <v>8272</v>
      </c>
      <c r="U3936" s="14">
        <f t="shared" si="247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19">
        <v>3000</v>
      </c>
      <c r="E3937">
        <v>1315</v>
      </c>
      <c r="F3937" s="19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7">
        <f t="shared" si="245"/>
        <v>42221.656782407401</v>
      </c>
      <c r="M3937" t="b">
        <v>0</v>
      </c>
      <c r="N3937">
        <v>23</v>
      </c>
      <c r="O3937" s="5">
        <f>E3937/D3937</f>
        <v>0.43833333333333335</v>
      </c>
      <c r="P3937" s="19">
        <f t="shared" si="246"/>
        <v>57.173913043478258</v>
      </c>
      <c r="Q3937" t="b">
        <v>0</v>
      </c>
      <c r="R3937" s="14" t="s">
        <v>8330</v>
      </c>
      <c r="S3937" s="10" t="s">
        <v>8271</v>
      </c>
      <c r="T3937" t="s">
        <v>8272</v>
      </c>
      <c r="U3937" s="14">
        <f t="shared" si="247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19">
        <v>20000</v>
      </c>
      <c r="E3938">
        <v>0</v>
      </c>
      <c r="F3938" s="19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7">
        <f t="shared" si="245"/>
        <v>42675.262962962966</v>
      </c>
      <c r="M3938" t="b">
        <v>0</v>
      </c>
      <c r="N3938">
        <v>0</v>
      </c>
      <c r="O3938" s="5">
        <f>E3938/D3938</f>
        <v>0</v>
      </c>
      <c r="P3938" s="19">
        <f t="shared" si="246"/>
        <v>0</v>
      </c>
      <c r="Q3938" t="b">
        <v>0</v>
      </c>
      <c r="R3938" s="14" t="s">
        <v>8330</v>
      </c>
      <c r="S3938" s="10" t="s">
        <v>8271</v>
      </c>
      <c r="T3938" t="s">
        <v>8272</v>
      </c>
      <c r="U3938" s="14">
        <f t="shared" si="247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19">
        <v>2885</v>
      </c>
      <c r="E3939">
        <v>2485</v>
      </c>
      <c r="F3939" s="1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7">
        <f t="shared" si="245"/>
        <v>42534.631481481483</v>
      </c>
      <c r="M3939" t="b">
        <v>0</v>
      </c>
      <c r="N3939">
        <v>10</v>
      </c>
      <c r="O3939" s="5">
        <f>E3939/D3939</f>
        <v>0.86135181975736563</v>
      </c>
      <c r="P3939" s="19">
        <f t="shared" si="246"/>
        <v>248.5</v>
      </c>
      <c r="Q3939" t="b">
        <v>0</v>
      </c>
      <c r="R3939" s="14" t="s">
        <v>8330</v>
      </c>
      <c r="S3939" s="10" t="s">
        <v>8271</v>
      </c>
      <c r="T3939" t="s">
        <v>8272</v>
      </c>
      <c r="U3939" s="14">
        <f t="shared" si="247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19">
        <v>3255</v>
      </c>
      <c r="E3940">
        <v>397</v>
      </c>
      <c r="F3940" s="19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7">
        <f t="shared" si="245"/>
        <v>42151.905717592599</v>
      </c>
      <c r="M3940" t="b">
        <v>0</v>
      </c>
      <c r="N3940">
        <v>5</v>
      </c>
      <c r="O3940" s="5">
        <f>E3940/D3940</f>
        <v>0.12196620583717357</v>
      </c>
      <c r="P3940" s="19">
        <f t="shared" si="246"/>
        <v>79.400000000000006</v>
      </c>
      <c r="Q3940" t="b">
        <v>0</v>
      </c>
      <c r="R3940" s="14" t="s">
        <v>8330</v>
      </c>
      <c r="S3940" s="10" t="s">
        <v>8271</v>
      </c>
      <c r="T3940" t="s">
        <v>8272</v>
      </c>
      <c r="U3940" s="14">
        <f t="shared" si="247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19">
        <v>5000</v>
      </c>
      <c r="E3941">
        <v>5</v>
      </c>
      <c r="F3941" s="19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7">
        <f t="shared" si="245"/>
        <v>41915.400219907409</v>
      </c>
      <c r="M3941" t="b">
        <v>0</v>
      </c>
      <c r="N3941">
        <v>1</v>
      </c>
      <c r="O3941" s="5">
        <f>E3941/D3941</f>
        <v>1E-3</v>
      </c>
      <c r="P3941" s="19">
        <f t="shared" si="246"/>
        <v>5</v>
      </c>
      <c r="Q3941" t="b">
        <v>0</v>
      </c>
      <c r="R3941" s="14" t="s">
        <v>8330</v>
      </c>
      <c r="S3941" s="10" t="s">
        <v>8271</v>
      </c>
      <c r="T3941" t="s">
        <v>8272</v>
      </c>
      <c r="U3941" s="14">
        <f t="shared" si="247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19">
        <v>5000</v>
      </c>
      <c r="E3942">
        <v>11</v>
      </c>
      <c r="F3942" s="19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7">
        <f t="shared" si="245"/>
        <v>41961.492488425924</v>
      </c>
      <c r="M3942" t="b">
        <v>0</v>
      </c>
      <c r="N3942">
        <v>2</v>
      </c>
      <c r="O3942" s="5">
        <f>E3942/D3942</f>
        <v>2.2000000000000001E-3</v>
      </c>
      <c r="P3942" s="19">
        <f t="shared" si="246"/>
        <v>5.5</v>
      </c>
      <c r="Q3942" t="b">
        <v>0</v>
      </c>
      <c r="R3942" s="14" t="s">
        <v>8330</v>
      </c>
      <c r="S3942" s="10" t="s">
        <v>8271</v>
      </c>
      <c r="T3942" t="s">
        <v>8272</v>
      </c>
      <c r="U3942" s="14">
        <f t="shared" si="247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19">
        <v>5500</v>
      </c>
      <c r="E3943">
        <v>50</v>
      </c>
      <c r="F3943" s="19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7">
        <f t="shared" si="245"/>
        <v>41940.587233796294</v>
      </c>
      <c r="M3943" t="b">
        <v>0</v>
      </c>
      <c r="N3943">
        <v>2</v>
      </c>
      <c r="O3943" s="5">
        <f>E3943/D3943</f>
        <v>9.0909090909090905E-3</v>
      </c>
      <c r="P3943" s="19">
        <f t="shared" si="246"/>
        <v>25</v>
      </c>
      <c r="Q3943" t="b">
        <v>0</v>
      </c>
      <c r="R3943" s="14" t="s">
        <v>8330</v>
      </c>
      <c r="S3943" s="10" t="s">
        <v>8271</v>
      </c>
      <c r="T3943" t="s">
        <v>8272</v>
      </c>
      <c r="U3943" s="14">
        <f t="shared" si="247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19">
        <v>1200</v>
      </c>
      <c r="E3944">
        <v>0</v>
      </c>
      <c r="F3944" s="19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7">
        <f t="shared" si="245"/>
        <v>42111.904097222221</v>
      </c>
      <c r="M3944" t="b">
        <v>0</v>
      </c>
      <c r="N3944">
        <v>0</v>
      </c>
      <c r="O3944" s="5">
        <f>E3944/D3944</f>
        <v>0</v>
      </c>
      <c r="P3944" s="19">
        <f t="shared" si="246"/>
        <v>0</v>
      </c>
      <c r="Q3944" t="b">
        <v>0</v>
      </c>
      <c r="R3944" s="14" t="s">
        <v>8330</v>
      </c>
      <c r="S3944" s="10" t="s">
        <v>8271</v>
      </c>
      <c r="T3944" t="s">
        <v>8272</v>
      </c>
      <c r="U3944" s="14">
        <f t="shared" si="247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19">
        <v>5000</v>
      </c>
      <c r="E3945">
        <v>1782</v>
      </c>
      <c r="F3945" s="19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7">
        <f t="shared" si="245"/>
        <v>42279.778564814813</v>
      </c>
      <c r="M3945" t="b">
        <v>0</v>
      </c>
      <c r="N3945">
        <v>13</v>
      </c>
      <c r="O3945" s="5">
        <f>E3945/D3945</f>
        <v>0.35639999999999999</v>
      </c>
      <c r="P3945" s="19">
        <f t="shared" si="246"/>
        <v>137.07692307692307</v>
      </c>
      <c r="Q3945" t="b">
        <v>0</v>
      </c>
      <c r="R3945" s="14" t="s">
        <v>8330</v>
      </c>
      <c r="S3945" s="10" t="s">
        <v>8271</v>
      </c>
      <c r="T3945" t="s">
        <v>8272</v>
      </c>
      <c r="U3945" s="14">
        <f t="shared" si="247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19">
        <v>5000</v>
      </c>
      <c r="E3946">
        <v>0</v>
      </c>
      <c r="F3946" s="19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7">
        <f t="shared" si="245"/>
        <v>42213.662905092591</v>
      </c>
      <c r="M3946" t="b">
        <v>0</v>
      </c>
      <c r="N3946">
        <v>0</v>
      </c>
      <c r="O3946" s="5">
        <f>E3946/D3946</f>
        <v>0</v>
      </c>
      <c r="P3946" s="19">
        <f t="shared" si="246"/>
        <v>0</v>
      </c>
      <c r="Q3946" t="b">
        <v>0</v>
      </c>
      <c r="R3946" s="14" t="s">
        <v>8330</v>
      </c>
      <c r="S3946" s="10" t="s">
        <v>8271</v>
      </c>
      <c r="T3946" t="s">
        <v>8272</v>
      </c>
      <c r="U3946" s="14">
        <f t="shared" si="247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19">
        <v>2000</v>
      </c>
      <c r="E3947">
        <v>5</v>
      </c>
      <c r="F3947" s="19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7">
        <f t="shared" si="245"/>
        <v>42109.801712962959</v>
      </c>
      <c r="M3947" t="b">
        <v>0</v>
      </c>
      <c r="N3947">
        <v>1</v>
      </c>
      <c r="O3947" s="5">
        <f>E3947/D3947</f>
        <v>2.5000000000000001E-3</v>
      </c>
      <c r="P3947" s="19">
        <f t="shared" si="246"/>
        <v>5</v>
      </c>
      <c r="Q3947" t="b">
        <v>0</v>
      </c>
      <c r="R3947" s="14" t="s">
        <v>8330</v>
      </c>
      <c r="S3947" s="10" t="s">
        <v>8271</v>
      </c>
      <c r="T3947" t="s">
        <v>8272</v>
      </c>
      <c r="U3947" s="14">
        <f t="shared" si="247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19">
        <v>6000</v>
      </c>
      <c r="E3948">
        <v>195</v>
      </c>
      <c r="F3948" s="19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7">
        <f t="shared" si="245"/>
        <v>42031.833587962959</v>
      </c>
      <c r="M3948" t="b">
        <v>0</v>
      </c>
      <c r="N3948">
        <v>5</v>
      </c>
      <c r="O3948" s="5">
        <f>E3948/D3948</f>
        <v>3.2500000000000001E-2</v>
      </c>
      <c r="P3948" s="19">
        <f t="shared" si="246"/>
        <v>39</v>
      </c>
      <c r="Q3948" t="b">
        <v>0</v>
      </c>
      <c r="R3948" s="14" t="s">
        <v>8330</v>
      </c>
      <c r="S3948" s="10" t="s">
        <v>8271</v>
      </c>
      <c r="T3948" t="s">
        <v>8272</v>
      </c>
      <c r="U3948" s="14">
        <f t="shared" si="247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19">
        <v>3000</v>
      </c>
      <c r="E3949">
        <v>101</v>
      </c>
      <c r="F3949" s="1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7">
        <f t="shared" si="245"/>
        <v>42615.142870370371</v>
      </c>
      <c r="M3949" t="b">
        <v>0</v>
      </c>
      <c r="N3949">
        <v>2</v>
      </c>
      <c r="O3949" s="5">
        <f>E3949/D3949</f>
        <v>3.3666666666666664E-2</v>
      </c>
      <c r="P3949" s="19">
        <f t="shared" si="246"/>
        <v>50.5</v>
      </c>
      <c r="Q3949" t="b">
        <v>0</v>
      </c>
      <c r="R3949" s="14" t="s">
        <v>8330</v>
      </c>
      <c r="S3949" s="10" t="s">
        <v>8271</v>
      </c>
      <c r="T3949" t="s">
        <v>8272</v>
      </c>
      <c r="U3949" s="14">
        <f t="shared" si="247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19">
        <v>30000</v>
      </c>
      <c r="E3950">
        <v>0</v>
      </c>
      <c r="F3950" s="19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7">
        <f t="shared" si="245"/>
        <v>41829.325497685182</v>
      </c>
      <c r="M3950" t="b">
        <v>0</v>
      </c>
      <c r="N3950">
        <v>0</v>
      </c>
      <c r="O3950" s="5">
        <f>E3950/D3950</f>
        <v>0</v>
      </c>
      <c r="P3950" s="19">
        <f t="shared" si="246"/>
        <v>0</v>
      </c>
      <c r="Q3950" t="b">
        <v>0</v>
      </c>
      <c r="R3950" s="14" t="s">
        <v>8330</v>
      </c>
      <c r="S3950" s="10" t="s">
        <v>8271</v>
      </c>
      <c r="T3950" t="s">
        <v>8272</v>
      </c>
      <c r="U3950" s="14">
        <f t="shared" si="247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19">
        <v>10000</v>
      </c>
      <c r="E3951">
        <v>1577</v>
      </c>
      <c r="F3951" s="19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7">
        <f t="shared" si="245"/>
        <v>42016.120613425926</v>
      </c>
      <c r="M3951" t="b">
        <v>0</v>
      </c>
      <c r="N3951">
        <v>32</v>
      </c>
      <c r="O3951" s="5">
        <f>E3951/D3951</f>
        <v>0.15770000000000001</v>
      </c>
      <c r="P3951" s="19">
        <f t="shared" si="246"/>
        <v>49.28125</v>
      </c>
      <c r="Q3951" t="b">
        <v>0</v>
      </c>
      <c r="R3951" s="14" t="s">
        <v>8330</v>
      </c>
      <c r="S3951" s="10" t="s">
        <v>8271</v>
      </c>
      <c r="T3951" t="s">
        <v>8272</v>
      </c>
      <c r="U3951" s="14">
        <f t="shared" si="247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19">
        <v>4000</v>
      </c>
      <c r="E3952">
        <v>25</v>
      </c>
      <c r="F3952" s="19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7">
        <f t="shared" si="245"/>
        <v>42439.702314814815</v>
      </c>
      <c r="M3952" t="b">
        <v>0</v>
      </c>
      <c r="N3952">
        <v>1</v>
      </c>
      <c r="O3952" s="5">
        <f>E3952/D3952</f>
        <v>6.2500000000000003E-3</v>
      </c>
      <c r="P3952" s="19">
        <f t="shared" si="246"/>
        <v>25</v>
      </c>
      <c r="Q3952" t="b">
        <v>0</v>
      </c>
      <c r="R3952" s="14" t="s">
        <v>8330</v>
      </c>
      <c r="S3952" s="10" t="s">
        <v>8271</v>
      </c>
      <c r="T3952" t="s">
        <v>8272</v>
      </c>
      <c r="U3952" s="14">
        <f t="shared" si="247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19">
        <v>200000</v>
      </c>
      <c r="E3953">
        <v>1</v>
      </c>
      <c r="F3953" s="19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7">
        <f t="shared" si="245"/>
        <v>42433.825717592597</v>
      </c>
      <c r="M3953" t="b">
        <v>0</v>
      </c>
      <c r="N3953">
        <v>1</v>
      </c>
      <c r="O3953" s="5">
        <f>E3953/D3953</f>
        <v>5.0000000000000004E-6</v>
      </c>
      <c r="P3953" s="19">
        <f t="shared" si="246"/>
        <v>1</v>
      </c>
      <c r="Q3953" t="b">
        <v>0</v>
      </c>
      <c r="R3953" s="14" t="s">
        <v>8330</v>
      </c>
      <c r="S3953" s="10" t="s">
        <v>8271</v>
      </c>
      <c r="T3953" t="s">
        <v>8272</v>
      </c>
      <c r="U3953" s="14">
        <f t="shared" si="247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19">
        <v>26000</v>
      </c>
      <c r="E3954">
        <v>25</v>
      </c>
      <c r="F3954" s="19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7">
        <f t="shared" si="245"/>
        <v>42243.790393518517</v>
      </c>
      <c r="M3954" t="b">
        <v>0</v>
      </c>
      <c r="N3954">
        <v>1</v>
      </c>
      <c r="O3954" s="5">
        <f>E3954/D3954</f>
        <v>9.6153846153846159E-4</v>
      </c>
      <c r="P3954" s="19">
        <f t="shared" si="246"/>
        <v>25</v>
      </c>
      <c r="Q3954" t="b">
        <v>0</v>
      </c>
      <c r="R3954" s="14" t="s">
        <v>8330</v>
      </c>
      <c r="S3954" s="10" t="s">
        <v>8271</v>
      </c>
      <c r="T3954" t="s">
        <v>8272</v>
      </c>
      <c r="U3954" s="14">
        <f t="shared" si="247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19">
        <v>17600</v>
      </c>
      <c r="E3955">
        <v>0</v>
      </c>
      <c r="F3955" s="19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7">
        <f t="shared" si="245"/>
        <v>42550.048449074078</v>
      </c>
      <c r="M3955" t="b">
        <v>0</v>
      </c>
      <c r="N3955">
        <v>0</v>
      </c>
      <c r="O3955" s="5">
        <f>E3955/D3955</f>
        <v>0</v>
      </c>
      <c r="P3955" s="19">
        <f t="shared" si="246"/>
        <v>0</v>
      </c>
      <c r="Q3955" t="b">
        <v>0</v>
      </c>
      <c r="R3955" s="14" t="s">
        <v>8330</v>
      </c>
      <c r="S3955" s="10" t="s">
        <v>8271</v>
      </c>
      <c r="T3955" t="s">
        <v>8272</v>
      </c>
      <c r="U3955" s="14">
        <f t="shared" si="247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19">
        <v>25000</v>
      </c>
      <c r="E3956">
        <v>0</v>
      </c>
      <c r="F3956" s="19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7">
        <f t="shared" si="245"/>
        <v>41774.651203703703</v>
      </c>
      <c r="M3956" t="b">
        <v>0</v>
      </c>
      <c r="N3956">
        <v>0</v>
      </c>
      <c r="O3956" s="5">
        <f>E3956/D3956</f>
        <v>0</v>
      </c>
      <c r="P3956" s="19">
        <f t="shared" si="246"/>
        <v>0</v>
      </c>
      <c r="Q3956" t="b">
        <v>0</v>
      </c>
      <c r="R3956" s="14" t="s">
        <v>8330</v>
      </c>
      <c r="S3956" s="10" t="s">
        <v>8271</v>
      </c>
      <c r="T3956" t="s">
        <v>8272</v>
      </c>
      <c r="U3956" s="14">
        <f t="shared" si="247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19">
        <v>1750</v>
      </c>
      <c r="E3957">
        <v>425</v>
      </c>
      <c r="F3957" s="19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7">
        <f t="shared" si="245"/>
        <v>42306.848854166667</v>
      </c>
      <c r="M3957" t="b">
        <v>0</v>
      </c>
      <c r="N3957">
        <v>8</v>
      </c>
      <c r="O3957" s="5">
        <f>E3957/D3957</f>
        <v>0.24285714285714285</v>
      </c>
      <c r="P3957" s="19">
        <f t="shared" si="246"/>
        <v>53.125</v>
      </c>
      <c r="Q3957" t="b">
        <v>0</v>
      </c>
      <c r="R3957" s="14" t="s">
        <v>8330</v>
      </c>
      <c r="S3957" s="10" t="s">
        <v>8271</v>
      </c>
      <c r="T3957" t="s">
        <v>8272</v>
      </c>
      <c r="U3957" s="14">
        <f t="shared" si="247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19">
        <v>5500</v>
      </c>
      <c r="E3958">
        <v>0</v>
      </c>
      <c r="F3958" s="19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7">
        <f t="shared" si="245"/>
        <v>42457.932025462964</v>
      </c>
      <c r="M3958" t="b">
        <v>0</v>
      </c>
      <c r="N3958">
        <v>0</v>
      </c>
      <c r="O3958" s="5">
        <f>E3958/D3958</f>
        <v>0</v>
      </c>
      <c r="P3958" s="19">
        <f t="shared" si="246"/>
        <v>0</v>
      </c>
      <c r="Q3958" t="b">
        <v>0</v>
      </c>
      <c r="R3958" s="14" t="s">
        <v>8330</v>
      </c>
      <c r="S3958" s="10" t="s">
        <v>8271</v>
      </c>
      <c r="T3958" t="s">
        <v>8272</v>
      </c>
      <c r="U3958" s="14">
        <f t="shared" si="247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19">
        <v>28000</v>
      </c>
      <c r="E3959">
        <v>7</v>
      </c>
      <c r="F3959" s="1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7">
        <f t="shared" si="245"/>
        <v>42513.976319444439</v>
      </c>
      <c r="M3959" t="b">
        <v>0</v>
      </c>
      <c r="N3959">
        <v>1</v>
      </c>
      <c r="O3959" s="5">
        <f>E3959/D3959</f>
        <v>2.5000000000000001E-4</v>
      </c>
      <c r="P3959" s="19">
        <f t="shared" si="246"/>
        <v>7</v>
      </c>
      <c r="Q3959" t="b">
        <v>0</v>
      </c>
      <c r="R3959" s="14" t="s">
        <v>8330</v>
      </c>
      <c r="S3959" s="10" t="s">
        <v>8271</v>
      </c>
      <c r="T3959" t="s">
        <v>8272</v>
      </c>
      <c r="U3959" s="14">
        <f t="shared" si="247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19">
        <v>2000</v>
      </c>
      <c r="E3960">
        <v>641</v>
      </c>
      <c r="F3960" s="19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7">
        <f t="shared" si="245"/>
        <v>41816.950370370374</v>
      </c>
      <c r="M3960" t="b">
        <v>0</v>
      </c>
      <c r="N3960">
        <v>16</v>
      </c>
      <c r="O3960" s="5">
        <f>E3960/D3960</f>
        <v>0.32050000000000001</v>
      </c>
      <c r="P3960" s="19">
        <f t="shared" si="246"/>
        <v>40.0625</v>
      </c>
      <c r="Q3960" t="b">
        <v>0</v>
      </c>
      <c r="R3960" s="14" t="s">
        <v>8330</v>
      </c>
      <c r="S3960" s="10" t="s">
        <v>8271</v>
      </c>
      <c r="T3960" t="s">
        <v>8272</v>
      </c>
      <c r="U3960" s="14">
        <f t="shared" si="247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19">
        <v>1200</v>
      </c>
      <c r="E3961">
        <v>292</v>
      </c>
      <c r="F3961" s="19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7">
        <f t="shared" si="245"/>
        <v>41880.788842592592</v>
      </c>
      <c r="M3961" t="b">
        <v>0</v>
      </c>
      <c r="N3961">
        <v>12</v>
      </c>
      <c r="O3961" s="5">
        <f>E3961/D3961</f>
        <v>0.24333333333333335</v>
      </c>
      <c r="P3961" s="19">
        <f t="shared" si="246"/>
        <v>24.333333333333332</v>
      </c>
      <c r="Q3961" t="b">
        <v>0</v>
      </c>
      <c r="R3961" s="14" t="s">
        <v>8330</v>
      </c>
      <c r="S3961" s="10" t="s">
        <v>8271</v>
      </c>
      <c r="T3961" t="s">
        <v>8272</v>
      </c>
      <c r="U3961" s="14">
        <f t="shared" si="247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19">
        <v>3000</v>
      </c>
      <c r="E3962">
        <v>45</v>
      </c>
      <c r="F3962" s="19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7">
        <f t="shared" si="245"/>
        <v>42342.845555555556</v>
      </c>
      <c r="M3962" t="b">
        <v>0</v>
      </c>
      <c r="N3962">
        <v>4</v>
      </c>
      <c r="O3962" s="5">
        <f>E3962/D3962</f>
        <v>1.4999999999999999E-2</v>
      </c>
      <c r="P3962" s="19">
        <f t="shared" si="246"/>
        <v>11.25</v>
      </c>
      <c r="Q3962" t="b">
        <v>0</v>
      </c>
      <c r="R3962" s="14" t="s">
        <v>8330</v>
      </c>
      <c r="S3962" s="10" t="s">
        <v>8271</v>
      </c>
      <c r="T3962" t="s">
        <v>8272</v>
      </c>
      <c r="U3962" s="14">
        <f t="shared" si="247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19">
        <v>5000</v>
      </c>
      <c r="E3963">
        <v>21</v>
      </c>
      <c r="F3963" s="19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7">
        <f t="shared" si="245"/>
        <v>41745.891319444447</v>
      </c>
      <c r="M3963" t="b">
        <v>0</v>
      </c>
      <c r="N3963">
        <v>2</v>
      </c>
      <c r="O3963" s="5">
        <f>E3963/D3963</f>
        <v>4.1999999999999997E-3</v>
      </c>
      <c r="P3963" s="19">
        <f t="shared" si="246"/>
        <v>10.5</v>
      </c>
      <c r="Q3963" t="b">
        <v>0</v>
      </c>
      <c r="R3963" s="14" t="s">
        <v>8330</v>
      </c>
      <c r="S3963" s="10" t="s">
        <v>8271</v>
      </c>
      <c r="T3963" t="s">
        <v>8272</v>
      </c>
      <c r="U3963" s="14">
        <f t="shared" si="247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19">
        <v>1400</v>
      </c>
      <c r="E3964">
        <v>45</v>
      </c>
      <c r="F3964" s="19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7">
        <f t="shared" si="245"/>
        <v>42311.621458333335</v>
      </c>
      <c r="M3964" t="b">
        <v>0</v>
      </c>
      <c r="N3964">
        <v>3</v>
      </c>
      <c r="O3964" s="5">
        <f>E3964/D3964</f>
        <v>3.214285714285714E-2</v>
      </c>
      <c r="P3964" s="19">
        <f t="shared" si="246"/>
        <v>15</v>
      </c>
      <c r="Q3964" t="b">
        <v>0</v>
      </c>
      <c r="R3964" s="14" t="s">
        <v>8330</v>
      </c>
      <c r="S3964" s="10" t="s">
        <v>8271</v>
      </c>
      <c r="T3964" t="s">
        <v>8272</v>
      </c>
      <c r="U3964" s="14">
        <f t="shared" si="247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19">
        <v>10000</v>
      </c>
      <c r="E3965">
        <v>0</v>
      </c>
      <c r="F3965" s="19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7">
        <f t="shared" si="245"/>
        <v>42296.154131944444</v>
      </c>
      <c r="M3965" t="b">
        <v>0</v>
      </c>
      <c r="N3965">
        <v>0</v>
      </c>
      <c r="O3965" s="5">
        <f>E3965/D3965</f>
        <v>0</v>
      </c>
      <c r="P3965" s="19">
        <f t="shared" si="246"/>
        <v>0</v>
      </c>
      <c r="Q3965" t="b">
        <v>0</v>
      </c>
      <c r="R3965" s="14" t="s">
        <v>8330</v>
      </c>
      <c r="S3965" s="10" t="s">
        <v>8271</v>
      </c>
      <c r="T3965" t="s">
        <v>8272</v>
      </c>
      <c r="U3965" s="14">
        <f t="shared" si="247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19">
        <v>2000</v>
      </c>
      <c r="E3966">
        <v>126</v>
      </c>
      <c r="F3966" s="19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7">
        <f t="shared" si="245"/>
        <v>42053.722060185188</v>
      </c>
      <c r="M3966" t="b">
        <v>0</v>
      </c>
      <c r="N3966">
        <v>3</v>
      </c>
      <c r="O3966" s="5">
        <f>E3966/D3966</f>
        <v>6.3E-2</v>
      </c>
      <c r="P3966" s="19">
        <f t="shared" si="246"/>
        <v>42</v>
      </c>
      <c r="Q3966" t="b">
        <v>0</v>
      </c>
      <c r="R3966" s="14" t="s">
        <v>8330</v>
      </c>
      <c r="S3966" s="10" t="s">
        <v>8271</v>
      </c>
      <c r="T3966" t="s">
        <v>8272</v>
      </c>
      <c r="U3966" s="14">
        <f t="shared" si="247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19">
        <v>2000</v>
      </c>
      <c r="E3967">
        <v>285</v>
      </c>
      <c r="F3967" s="19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7">
        <f t="shared" si="245"/>
        <v>42414.235879629632</v>
      </c>
      <c r="M3967" t="b">
        <v>0</v>
      </c>
      <c r="N3967">
        <v>4</v>
      </c>
      <c r="O3967" s="5">
        <f>E3967/D3967</f>
        <v>0.14249999999999999</v>
      </c>
      <c r="P3967" s="19">
        <f t="shared" si="246"/>
        <v>71.25</v>
      </c>
      <c r="Q3967" t="b">
        <v>0</v>
      </c>
      <c r="R3967" s="14" t="s">
        <v>8330</v>
      </c>
      <c r="S3967" s="10" t="s">
        <v>8271</v>
      </c>
      <c r="T3967" t="s">
        <v>8272</v>
      </c>
      <c r="U3967" s="14">
        <f t="shared" si="247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19">
        <v>7500</v>
      </c>
      <c r="E3968">
        <v>45</v>
      </c>
      <c r="F3968" s="19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7">
        <f t="shared" si="245"/>
        <v>41801.711550925924</v>
      </c>
      <c r="M3968" t="b">
        <v>0</v>
      </c>
      <c r="N3968">
        <v>2</v>
      </c>
      <c r="O3968" s="5">
        <f>E3968/D3968</f>
        <v>6.0000000000000001E-3</v>
      </c>
      <c r="P3968" s="19">
        <f t="shared" si="246"/>
        <v>22.5</v>
      </c>
      <c r="Q3968" t="b">
        <v>0</v>
      </c>
      <c r="R3968" s="14" t="s">
        <v>8330</v>
      </c>
      <c r="S3968" s="10" t="s">
        <v>8271</v>
      </c>
      <c r="T3968" t="s">
        <v>8272</v>
      </c>
      <c r="U3968" s="14">
        <f t="shared" si="247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19">
        <v>1700</v>
      </c>
      <c r="E3969">
        <v>410</v>
      </c>
      <c r="F3969" s="1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7">
        <f t="shared" si="245"/>
        <v>42770.290590277778</v>
      </c>
      <c r="M3969" t="b">
        <v>0</v>
      </c>
      <c r="N3969">
        <v>10</v>
      </c>
      <c r="O3969" s="5">
        <f>E3969/D3969</f>
        <v>0.2411764705882353</v>
      </c>
      <c r="P3969" s="19">
        <f t="shared" si="246"/>
        <v>41</v>
      </c>
      <c r="Q3969" t="b">
        <v>0</v>
      </c>
      <c r="R3969" s="14" t="s">
        <v>8330</v>
      </c>
      <c r="S3969" s="10" t="s">
        <v>8271</v>
      </c>
      <c r="T3969" t="s">
        <v>8272</v>
      </c>
      <c r="U3969" s="14">
        <f t="shared" si="247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19">
        <v>5000</v>
      </c>
      <c r="E3970">
        <v>527</v>
      </c>
      <c r="F3970" s="19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7">
        <f t="shared" si="245"/>
        <v>42452.815659722226</v>
      </c>
      <c r="M3970" t="b">
        <v>0</v>
      </c>
      <c r="N3970">
        <v>11</v>
      </c>
      <c r="O3970" s="5">
        <f>E3970/D3970</f>
        <v>0.10539999999999999</v>
      </c>
      <c r="P3970" s="19">
        <f t="shared" si="246"/>
        <v>47.909090909090907</v>
      </c>
      <c r="Q3970" t="b">
        <v>0</v>
      </c>
      <c r="R3970" s="14" t="s">
        <v>8330</v>
      </c>
      <c r="S3970" s="10" t="s">
        <v>8271</v>
      </c>
      <c r="T3970" t="s">
        <v>8272</v>
      </c>
      <c r="U3970" s="14">
        <f t="shared" si="247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19">
        <v>2825</v>
      </c>
      <c r="E3971">
        <v>211</v>
      </c>
      <c r="F3971" s="19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7">
        <f t="shared" ref="L3971:L4034" si="249">(((K3971/60)/60)/24)+DATE(1970,1,1)</f>
        <v>42601.854699074072</v>
      </c>
      <c r="M3971" t="b">
        <v>0</v>
      </c>
      <c r="N3971">
        <v>6</v>
      </c>
      <c r="O3971" s="5">
        <f>E3971/D3971</f>
        <v>7.4690265486725665E-2</v>
      </c>
      <c r="P3971" s="19">
        <f t="shared" ref="P3971:P4034" si="250">IFERROR(E3971/N3971,0)</f>
        <v>35.166666666666664</v>
      </c>
      <c r="Q3971" t="b">
        <v>0</v>
      </c>
      <c r="R3971" s="14" t="s">
        <v>8330</v>
      </c>
      <c r="S3971" s="10" t="s">
        <v>8271</v>
      </c>
      <c r="T3971" t="s">
        <v>8272</v>
      </c>
      <c r="U3971" s="14">
        <f t="shared" ref="U3971:U4034" si="251">YEAR(L3971)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19">
        <v>15000</v>
      </c>
      <c r="E3972">
        <v>11</v>
      </c>
      <c r="F3972" s="19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7">
        <f t="shared" si="249"/>
        <v>42447.863553240735</v>
      </c>
      <c r="M3972" t="b">
        <v>0</v>
      </c>
      <c r="N3972">
        <v>2</v>
      </c>
      <c r="O3972" s="5">
        <f>E3972/D3972</f>
        <v>7.3333333333333334E-4</v>
      </c>
      <c r="P3972" s="19">
        <f t="shared" si="250"/>
        <v>5.5</v>
      </c>
      <c r="Q3972" t="b">
        <v>0</v>
      </c>
      <c r="R3972" s="14" t="s">
        <v>8330</v>
      </c>
      <c r="S3972" s="10" t="s">
        <v>8271</v>
      </c>
      <c r="T3972" t="s">
        <v>8272</v>
      </c>
      <c r="U3972" s="14">
        <f t="shared" si="251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19">
        <v>14000</v>
      </c>
      <c r="E3973">
        <v>136</v>
      </c>
      <c r="F3973" s="19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7">
        <f t="shared" si="249"/>
        <v>41811.536180555559</v>
      </c>
      <c r="M3973" t="b">
        <v>0</v>
      </c>
      <c r="N3973">
        <v>6</v>
      </c>
      <c r="O3973" s="5">
        <f>E3973/D3973</f>
        <v>9.7142857142857135E-3</v>
      </c>
      <c r="P3973" s="19">
        <f t="shared" si="250"/>
        <v>22.666666666666668</v>
      </c>
      <c r="Q3973" t="b">
        <v>0</v>
      </c>
      <c r="R3973" s="14" t="s">
        <v>8330</v>
      </c>
      <c r="S3973" s="10" t="s">
        <v>8271</v>
      </c>
      <c r="T3973" t="s">
        <v>8272</v>
      </c>
      <c r="U3973" s="14">
        <f t="shared" si="251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19">
        <v>1000</v>
      </c>
      <c r="E3974">
        <v>211</v>
      </c>
      <c r="F3974" s="19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7">
        <f t="shared" si="249"/>
        <v>41981.067523148144</v>
      </c>
      <c r="M3974" t="b">
        <v>0</v>
      </c>
      <c r="N3974">
        <v>8</v>
      </c>
      <c r="O3974" s="5">
        <f>E3974/D3974</f>
        <v>0.21099999999999999</v>
      </c>
      <c r="P3974" s="19">
        <f t="shared" si="250"/>
        <v>26.375</v>
      </c>
      <c r="Q3974" t="b">
        <v>0</v>
      </c>
      <c r="R3974" s="14" t="s">
        <v>8330</v>
      </c>
      <c r="S3974" s="10" t="s">
        <v>8271</v>
      </c>
      <c r="T3974" t="s">
        <v>8272</v>
      </c>
      <c r="U3974" s="14">
        <f t="shared" si="251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19">
        <v>5000</v>
      </c>
      <c r="E3975">
        <v>3905</v>
      </c>
      <c r="F3975" s="19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7">
        <f t="shared" si="249"/>
        <v>42469.68414351852</v>
      </c>
      <c r="M3975" t="b">
        <v>0</v>
      </c>
      <c r="N3975">
        <v>37</v>
      </c>
      <c r="O3975" s="5">
        <f>E3975/D3975</f>
        <v>0.78100000000000003</v>
      </c>
      <c r="P3975" s="19">
        <f t="shared" si="250"/>
        <v>105.54054054054055</v>
      </c>
      <c r="Q3975" t="b">
        <v>0</v>
      </c>
      <c r="R3975" s="14" t="s">
        <v>8330</v>
      </c>
      <c r="S3975" s="10" t="s">
        <v>8271</v>
      </c>
      <c r="T3975" t="s">
        <v>8272</v>
      </c>
      <c r="U3975" s="14">
        <f t="shared" si="251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19">
        <v>1000</v>
      </c>
      <c r="E3976">
        <v>320</v>
      </c>
      <c r="F3976" s="19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7">
        <f t="shared" si="249"/>
        <v>42493.546851851846</v>
      </c>
      <c r="M3976" t="b">
        <v>0</v>
      </c>
      <c r="N3976">
        <v>11</v>
      </c>
      <c r="O3976" s="5">
        <f>E3976/D3976</f>
        <v>0.32</v>
      </c>
      <c r="P3976" s="19">
        <f t="shared" si="250"/>
        <v>29.09090909090909</v>
      </c>
      <c r="Q3976" t="b">
        <v>0</v>
      </c>
      <c r="R3976" s="14" t="s">
        <v>8330</v>
      </c>
      <c r="S3976" s="10" t="s">
        <v>8271</v>
      </c>
      <c r="T3976" t="s">
        <v>8272</v>
      </c>
      <c r="U3976" s="14">
        <f t="shared" si="251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19">
        <v>678</v>
      </c>
      <c r="E3977">
        <v>0</v>
      </c>
      <c r="F3977" s="19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7">
        <f t="shared" si="249"/>
        <v>42534.866875</v>
      </c>
      <c r="M3977" t="b">
        <v>0</v>
      </c>
      <c r="N3977">
        <v>0</v>
      </c>
      <c r="O3977" s="5">
        <f>E3977/D3977</f>
        <v>0</v>
      </c>
      <c r="P3977" s="19">
        <f t="shared" si="250"/>
        <v>0</v>
      </c>
      <c r="Q3977" t="b">
        <v>0</v>
      </c>
      <c r="R3977" s="14" t="s">
        <v>8330</v>
      </c>
      <c r="S3977" s="10" t="s">
        <v>8271</v>
      </c>
      <c r="T3977" t="s">
        <v>8272</v>
      </c>
      <c r="U3977" s="14">
        <f t="shared" si="251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19">
        <v>1300</v>
      </c>
      <c r="E3978">
        <v>620</v>
      </c>
      <c r="F3978" s="19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7">
        <f t="shared" si="249"/>
        <v>41830.858344907407</v>
      </c>
      <c r="M3978" t="b">
        <v>0</v>
      </c>
      <c r="N3978">
        <v>10</v>
      </c>
      <c r="O3978" s="5">
        <f>E3978/D3978</f>
        <v>0.47692307692307695</v>
      </c>
      <c r="P3978" s="19">
        <f t="shared" si="250"/>
        <v>62</v>
      </c>
      <c r="Q3978" t="b">
        <v>0</v>
      </c>
      <c r="R3978" s="14" t="s">
        <v>8330</v>
      </c>
      <c r="S3978" s="10" t="s">
        <v>8271</v>
      </c>
      <c r="T3978" t="s">
        <v>8272</v>
      </c>
      <c r="U3978" s="14">
        <f t="shared" si="251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19">
        <v>90000</v>
      </c>
      <c r="E3979">
        <v>1305</v>
      </c>
      <c r="F3979" s="1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7">
        <f t="shared" si="249"/>
        <v>42543.788564814815</v>
      </c>
      <c r="M3979" t="b">
        <v>0</v>
      </c>
      <c r="N3979">
        <v>6</v>
      </c>
      <c r="O3979" s="5">
        <f>E3979/D3979</f>
        <v>1.4500000000000001E-2</v>
      </c>
      <c r="P3979" s="19">
        <f t="shared" si="250"/>
        <v>217.5</v>
      </c>
      <c r="Q3979" t="b">
        <v>0</v>
      </c>
      <c r="R3979" s="14" t="s">
        <v>8330</v>
      </c>
      <c r="S3979" s="10" t="s">
        <v>8271</v>
      </c>
      <c r="T3979" t="s">
        <v>8272</v>
      </c>
      <c r="U3979" s="14">
        <f t="shared" si="251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19">
        <v>2000</v>
      </c>
      <c r="E3980">
        <v>214</v>
      </c>
      <c r="F3980" s="19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7">
        <f t="shared" si="249"/>
        <v>41975.642974537041</v>
      </c>
      <c r="M3980" t="b">
        <v>0</v>
      </c>
      <c r="N3980">
        <v>8</v>
      </c>
      <c r="O3980" s="5">
        <f>E3980/D3980</f>
        <v>0.107</v>
      </c>
      <c r="P3980" s="19">
        <f t="shared" si="250"/>
        <v>26.75</v>
      </c>
      <c r="Q3980" t="b">
        <v>0</v>
      </c>
      <c r="R3980" s="14" t="s">
        <v>8330</v>
      </c>
      <c r="S3980" s="10" t="s">
        <v>8271</v>
      </c>
      <c r="T3980" t="s">
        <v>8272</v>
      </c>
      <c r="U3980" s="14">
        <f t="shared" si="251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19">
        <v>6000</v>
      </c>
      <c r="E3981">
        <v>110</v>
      </c>
      <c r="F3981" s="19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7">
        <f t="shared" si="249"/>
        <v>42069.903437500005</v>
      </c>
      <c r="M3981" t="b">
        <v>0</v>
      </c>
      <c r="N3981">
        <v>6</v>
      </c>
      <c r="O3981" s="5">
        <f>E3981/D3981</f>
        <v>1.8333333333333333E-2</v>
      </c>
      <c r="P3981" s="19">
        <f t="shared" si="250"/>
        <v>18.333333333333332</v>
      </c>
      <c r="Q3981" t="b">
        <v>0</v>
      </c>
      <c r="R3981" s="14" t="s">
        <v>8330</v>
      </c>
      <c r="S3981" s="10" t="s">
        <v>8271</v>
      </c>
      <c r="T3981" t="s">
        <v>8272</v>
      </c>
      <c r="U3981" s="14">
        <f t="shared" si="251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19">
        <v>2500</v>
      </c>
      <c r="E3982">
        <v>450</v>
      </c>
      <c r="F3982" s="19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7">
        <f t="shared" si="249"/>
        <v>41795.598923611113</v>
      </c>
      <c r="M3982" t="b">
        <v>0</v>
      </c>
      <c r="N3982">
        <v>7</v>
      </c>
      <c r="O3982" s="5">
        <f>E3982/D3982</f>
        <v>0.18</v>
      </c>
      <c r="P3982" s="19">
        <f t="shared" si="250"/>
        <v>64.285714285714292</v>
      </c>
      <c r="Q3982" t="b">
        <v>0</v>
      </c>
      <c r="R3982" s="14" t="s">
        <v>8330</v>
      </c>
      <c r="S3982" s="10" t="s">
        <v>8271</v>
      </c>
      <c r="T3982" t="s">
        <v>8272</v>
      </c>
      <c r="U3982" s="14">
        <f t="shared" si="251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19">
        <v>30000</v>
      </c>
      <c r="E3983">
        <v>1225</v>
      </c>
      <c r="F3983" s="19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7">
        <f t="shared" si="249"/>
        <v>42508.179965277777</v>
      </c>
      <c r="M3983" t="b">
        <v>0</v>
      </c>
      <c r="N3983">
        <v>7</v>
      </c>
      <c r="O3983" s="5">
        <f>E3983/D3983</f>
        <v>4.0833333333333333E-2</v>
      </c>
      <c r="P3983" s="19">
        <f t="shared" si="250"/>
        <v>175</v>
      </c>
      <c r="Q3983" t="b">
        <v>0</v>
      </c>
      <c r="R3983" s="14" t="s">
        <v>8330</v>
      </c>
      <c r="S3983" s="10" t="s">
        <v>8271</v>
      </c>
      <c r="T3983" t="s">
        <v>8272</v>
      </c>
      <c r="U3983" s="14">
        <f t="shared" si="251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19">
        <v>850</v>
      </c>
      <c r="E3984">
        <v>170</v>
      </c>
      <c r="F3984" s="19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7">
        <f t="shared" si="249"/>
        <v>42132.809953703705</v>
      </c>
      <c r="M3984" t="b">
        <v>0</v>
      </c>
      <c r="N3984">
        <v>5</v>
      </c>
      <c r="O3984" s="5">
        <f>E3984/D3984</f>
        <v>0.2</v>
      </c>
      <c r="P3984" s="19">
        <f t="shared" si="250"/>
        <v>34</v>
      </c>
      <c r="Q3984" t="b">
        <v>0</v>
      </c>
      <c r="R3984" s="14" t="s">
        <v>8330</v>
      </c>
      <c r="S3984" s="10" t="s">
        <v>8271</v>
      </c>
      <c r="T3984" t="s">
        <v>8272</v>
      </c>
      <c r="U3984" s="14">
        <f t="shared" si="251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19">
        <v>11140</v>
      </c>
      <c r="E3985">
        <v>3877</v>
      </c>
      <c r="F3985" s="19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7">
        <f t="shared" si="249"/>
        <v>41747.86986111111</v>
      </c>
      <c r="M3985" t="b">
        <v>0</v>
      </c>
      <c r="N3985">
        <v>46</v>
      </c>
      <c r="O3985" s="5">
        <f>E3985/D3985</f>
        <v>0.34802513464991025</v>
      </c>
      <c r="P3985" s="19">
        <f t="shared" si="250"/>
        <v>84.282608695652172</v>
      </c>
      <c r="Q3985" t="b">
        <v>0</v>
      </c>
      <c r="R3985" s="14" t="s">
        <v>8330</v>
      </c>
      <c r="S3985" s="10" t="s">
        <v>8271</v>
      </c>
      <c r="T3985" t="s">
        <v>8272</v>
      </c>
      <c r="U3985" s="14">
        <f t="shared" si="251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19">
        <v>1500</v>
      </c>
      <c r="E3986">
        <v>95</v>
      </c>
      <c r="F3986" s="19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7">
        <f t="shared" si="249"/>
        <v>41920.963472222218</v>
      </c>
      <c r="M3986" t="b">
        <v>0</v>
      </c>
      <c r="N3986">
        <v>10</v>
      </c>
      <c r="O3986" s="5">
        <f>E3986/D3986</f>
        <v>6.3333333333333339E-2</v>
      </c>
      <c r="P3986" s="19">
        <f t="shared" si="250"/>
        <v>9.5</v>
      </c>
      <c r="Q3986" t="b">
        <v>0</v>
      </c>
      <c r="R3986" s="14" t="s">
        <v>8330</v>
      </c>
      <c r="S3986" s="10" t="s">
        <v>8271</v>
      </c>
      <c r="T3986" t="s">
        <v>8272</v>
      </c>
      <c r="U3986" s="14">
        <f t="shared" si="251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19">
        <v>2000</v>
      </c>
      <c r="E3987">
        <v>641</v>
      </c>
      <c r="F3987" s="19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7">
        <f t="shared" si="249"/>
        <v>42399.707407407404</v>
      </c>
      <c r="M3987" t="b">
        <v>0</v>
      </c>
      <c r="N3987">
        <v>19</v>
      </c>
      <c r="O3987" s="5">
        <f>E3987/D3987</f>
        <v>0.32050000000000001</v>
      </c>
      <c r="P3987" s="19">
        <f t="shared" si="250"/>
        <v>33.736842105263158</v>
      </c>
      <c r="Q3987" t="b">
        <v>0</v>
      </c>
      <c r="R3987" s="14" t="s">
        <v>8330</v>
      </c>
      <c r="S3987" s="10" t="s">
        <v>8271</v>
      </c>
      <c r="T3987" t="s">
        <v>8272</v>
      </c>
      <c r="U3987" s="14">
        <f t="shared" si="251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19">
        <v>5000</v>
      </c>
      <c r="E3988">
        <v>488</v>
      </c>
      <c r="F3988" s="19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7">
        <f t="shared" si="249"/>
        <v>42467.548541666663</v>
      </c>
      <c r="M3988" t="b">
        <v>0</v>
      </c>
      <c r="N3988">
        <v>13</v>
      </c>
      <c r="O3988" s="5">
        <f>E3988/D3988</f>
        <v>9.7600000000000006E-2</v>
      </c>
      <c r="P3988" s="19">
        <f t="shared" si="250"/>
        <v>37.53846153846154</v>
      </c>
      <c r="Q3988" t="b">
        <v>0</v>
      </c>
      <c r="R3988" s="14" t="s">
        <v>8330</v>
      </c>
      <c r="S3988" s="10" t="s">
        <v>8271</v>
      </c>
      <c r="T3988" t="s">
        <v>8272</v>
      </c>
      <c r="U3988" s="14">
        <f t="shared" si="251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19">
        <v>400</v>
      </c>
      <c r="E3989">
        <v>151</v>
      </c>
      <c r="F3989" s="1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7">
        <f t="shared" si="249"/>
        <v>41765.92465277778</v>
      </c>
      <c r="M3989" t="b">
        <v>0</v>
      </c>
      <c r="N3989">
        <v>13</v>
      </c>
      <c r="O3989" s="5">
        <f>E3989/D3989</f>
        <v>0.3775</v>
      </c>
      <c r="P3989" s="19">
        <f t="shared" si="250"/>
        <v>11.615384615384615</v>
      </c>
      <c r="Q3989" t="b">
        <v>0</v>
      </c>
      <c r="R3989" s="14" t="s">
        <v>8330</v>
      </c>
      <c r="S3989" s="10" t="s">
        <v>8271</v>
      </c>
      <c r="T3989" t="s">
        <v>8272</v>
      </c>
      <c r="U3989" s="14">
        <f t="shared" si="251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19">
        <v>1500</v>
      </c>
      <c r="E3990">
        <v>32</v>
      </c>
      <c r="F3990" s="19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7">
        <f t="shared" si="249"/>
        <v>42230.08116898148</v>
      </c>
      <c r="M3990" t="b">
        <v>0</v>
      </c>
      <c r="N3990">
        <v>4</v>
      </c>
      <c r="O3990" s="5">
        <f>E3990/D3990</f>
        <v>2.1333333333333333E-2</v>
      </c>
      <c r="P3990" s="19">
        <f t="shared" si="250"/>
        <v>8</v>
      </c>
      <c r="Q3990" t="b">
        <v>0</v>
      </c>
      <c r="R3990" s="14" t="s">
        <v>8330</v>
      </c>
      <c r="S3990" s="10" t="s">
        <v>8271</v>
      </c>
      <c r="T3990" t="s">
        <v>8272</v>
      </c>
      <c r="U3990" s="14">
        <f t="shared" si="251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19">
        <v>3000</v>
      </c>
      <c r="E3991">
        <v>0</v>
      </c>
      <c r="F3991" s="19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7">
        <f t="shared" si="249"/>
        <v>42286.749780092592</v>
      </c>
      <c r="M3991" t="b">
        <v>0</v>
      </c>
      <c r="N3991">
        <v>0</v>
      </c>
      <c r="O3991" s="5">
        <f>E3991/D3991</f>
        <v>0</v>
      </c>
      <c r="P3991" s="19">
        <f t="shared" si="250"/>
        <v>0</v>
      </c>
      <c r="Q3991" t="b">
        <v>0</v>
      </c>
      <c r="R3991" s="14" t="s">
        <v>8330</v>
      </c>
      <c r="S3991" s="10" t="s">
        <v>8271</v>
      </c>
      <c r="T3991" t="s">
        <v>8272</v>
      </c>
      <c r="U3991" s="14">
        <f t="shared" si="251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19">
        <v>1650</v>
      </c>
      <c r="E3992">
        <v>69</v>
      </c>
      <c r="F3992" s="19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7">
        <f t="shared" si="249"/>
        <v>42401.672372685185</v>
      </c>
      <c r="M3992" t="b">
        <v>0</v>
      </c>
      <c r="N3992">
        <v>3</v>
      </c>
      <c r="O3992" s="5">
        <f>E3992/D3992</f>
        <v>4.1818181818181817E-2</v>
      </c>
      <c r="P3992" s="19">
        <f t="shared" si="250"/>
        <v>23</v>
      </c>
      <c r="Q3992" t="b">
        <v>0</v>
      </c>
      <c r="R3992" s="14" t="s">
        <v>8330</v>
      </c>
      <c r="S3992" s="10" t="s">
        <v>8271</v>
      </c>
      <c r="T3992" t="s">
        <v>8272</v>
      </c>
      <c r="U3992" s="14">
        <f t="shared" si="251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19">
        <v>500</v>
      </c>
      <c r="E3993">
        <v>100</v>
      </c>
      <c r="F3993" s="19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7">
        <f t="shared" si="249"/>
        <v>42125.644467592589</v>
      </c>
      <c r="M3993" t="b">
        <v>0</v>
      </c>
      <c r="N3993">
        <v>1</v>
      </c>
      <c r="O3993" s="5">
        <f>E3993/D3993</f>
        <v>0.2</v>
      </c>
      <c r="P3993" s="19">
        <f t="shared" si="250"/>
        <v>100</v>
      </c>
      <c r="Q3993" t="b">
        <v>0</v>
      </c>
      <c r="R3993" s="14" t="s">
        <v>8330</v>
      </c>
      <c r="S3993" s="10" t="s">
        <v>8271</v>
      </c>
      <c r="T3993" t="s">
        <v>8272</v>
      </c>
      <c r="U3993" s="14">
        <f t="shared" si="251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19">
        <v>10000</v>
      </c>
      <c r="E3994">
        <v>541</v>
      </c>
      <c r="F3994" s="19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7">
        <f t="shared" si="249"/>
        <v>42289.94049768518</v>
      </c>
      <c r="M3994" t="b">
        <v>0</v>
      </c>
      <c r="N3994">
        <v>9</v>
      </c>
      <c r="O3994" s="5">
        <f>E3994/D3994</f>
        <v>5.4100000000000002E-2</v>
      </c>
      <c r="P3994" s="19">
        <f t="shared" si="250"/>
        <v>60.111111111111114</v>
      </c>
      <c r="Q3994" t="b">
        <v>0</v>
      </c>
      <c r="R3994" s="14" t="s">
        <v>8330</v>
      </c>
      <c r="S3994" s="10" t="s">
        <v>8271</v>
      </c>
      <c r="T3994" t="s">
        <v>8272</v>
      </c>
      <c r="U3994" s="14">
        <f t="shared" si="251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19">
        <v>50000</v>
      </c>
      <c r="E3995">
        <v>3</v>
      </c>
      <c r="F3995" s="19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7">
        <f t="shared" si="249"/>
        <v>42107.864722222221</v>
      </c>
      <c r="M3995" t="b">
        <v>0</v>
      </c>
      <c r="N3995">
        <v>1</v>
      </c>
      <c r="O3995" s="5">
        <f>E3995/D3995</f>
        <v>6.0000000000000002E-5</v>
      </c>
      <c r="P3995" s="19">
        <f t="shared" si="250"/>
        <v>3</v>
      </c>
      <c r="Q3995" t="b">
        <v>0</v>
      </c>
      <c r="R3995" s="14" t="s">
        <v>8330</v>
      </c>
      <c r="S3995" s="10" t="s">
        <v>8271</v>
      </c>
      <c r="T3995" t="s">
        <v>8272</v>
      </c>
      <c r="U3995" s="14">
        <f t="shared" si="251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19">
        <v>2000</v>
      </c>
      <c r="E3996">
        <v>5</v>
      </c>
      <c r="F3996" s="19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7">
        <f t="shared" si="249"/>
        <v>41809.389930555553</v>
      </c>
      <c r="M3996" t="b">
        <v>0</v>
      </c>
      <c r="N3996">
        <v>1</v>
      </c>
      <c r="O3996" s="5">
        <f>E3996/D3996</f>
        <v>2.5000000000000001E-3</v>
      </c>
      <c r="P3996" s="19">
        <f t="shared" si="250"/>
        <v>5</v>
      </c>
      <c r="Q3996" t="b">
        <v>0</v>
      </c>
      <c r="R3996" s="14" t="s">
        <v>8330</v>
      </c>
      <c r="S3996" s="10" t="s">
        <v>8271</v>
      </c>
      <c r="T3996" t="s">
        <v>8272</v>
      </c>
      <c r="U3996" s="14">
        <f t="shared" si="251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19">
        <v>200</v>
      </c>
      <c r="E3997">
        <v>70</v>
      </c>
      <c r="F3997" s="19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7">
        <f t="shared" si="249"/>
        <v>42019.683761574073</v>
      </c>
      <c r="M3997" t="b">
        <v>0</v>
      </c>
      <c r="N3997">
        <v>4</v>
      </c>
      <c r="O3997" s="5">
        <f>E3997/D3997</f>
        <v>0.35</v>
      </c>
      <c r="P3997" s="19">
        <f t="shared" si="250"/>
        <v>17.5</v>
      </c>
      <c r="Q3997" t="b">
        <v>0</v>
      </c>
      <c r="R3997" s="14" t="s">
        <v>8330</v>
      </c>
      <c r="S3997" s="10" t="s">
        <v>8271</v>
      </c>
      <c r="T3997" t="s">
        <v>8272</v>
      </c>
      <c r="U3997" s="14">
        <f t="shared" si="251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19">
        <v>3000</v>
      </c>
      <c r="E3998">
        <v>497</v>
      </c>
      <c r="F3998" s="19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7">
        <f t="shared" si="249"/>
        <v>41950.26694444444</v>
      </c>
      <c r="M3998" t="b">
        <v>0</v>
      </c>
      <c r="N3998">
        <v>17</v>
      </c>
      <c r="O3998" s="5">
        <f>E3998/D3998</f>
        <v>0.16566666666666666</v>
      </c>
      <c r="P3998" s="19">
        <f t="shared" si="250"/>
        <v>29.235294117647058</v>
      </c>
      <c r="Q3998" t="b">
        <v>0</v>
      </c>
      <c r="R3998" s="14" t="s">
        <v>8330</v>
      </c>
      <c r="S3998" s="10" t="s">
        <v>8271</v>
      </c>
      <c r="T3998" t="s">
        <v>8272</v>
      </c>
      <c r="U3998" s="14">
        <f t="shared" si="251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19">
        <v>3000</v>
      </c>
      <c r="E3999">
        <v>0</v>
      </c>
      <c r="F3999" s="1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7">
        <f t="shared" si="249"/>
        <v>42069.391446759255</v>
      </c>
      <c r="M3999" t="b">
        <v>0</v>
      </c>
      <c r="N3999">
        <v>0</v>
      </c>
      <c r="O3999" s="5">
        <f>E3999/D3999</f>
        <v>0</v>
      </c>
      <c r="P3999" s="19">
        <f t="shared" si="250"/>
        <v>0</v>
      </c>
      <c r="Q3999" t="b">
        <v>0</v>
      </c>
      <c r="R3999" s="14" t="s">
        <v>8330</v>
      </c>
      <c r="S3999" s="10" t="s">
        <v>8271</v>
      </c>
      <c r="T3999" t="s">
        <v>8272</v>
      </c>
      <c r="U3999" s="14">
        <f t="shared" si="251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19">
        <v>1250</v>
      </c>
      <c r="E4000">
        <v>715</v>
      </c>
      <c r="F4000" s="19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7">
        <f t="shared" si="249"/>
        <v>42061.963263888887</v>
      </c>
      <c r="M4000" t="b">
        <v>0</v>
      </c>
      <c r="N4000">
        <v>12</v>
      </c>
      <c r="O4000" s="5">
        <f>E4000/D4000</f>
        <v>0.57199999999999995</v>
      </c>
      <c r="P4000" s="19">
        <f t="shared" si="250"/>
        <v>59.583333333333336</v>
      </c>
      <c r="Q4000" t="b">
        <v>0</v>
      </c>
      <c r="R4000" s="14" t="s">
        <v>8330</v>
      </c>
      <c r="S4000" s="10" t="s">
        <v>8271</v>
      </c>
      <c r="T4000" t="s">
        <v>8272</v>
      </c>
      <c r="U4000" s="14">
        <f t="shared" si="251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19">
        <v>7000</v>
      </c>
      <c r="E4001">
        <v>1156</v>
      </c>
      <c r="F4001" s="19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7">
        <f t="shared" si="249"/>
        <v>41842.828680555554</v>
      </c>
      <c r="M4001" t="b">
        <v>0</v>
      </c>
      <c r="N4001">
        <v>14</v>
      </c>
      <c r="O4001" s="5">
        <f>E4001/D4001</f>
        <v>0.16514285714285715</v>
      </c>
      <c r="P4001" s="19">
        <f t="shared" si="250"/>
        <v>82.571428571428569</v>
      </c>
      <c r="Q4001" t="b">
        <v>0</v>
      </c>
      <c r="R4001" s="14" t="s">
        <v>8330</v>
      </c>
      <c r="S4001" s="10" t="s">
        <v>8271</v>
      </c>
      <c r="T4001" t="s">
        <v>8272</v>
      </c>
      <c r="U4001" s="14">
        <f t="shared" si="251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19">
        <v>8000</v>
      </c>
      <c r="E4002">
        <v>10</v>
      </c>
      <c r="F4002" s="19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7">
        <f t="shared" si="249"/>
        <v>42437.64534722222</v>
      </c>
      <c r="M4002" t="b">
        <v>0</v>
      </c>
      <c r="N4002">
        <v>1</v>
      </c>
      <c r="O4002" s="5">
        <f>E4002/D4002</f>
        <v>1.25E-3</v>
      </c>
      <c r="P4002" s="19">
        <f t="shared" si="250"/>
        <v>10</v>
      </c>
      <c r="Q4002" t="b">
        <v>0</v>
      </c>
      <c r="R4002" s="14" t="s">
        <v>8330</v>
      </c>
      <c r="S4002" s="10" t="s">
        <v>8271</v>
      </c>
      <c r="T4002" t="s">
        <v>8272</v>
      </c>
      <c r="U4002" s="14">
        <f t="shared" si="251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19">
        <v>1200</v>
      </c>
      <c r="E4003">
        <v>453</v>
      </c>
      <c r="F4003" s="19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7">
        <f t="shared" si="249"/>
        <v>42775.964212962965</v>
      </c>
      <c r="M4003" t="b">
        <v>0</v>
      </c>
      <c r="N4003">
        <v>14</v>
      </c>
      <c r="O4003" s="5">
        <f>E4003/D4003</f>
        <v>0.3775</v>
      </c>
      <c r="P4003" s="19">
        <f t="shared" si="250"/>
        <v>32.357142857142854</v>
      </c>
      <c r="Q4003" t="b">
        <v>0</v>
      </c>
      <c r="R4003" s="14" t="s">
        <v>8330</v>
      </c>
      <c r="S4003" s="10" t="s">
        <v>8271</v>
      </c>
      <c r="T4003" t="s">
        <v>8272</v>
      </c>
      <c r="U4003" s="14">
        <f t="shared" si="251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19">
        <v>1250</v>
      </c>
      <c r="E4004">
        <v>23</v>
      </c>
      <c r="F4004" s="19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7">
        <f t="shared" si="249"/>
        <v>41879.043530092589</v>
      </c>
      <c r="M4004" t="b">
        <v>0</v>
      </c>
      <c r="N4004">
        <v>4</v>
      </c>
      <c r="O4004" s="5">
        <f>E4004/D4004</f>
        <v>1.84E-2</v>
      </c>
      <c r="P4004" s="19">
        <f t="shared" si="250"/>
        <v>5.75</v>
      </c>
      <c r="Q4004" t="b">
        <v>0</v>
      </c>
      <c r="R4004" s="14" t="s">
        <v>8330</v>
      </c>
      <c r="S4004" s="10" t="s">
        <v>8271</v>
      </c>
      <c r="T4004" t="s">
        <v>8272</v>
      </c>
      <c r="U4004" s="14">
        <f t="shared" si="251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19">
        <v>2000</v>
      </c>
      <c r="E4005">
        <v>201</v>
      </c>
      <c r="F4005" s="19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7">
        <f t="shared" si="249"/>
        <v>42020.587349537032</v>
      </c>
      <c r="M4005" t="b">
        <v>0</v>
      </c>
      <c r="N4005">
        <v>2</v>
      </c>
      <c r="O4005" s="5">
        <f>E4005/D4005</f>
        <v>0.10050000000000001</v>
      </c>
      <c r="P4005" s="19">
        <f t="shared" si="250"/>
        <v>100.5</v>
      </c>
      <c r="Q4005" t="b">
        <v>0</v>
      </c>
      <c r="R4005" s="14" t="s">
        <v>8330</v>
      </c>
      <c r="S4005" s="10" t="s">
        <v>8271</v>
      </c>
      <c r="T4005" t="s">
        <v>8272</v>
      </c>
      <c r="U4005" s="14">
        <f t="shared" si="251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19">
        <v>500</v>
      </c>
      <c r="E4006">
        <v>1</v>
      </c>
      <c r="F4006" s="19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7">
        <f t="shared" si="249"/>
        <v>41890.16269675926</v>
      </c>
      <c r="M4006" t="b">
        <v>0</v>
      </c>
      <c r="N4006">
        <v>1</v>
      </c>
      <c r="O4006" s="5">
        <f>E4006/D4006</f>
        <v>2E-3</v>
      </c>
      <c r="P4006" s="19">
        <f t="shared" si="250"/>
        <v>1</v>
      </c>
      <c r="Q4006" t="b">
        <v>0</v>
      </c>
      <c r="R4006" s="14" t="s">
        <v>8330</v>
      </c>
      <c r="S4006" s="10" t="s">
        <v>8271</v>
      </c>
      <c r="T4006" t="s">
        <v>8272</v>
      </c>
      <c r="U4006" s="14">
        <f t="shared" si="251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19">
        <v>3000</v>
      </c>
      <c r="E4007">
        <v>40</v>
      </c>
      <c r="F4007" s="19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7">
        <f t="shared" si="249"/>
        <v>41872.807696759257</v>
      </c>
      <c r="M4007" t="b">
        <v>0</v>
      </c>
      <c r="N4007">
        <v>2</v>
      </c>
      <c r="O4007" s="5">
        <f>E4007/D4007</f>
        <v>1.3333333333333334E-2</v>
      </c>
      <c r="P4007" s="19">
        <f t="shared" si="250"/>
        <v>20</v>
      </c>
      <c r="Q4007" t="b">
        <v>0</v>
      </c>
      <c r="R4007" s="14" t="s">
        <v>8330</v>
      </c>
      <c r="S4007" s="10" t="s">
        <v>8271</v>
      </c>
      <c r="T4007" t="s">
        <v>8272</v>
      </c>
      <c r="U4007" s="14">
        <f t="shared" si="251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19">
        <v>30000</v>
      </c>
      <c r="E4008">
        <v>2</v>
      </c>
      <c r="F4008" s="19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7">
        <f t="shared" si="249"/>
        <v>42391.772997685184</v>
      </c>
      <c r="M4008" t="b">
        <v>0</v>
      </c>
      <c r="N4008">
        <v>1</v>
      </c>
      <c r="O4008" s="5">
        <f>E4008/D4008</f>
        <v>6.666666666666667E-5</v>
      </c>
      <c r="P4008" s="19">
        <f t="shared" si="250"/>
        <v>2</v>
      </c>
      <c r="Q4008" t="b">
        <v>0</v>
      </c>
      <c r="R4008" s="14" t="s">
        <v>8330</v>
      </c>
      <c r="S4008" s="10" t="s">
        <v>8271</v>
      </c>
      <c r="T4008" t="s">
        <v>8272</v>
      </c>
      <c r="U4008" s="14">
        <f t="shared" si="251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19">
        <v>2000</v>
      </c>
      <c r="E4009">
        <v>5</v>
      </c>
      <c r="F4009" s="1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7">
        <f t="shared" si="249"/>
        <v>41848.772928240738</v>
      </c>
      <c r="M4009" t="b">
        <v>0</v>
      </c>
      <c r="N4009">
        <v>1</v>
      </c>
      <c r="O4009" s="5">
        <f>E4009/D4009</f>
        <v>2.5000000000000001E-3</v>
      </c>
      <c r="P4009" s="19">
        <f t="shared" si="250"/>
        <v>5</v>
      </c>
      <c r="Q4009" t="b">
        <v>0</v>
      </c>
      <c r="R4009" s="14" t="s">
        <v>8330</v>
      </c>
      <c r="S4009" s="10" t="s">
        <v>8271</v>
      </c>
      <c r="T4009" t="s">
        <v>8272</v>
      </c>
      <c r="U4009" s="14">
        <f t="shared" si="251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19">
        <v>1000</v>
      </c>
      <c r="E4010">
        <v>60</v>
      </c>
      <c r="F4010" s="19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7">
        <f t="shared" si="249"/>
        <v>42177.964201388888</v>
      </c>
      <c r="M4010" t="b">
        <v>0</v>
      </c>
      <c r="N4010">
        <v>4</v>
      </c>
      <c r="O4010" s="5">
        <f>E4010/D4010</f>
        <v>0.06</v>
      </c>
      <c r="P4010" s="19">
        <f t="shared" si="250"/>
        <v>15</v>
      </c>
      <c r="Q4010" t="b">
        <v>0</v>
      </c>
      <c r="R4010" s="14" t="s">
        <v>8330</v>
      </c>
      <c r="S4010" s="10" t="s">
        <v>8271</v>
      </c>
      <c r="T4010" t="s">
        <v>8272</v>
      </c>
      <c r="U4010" s="14">
        <f t="shared" si="251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19">
        <v>1930</v>
      </c>
      <c r="E4011">
        <v>75</v>
      </c>
      <c r="F4011" s="19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7">
        <f t="shared" si="249"/>
        <v>41851.700925925928</v>
      </c>
      <c r="M4011" t="b">
        <v>0</v>
      </c>
      <c r="N4011">
        <v>3</v>
      </c>
      <c r="O4011" s="5">
        <f>E4011/D4011</f>
        <v>3.8860103626943004E-2</v>
      </c>
      <c r="P4011" s="19">
        <f t="shared" si="250"/>
        <v>25</v>
      </c>
      <c r="Q4011" t="b">
        <v>0</v>
      </c>
      <c r="R4011" s="14" t="s">
        <v>8330</v>
      </c>
      <c r="S4011" s="10" t="s">
        <v>8271</v>
      </c>
      <c r="T4011" t="s">
        <v>8272</v>
      </c>
      <c r="U4011" s="14">
        <f t="shared" si="251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19">
        <v>7200</v>
      </c>
      <c r="E4012">
        <v>1742</v>
      </c>
      <c r="F4012" s="19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7">
        <f t="shared" si="249"/>
        <v>41921.770439814813</v>
      </c>
      <c r="M4012" t="b">
        <v>0</v>
      </c>
      <c r="N4012">
        <v>38</v>
      </c>
      <c r="O4012" s="5">
        <f>E4012/D4012</f>
        <v>0.24194444444444443</v>
      </c>
      <c r="P4012" s="19">
        <f t="shared" si="250"/>
        <v>45.842105263157897</v>
      </c>
      <c r="Q4012" t="b">
        <v>0</v>
      </c>
      <c r="R4012" s="14" t="s">
        <v>8330</v>
      </c>
      <c r="S4012" s="10" t="s">
        <v>8271</v>
      </c>
      <c r="T4012" t="s">
        <v>8272</v>
      </c>
      <c r="U4012" s="14">
        <f t="shared" si="251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19">
        <v>250</v>
      </c>
      <c r="E4013">
        <v>19</v>
      </c>
      <c r="F4013" s="19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7">
        <f t="shared" si="249"/>
        <v>42002.54488425926</v>
      </c>
      <c r="M4013" t="b">
        <v>0</v>
      </c>
      <c r="N4013">
        <v>4</v>
      </c>
      <c r="O4013" s="5">
        <f>E4013/D4013</f>
        <v>7.5999999999999998E-2</v>
      </c>
      <c r="P4013" s="19">
        <f t="shared" si="250"/>
        <v>4.75</v>
      </c>
      <c r="Q4013" t="b">
        <v>0</v>
      </c>
      <c r="R4013" s="14" t="s">
        <v>8330</v>
      </c>
      <c r="S4013" s="10" t="s">
        <v>8271</v>
      </c>
      <c r="T4013" t="s">
        <v>8272</v>
      </c>
      <c r="U4013" s="14">
        <f t="shared" si="251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19">
        <v>575</v>
      </c>
      <c r="E4014">
        <v>0</v>
      </c>
      <c r="F4014" s="19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7">
        <f t="shared" si="249"/>
        <v>42096.544548611113</v>
      </c>
      <c r="M4014" t="b">
        <v>0</v>
      </c>
      <c r="N4014">
        <v>0</v>
      </c>
      <c r="O4014" s="5">
        <f>E4014/D4014</f>
        <v>0</v>
      </c>
      <c r="P4014" s="19">
        <f t="shared" si="250"/>
        <v>0</v>
      </c>
      <c r="Q4014" t="b">
        <v>0</v>
      </c>
      <c r="R4014" s="14" t="s">
        <v>8330</v>
      </c>
      <c r="S4014" s="10" t="s">
        <v>8271</v>
      </c>
      <c r="T4014" t="s">
        <v>8272</v>
      </c>
      <c r="U4014" s="14">
        <f t="shared" si="251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19">
        <v>2000</v>
      </c>
      <c r="E4015">
        <v>26</v>
      </c>
      <c r="F4015" s="19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7">
        <f t="shared" si="249"/>
        <v>42021.301192129627</v>
      </c>
      <c r="M4015" t="b">
        <v>0</v>
      </c>
      <c r="N4015">
        <v>2</v>
      </c>
      <c r="O4015" s="5">
        <f>E4015/D4015</f>
        <v>1.2999999999999999E-2</v>
      </c>
      <c r="P4015" s="19">
        <f t="shared" si="250"/>
        <v>13</v>
      </c>
      <c r="Q4015" t="b">
        <v>0</v>
      </c>
      <c r="R4015" s="14" t="s">
        <v>8330</v>
      </c>
      <c r="S4015" s="10" t="s">
        <v>8271</v>
      </c>
      <c r="T4015" t="s">
        <v>8272</v>
      </c>
      <c r="U4015" s="14">
        <f t="shared" si="251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19">
        <v>9000</v>
      </c>
      <c r="E4016">
        <v>0</v>
      </c>
      <c r="F4016" s="19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7">
        <f t="shared" si="249"/>
        <v>42419.246168981481</v>
      </c>
      <c r="M4016" t="b">
        <v>0</v>
      </c>
      <c r="N4016">
        <v>0</v>
      </c>
      <c r="O4016" s="5">
        <f>E4016/D4016</f>
        <v>0</v>
      </c>
      <c r="P4016" s="19">
        <f t="shared" si="250"/>
        <v>0</v>
      </c>
      <c r="Q4016" t="b">
        <v>0</v>
      </c>
      <c r="R4016" s="14" t="s">
        <v>8330</v>
      </c>
      <c r="S4016" s="10" t="s">
        <v>8271</v>
      </c>
      <c r="T4016" t="s">
        <v>8272</v>
      </c>
      <c r="U4016" s="14">
        <f t="shared" si="251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19">
        <v>7000</v>
      </c>
      <c r="E4017">
        <v>1</v>
      </c>
      <c r="F4017" s="19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7">
        <f t="shared" si="249"/>
        <v>42174.780821759254</v>
      </c>
      <c r="M4017" t="b">
        <v>0</v>
      </c>
      <c r="N4017">
        <v>1</v>
      </c>
      <c r="O4017" s="5">
        <f>E4017/D4017</f>
        <v>1.4285714285714287E-4</v>
      </c>
      <c r="P4017" s="19">
        <f t="shared" si="250"/>
        <v>1</v>
      </c>
      <c r="Q4017" t="b">
        <v>0</v>
      </c>
      <c r="R4017" s="14" t="s">
        <v>8330</v>
      </c>
      <c r="S4017" s="10" t="s">
        <v>8271</v>
      </c>
      <c r="T4017" t="s">
        <v>8272</v>
      </c>
      <c r="U4017" s="14">
        <f t="shared" si="251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19">
        <v>500</v>
      </c>
      <c r="E4018">
        <v>70</v>
      </c>
      <c r="F4018" s="19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7">
        <f t="shared" si="249"/>
        <v>41869.872685185182</v>
      </c>
      <c r="M4018" t="b">
        <v>0</v>
      </c>
      <c r="N4018">
        <v>7</v>
      </c>
      <c r="O4018" s="5">
        <f>E4018/D4018</f>
        <v>0.14000000000000001</v>
      </c>
      <c r="P4018" s="19">
        <f t="shared" si="250"/>
        <v>10</v>
      </c>
      <c r="Q4018" t="b">
        <v>0</v>
      </c>
      <c r="R4018" s="14" t="s">
        <v>8330</v>
      </c>
      <c r="S4018" s="10" t="s">
        <v>8271</v>
      </c>
      <c r="T4018" t="s">
        <v>8272</v>
      </c>
      <c r="U4018" s="14">
        <f t="shared" si="251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19">
        <v>10000</v>
      </c>
      <c r="E4019">
        <v>105</v>
      </c>
      <c r="F4019" s="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7">
        <f t="shared" si="249"/>
        <v>41856.672152777777</v>
      </c>
      <c r="M4019" t="b">
        <v>0</v>
      </c>
      <c r="N4019">
        <v>2</v>
      </c>
      <c r="O4019" s="5">
        <f>E4019/D4019</f>
        <v>1.0500000000000001E-2</v>
      </c>
      <c r="P4019" s="19">
        <f t="shared" si="250"/>
        <v>52.5</v>
      </c>
      <c r="Q4019" t="b">
        <v>0</v>
      </c>
      <c r="R4019" s="14" t="s">
        <v>8330</v>
      </c>
      <c r="S4019" s="10" t="s">
        <v>8271</v>
      </c>
      <c r="T4019" t="s">
        <v>8272</v>
      </c>
      <c r="U4019" s="14">
        <f t="shared" si="251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19">
        <v>1500</v>
      </c>
      <c r="E4020">
        <v>130</v>
      </c>
      <c r="F4020" s="19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7">
        <f t="shared" si="249"/>
        <v>42620.91097222222</v>
      </c>
      <c r="M4020" t="b">
        <v>0</v>
      </c>
      <c r="N4020">
        <v>4</v>
      </c>
      <c r="O4020" s="5">
        <f>E4020/D4020</f>
        <v>8.666666666666667E-2</v>
      </c>
      <c r="P4020" s="19">
        <f t="shared" si="250"/>
        <v>32.5</v>
      </c>
      <c r="Q4020" t="b">
        <v>0</v>
      </c>
      <c r="R4020" s="14" t="s">
        <v>8330</v>
      </c>
      <c r="S4020" s="10" t="s">
        <v>8271</v>
      </c>
      <c r="T4020" t="s">
        <v>8272</v>
      </c>
      <c r="U4020" s="14">
        <f t="shared" si="251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19">
        <v>3500</v>
      </c>
      <c r="E4021">
        <v>29</v>
      </c>
      <c r="F4021" s="19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7">
        <f t="shared" si="249"/>
        <v>42417.675879629634</v>
      </c>
      <c r="M4021" t="b">
        <v>0</v>
      </c>
      <c r="N4021">
        <v>4</v>
      </c>
      <c r="O4021" s="5">
        <f>E4021/D4021</f>
        <v>8.2857142857142851E-3</v>
      </c>
      <c r="P4021" s="19">
        <f t="shared" si="250"/>
        <v>7.25</v>
      </c>
      <c r="Q4021" t="b">
        <v>0</v>
      </c>
      <c r="R4021" s="14" t="s">
        <v>8330</v>
      </c>
      <c r="S4021" s="10" t="s">
        <v>8271</v>
      </c>
      <c r="T4021" t="s">
        <v>8272</v>
      </c>
      <c r="U4021" s="14">
        <f t="shared" si="251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19">
        <v>600</v>
      </c>
      <c r="E4022">
        <v>100</v>
      </c>
      <c r="F4022" s="19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7">
        <f t="shared" si="249"/>
        <v>42057.190960648149</v>
      </c>
      <c r="M4022" t="b">
        <v>0</v>
      </c>
      <c r="N4022">
        <v>3</v>
      </c>
      <c r="O4022" s="5">
        <f>E4022/D4022</f>
        <v>0.16666666666666666</v>
      </c>
      <c r="P4022" s="19">
        <f t="shared" si="250"/>
        <v>33.333333333333336</v>
      </c>
      <c r="Q4022" t="b">
        <v>0</v>
      </c>
      <c r="R4022" s="14" t="s">
        <v>8330</v>
      </c>
      <c r="S4022" s="10" t="s">
        <v>8271</v>
      </c>
      <c r="T4022" t="s">
        <v>8272</v>
      </c>
      <c r="U4022" s="14">
        <f t="shared" si="251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19">
        <v>15000</v>
      </c>
      <c r="E4023">
        <v>125</v>
      </c>
      <c r="F4023" s="19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7">
        <f t="shared" si="249"/>
        <v>41878.911550925928</v>
      </c>
      <c r="M4023" t="b">
        <v>0</v>
      </c>
      <c r="N4023">
        <v>2</v>
      </c>
      <c r="O4023" s="5">
        <f>E4023/D4023</f>
        <v>8.3333333333333332E-3</v>
      </c>
      <c r="P4023" s="19">
        <f t="shared" si="250"/>
        <v>62.5</v>
      </c>
      <c r="Q4023" t="b">
        <v>0</v>
      </c>
      <c r="R4023" s="14" t="s">
        <v>8330</v>
      </c>
      <c r="S4023" s="10" t="s">
        <v>8271</v>
      </c>
      <c r="T4023" t="s">
        <v>8272</v>
      </c>
      <c r="U4023" s="14">
        <f t="shared" si="251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19">
        <v>18000</v>
      </c>
      <c r="E4024">
        <v>12521</v>
      </c>
      <c r="F4024" s="19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7">
        <f t="shared" si="249"/>
        <v>41990.584108796291</v>
      </c>
      <c r="M4024" t="b">
        <v>0</v>
      </c>
      <c r="N4024">
        <v>197</v>
      </c>
      <c r="O4024" s="5">
        <f>E4024/D4024</f>
        <v>0.69561111111111107</v>
      </c>
      <c r="P4024" s="19">
        <f t="shared" si="250"/>
        <v>63.558375634517766</v>
      </c>
      <c r="Q4024" t="b">
        <v>0</v>
      </c>
      <c r="R4024" s="14" t="s">
        <v>8330</v>
      </c>
      <c r="S4024" s="10" t="s">
        <v>8271</v>
      </c>
      <c r="T4024" t="s">
        <v>8272</v>
      </c>
      <c r="U4024" s="14">
        <f t="shared" si="251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19">
        <v>7000</v>
      </c>
      <c r="E4025">
        <v>0</v>
      </c>
      <c r="F4025" s="19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7">
        <f t="shared" si="249"/>
        <v>42408.999571759254</v>
      </c>
      <c r="M4025" t="b">
        <v>0</v>
      </c>
      <c r="N4025">
        <v>0</v>
      </c>
      <c r="O4025" s="5">
        <f>E4025/D4025</f>
        <v>0</v>
      </c>
      <c r="P4025" s="19">
        <f t="shared" si="250"/>
        <v>0</v>
      </c>
      <c r="Q4025" t="b">
        <v>0</v>
      </c>
      <c r="R4025" s="14" t="s">
        <v>8330</v>
      </c>
      <c r="S4025" s="10" t="s">
        <v>8271</v>
      </c>
      <c r="T4025" t="s">
        <v>8272</v>
      </c>
      <c r="U4025" s="14">
        <f t="shared" si="251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19">
        <v>800</v>
      </c>
      <c r="E4026">
        <v>10</v>
      </c>
      <c r="F4026" s="19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7">
        <f t="shared" si="249"/>
        <v>42217.670104166667</v>
      </c>
      <c r="M4026" t="b">
        <v>0</v>
      </c>
      <c r="N4026">
        <v>1</v>
      </c>
      <c r="O4026" s="5">
        <f>E4026/D4026</f>
        <v>1.2500000000000001E-2</v>
      </c>
      <c r="P4026" s="19">
        <f t="shared" si="250"/>
        <v>10</v>
      </c>
      <c r="Q4026" t="b">
        <v>0</v>
      </c>
      <c r="R4026" s="14" t="s">
        <v>8330</v>
      </c>
      <c r="S4026" s="10" t="s">
        <v>8271</v>
      </c>
      <c r="T4026" t="s">
        <v>8272</v>
      </c>
      <c r="U4026" s="14">
        <f t="shared" si="251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19">
        <v>5000</v>
      </c>
      <c r="E4027">
        <v>250</v>
      </c>
      <c r="F4027" s="19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7">
        <f t="shared" si="249"/>
        <v>42151.237685185188</v>
      </c>
      <c r="M4027" t="b">
        <v>0</v>
      </c>
      <c r="N4027">
        <v>4</v>
      </c>
      <c r="O4027" s="5">
        <f>E4027/D4027</f>
        <v>0.05</v>
      </c>
      <c r="P4027" s="19">
        <f t="shared" si="250"/>
        <v>62.5</v>
      </c>
      <c r="Q4027" t="b">
        <v>0</v>
      </c>
      <c r="R4027" s="14" t="s">
        <v>8330</v>
      </c>
      <c r="S4027" s="10" t="s">
        <v>8271</v>
      </c>
      <c r="T4027" t="s">
        <v>8272</v>
      </c>
      <c r="U4027" s="14">
        <f t="shared" si="251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19">
        <v>4000</v>
      </c>
      <c r="E4028">
        <v>0</v>
      </c>
      <c r="F4028" s="19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7">
        <f t="shared" si="249"/>
        <v>42282.655543981484</v>
      </c>
      <c r="M4028" t="b">
        <v>0</v>
      </c>
      <c r="N4028">
        <v>0</v>
      </c>
      <c r="O4028" s="5">
        <f>E4028/D4028</f>
        <v>0</v>
      </c>
      <c r="P4028" s="19">
        <f t="shared" si="250"/>
        <v>0</v>
      </c>
      <c r="Q4028" t="b">
        <v>0</v>
      </c>
      <c r="R4028" s="14" t="s">
        <v>8330</v>
      </c>
      <c r="S4028" s="10" t="s">
        <v>8271</v>
      </c>
      <c r="T4028" t="s">
        <v>8272</v>
      </c>
      <c r="U4028" s="14">
        <f t="shared" si="251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19">
        <v>3000</v>
      </c>
      <c r="E4029">
        <v>215</v>
      </c>
      <c r="F4029" s="1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7">
        <f t="shared" si="249"/>
        <v>42768.97084490741</v>
      </c>
      <c r="M4029" t="b">
        <v>0</v>
      </c>
      <c r="N4029">
        <v>7</v>
      </c>
      <c r="O4029" s="5">
        <f>E4029/D4029</f>
        <v>7.166666666666667E-2</v>
      </c>
      <c r="P4029" s="19">
        <f t="shared" si="250"/>
        <v>30.714285714285715</v>
      </c>
      <c r="Q4029" t="b">
        <v>0</v>
      </c>
      <c r="R4029" s="14" t="s">
        <v>8330</v>
      </c>
      <c r="S4029" s="10" t="s">
        <v>8271</v>
      </c>
      <c r="T4029" t="s">
        <v>8272</v>
      </c>
      <c r="U4029" s="14">
        <f t="shared" si="251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19">
        <v>2000</v>
      </c>
      <c r="E4030">
        <v>561</v>
      </c>
      <c r="F4030" s="19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7">
        <f t="shared" si="249"/>
        <v>41765.938657407409</v>
      </c>
      <c r="M4030" t="b">
        <v>0</v>
      </c>
      <c r="N4030">
        <v>11</v>
      </c>
      <c r="O4030" s="5">
        <f>E4030/D4030</f>
        <v>0.28050000000000003</v>
      </c>
      <c r="P4030" s="19">
        <f t="shared" si="250"/>
        <v>51</v>
      </c>
      <c r="Q4030" t="b">
        <v>0</v>
      </c>
      <c r="R4030" s="14" t="s">
        <v>8330</v>
      </c>
      <c r="S4030" s="10" t="s">
        <v>8271</v>
      </c>
      <c r="T4030" t="s">
        <v>8272</v>
      </c>
      <c r="U4030" s="14">
        <f t="shared" si="251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19">
        <v>20000</v>
      </c>
      <c r="E4031">
        <v>0</v>
      </c>
      <c r="F4031" s="19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7">
        <f t="shared" si="249"/>
        <v>42322.025115740747</v>
      </c>
      <c r="M4031" t="b">
        <v>0</v>
      </c>
      <c r="N4031">
        <v>0</v>
      </c>
      <c r="O4031" s="5">
        <f>E4031/D4031</f>
        <v>0</v>
      </c>
      <c r="P4031" s="19">
        <f t="shared" si="250"/>
        <v>0</v>
      </c>
      <c r="Q4031" t="b">
        <v>0</v>
      </c>
      <c r="R4031" s="14" t="s">
        <v>8330</v>
      </c>
      <c r="S4031" s="10" t="s">
        <v>8271</v>
      </c>
      <c r="T4031" t="s">
        <v>8272</v>
      </c>
      <c r="U4031" s="14">
        <f t="shared" si="251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19">
        <v>2500</v>
      </c>
      <c r="E4032">
        <v>400</v>
      </c>
      <c r="F4032" s="19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7">
        <f t="shared" si="249"/>
        <v>42374.655081018514</v>
      </c>
      <c r="M4032" t="b">
        <v>0</v>
      </c>
      <c r="N4032">
        <v>6</v>
      </c>
      <c r="O4032" s="5">
        <f>E4032/D4032</f>
        <v>0.16</v>
      </c>
      <c r="P4032" s="19">
        <f t="shared" si="250"/>
        <v>66.666666666666671</v>
      </c>
      <c r="Q4032" t="b">
        <v>0</v>
      </c>
      <c r="R4032" s="14" t="s">
        <v>8330</v>
      </c>
      <c r="S4032" s="10" t="s">
        <v>8271</v>
      </c>
      <c r="T4032" t="s">
        <v>8272</v>
      </c>
      <c r="U4032" s="14">
        <f t="shared" si="251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19">
        <v>5000</v>
      </c>
      <c r="E4033">
        <v>0</v>
      </c>
      <c r="F4033" s="19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7">
        <f t="shared" si="249"/>
        <v>41941.585231481484</v>
      </c>
      <c r="M4033" t="b">
        <v>0</v>
      </c>
      <c r="N4033">
        <v>0</v>
      </c>
      <c r="O4033" s="5">
        <f>E4033/D4033</f>
        <v>0</v>
      </c>
      <c r="P4033" s="19">
        <f t="shared" si="250"/>
        <v>0</v>
      </c>
      <c r="Q4033" t="b">
        <v>0</v>
      </c>
      <c r="R4033" s="14" t="s">
        <v>8330</v>
      </c>
      <c r="S4033" s="10" t="s">
        <v>8271</v>
      </c>
      <c r="T4033" t="s">
        <v>8272</v>
      </c>
      <c r="U4033" s="14">
        <f t="shared" si="251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19">
        <v>6048</v>
      </c>
      <c r="E4034">
        <v>413</v>
      </c>
      <c r="F4034" s="19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7">
        <f t="shared" si="249"/>
        <v>42293.809212962966</v>
      </c>
      <c r="M4034" t="b">
        <v>0</v>
      </c>
      <c r="N4034">
        <v>7</v>
      </c>
      <c r="O4034" s="5">
        <f>E4034/D4034</f>
        <v>6.8287037037037035E-2</v>
      </c>
      <c r="P4034" s="19">
        <f t="shared" si="250"/>
        <v>59</v>
      </c>
      <c r="Q4034" t="b">
        <v>0</v>
      </c>
      <c r="R4034" s="14" t="s">
        <v>8330</v>
      </c>
      <c r="S4034" s="10" t="s">
        <v>8271</v>
      </c>
      <c r="T4034" t="s">
        <v>8272</v>
      </c>
      <c r="U4034" s="14">
        <f t="shared" si="251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19">
        <v>23900</v>
      </c>
      <c r="E4035">
        <v>6141.99</v>
      </c>
      <c r="F4035" s="19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7">
        <f t="shared" ref="L4035:L4098" si="253">(((K4035/60)/60)/24)+DATE(1970,1,1)</f>
        <v>42614.268796296295</v>
      </c>
      <c r="M4035" t="b">
        <v>0</v>
      </c>
      <c r="N4035">
        <v>94</v>
      </c>
      <c r="O4035" s="5">
        <f>E4035/D4035</f>
        <v>0.25698702928870293</v>
      </c>
      <c r="P4035" s="19">
        <f t="shared" ref="P4035:P4098" si="254">IFERROR(E4035/N4035,0)</f>
        <v>65.340319148936175</v>
      </c>
      <c r="Q4035" t="b">
        <v>0</v>
      </c>
      <c r="R4035" s="14" t="s">
        <v>8330</v>
      </c>
      <c r="S4035" s="10" t="s">
        <v>8271</v>
      </c>
      <c r="T4035" t="s">
        <v>8272</v>
      </c>
      <c r="U4035" s="14">
        <f t="shared" ref="U4035:U4098" si="255">YEAR(L4035)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19">
        <v>13500</v>
      </c>
      <c r="E4036">
        <v>200</v>
      </c>
      <c r="F4036" s="19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7">
        <f t="shared" si="253"/>
        <v>42067.947337962964</v>
      </c>
      <c r="M4036" t="b">
        <v>0</v>
      </c>
      <c r="N4036">
        <v>2</v>
      </c>
      <c r="O4036" s="5">
        <f>E4036/D4036</f>
        <v>1.4814814814814815E-2</v>
      </c>
      <c r="P4036" s="19">
        <f t="shared" si="254"/>
        <v>100</v>
      </c>
      <c r="Q4036" t="b">
        <v>0</v>
      </c>
      <c r="R4036" s="14" t="s">
        <v>8330</v>
      </c>
      <c r="S4036" s="10" t="s">
        <v>8271</v>
      </c>
      <c r="T4036" t="s">
        <v>8272</v>
      </c>
      <c r="U4036" s="14">
        <f t="shared" si="255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19">
        <v>10000</v>
      </c>
      <c r="E4037">
        <v>3685</v>
      </c>
      <c r="F4037" s="19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7">
        <f t="shared" si="253"/>
        <v>41903.882951388885</v>
      </c>
      <c r="M4037" t="b">
        <v>0</v>
      </c>
      <c r="N4037">
        <v>25</v>
      </c>
      <c r="O4037" s="5">
        <f>E4037/D4037</f>
        <v>0.36849999999999999</v>
      </c>
      <c r="P4037" s="19">
        <f t="shared" si="254"/>
        <v>147.4</v>
      </c>
      <c r="Q4037" t="b">
        <v>0</v>
      </c>
      <c r="R4037" s="14" t="s">
        <v>8330</v>
      </c>
      <c r="S4037" s="10" t="s">
        <v>8271</v>
      </c>
      <c r="T4037" t="s">
        <v>8272</v>
      </c>
      <c r="U4037" s="14">
        <f t="shared" si="255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19">
        <v>6000</v>
      </c>
      <c r="E4038">
        <v>2823</v>
      </c>
      <c r="F4038" s="19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7">
        <f t="shared" si="253"/>
        <v>41804.937083333331</v>
      </c>
      <c r="M4038" t="b">
        <v>0</v>
      </c>
      <c r="N4038">
        <v>17</v>
      </c>
      <c r="O4038" s="5">
        <f>E4038/D4038</f>
        <v>0.47049999999999997</v>
      </c>
      <c r="P4038" s="19">
        <f t="shared" si="254"/>
        <v>166.05882352941177</v>
      </c>
      <c r="Q4038" t="b">
        <v>0</v>
      </c>
      <c r="R4038" s="14" t="s">
        <v>8330</v>
      </c>
      <c r="S4038" s="10" t="s">
        <v>8271</v>
      </c>
      <c r="T4038" t="s">
        <v>8272</v>
      </c>
      <c r="U4038" s="14">
        <f t="shared" si="255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19">
        <v>700</v>
      </c>
      <c r="E4039">
        <v>80</v>
      </c>
      <c r="F4039" s="1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7">
        <f t="shared" si="253"/>
        <v>42497.070775462969</v>
      </c>
      <c r="M4039" t="b">
        <v>0</v>
      </c>
      <c r="N4039">
        <v>2</v>
      </c>
      <c r="O4039" s="5">
        <f>E4039/D4039</f>
        <v>0.11428571428571428</v>
      </c>
      <c r="P4039" s="19">
        <f t="shared" si="254"/>
        <v>40</v>
      </c>
      <c r="Q4039" t="b">
        <v>0</v>
      </c>
      <c r="R4039" s="14" t="s">
        <v>8330</v>
      </c>
      <c r="S4039" s="10" t="s">
        <v>8271</v>
      </c>
      <c r="T4039" t="s">
        <v>8272</v>
      </c>
      <c r="U4039" s="14">
        <f t="shared" si="255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19">
        <v>2500</v>
      </c>
      <c r="E4040">
        <v>301</v>
      </c>
      <c r="F4040" s="19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7">
        <f t="shared" si="253"/>
        <v>41869.798726851855</v>
      </c>
      <c r="M4040" t="b">
        <v>0</v>
      </c>
      <c r="N4040">
        <v>4</v>
      </c>
      <c r="O4040" s="5">
        <f>E4040/D4040</f>
        <v>0.12039999999999999</v>
      </c>
      <c r="P4040" s="19">
        <f t="shared" si="254"/>
        <v>75.25</v>
      </c>
      <c r="Q4040" t="b">
        <v>0</v>
      </c>
      <c r="R4040" s="14" t="s">
        <v>8330</v>
      </c>
      <c r="S4040" s="10" t="s">
        <v>8271</v>
      </c>
      <c r="T4040" t="s">
        <v>8272</v>
      </c>
      <c r="U4040" s="14">
        <f t="shared" si="255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19">
        <v>500</v>
      </c>
      <c r="E4041">
        <v>300</v>
      </c>
      <c r="F4041" s="19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7">
        <f t="shared" si="253"/>
        <v>42305.670914351853</v>
      </c>
      <c r="M4041" t="b">
        <v>0</v>
      </c>
      <c r="N4041">
        <v>5</v>
      </c>
      <c r="O4041" s="5">
        <f>E4041/D4041</f>
        <v>0.6</v>
      </c>
      <c r="P4041" s="19">
        <f t="shared" si="254"/>
        <v>60</v>
      </c>
      <c r="Q4041" t="b">
        <v>0</v>
      </c>
      <c r="R4041" s="14" t="s">
        <v>8330</v>
      </c>
      <c r="S4041" s="10" t="s">
        <v>8271</v>
      </c>
      <c r="T4041" t="s">
        <v>8272</v>
      </c>
      <c r="U4041" s="14">
        <f t="shared" si="255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19">
        <v>8000</v>
      </c>
      <c r="E4042">
        <v>2500</v>
      </c>
      <c r="F4042" s="19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7">
        <f t="shared" si="253"/>
        <v>42144.231527777782</v>
      </c>
      <c r="M4042" t="b">
        <v>0</v>
      </c>
      <c r="N4042">
        <v>2</v>
      </c>
      <c r="O4042" s="5">
        <f>E4042/D4042</f>
        <v>0.3125</v>
      </c>
      <c r="P4042" s="19">
        <f t="shared" si="254"/>
        <v>1250</v>
      </c>
      <c r="Q4042" t="b">
        <v>0</v>
      </c>
      <c r="R4042" s="14" t="s">
        <v>8330</v>
      </c>
      <c r="S4042" s="10" t="s">
        <v>8271</v>
      </c>
      <c r="T4042" t="s">
        <v>8272</v>
      </c>
      <c r="U4042" s="14">
        <f t="shared" si="255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19">
        <v>5000</v>
      </c>
      <c r="E4043">
        <v>21</v>
      </c>
      <c r="F4043" s="19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7">
        <f t="shared" si="253"/>
        <v>42559.474004629628</v>
      </c>
      <c r="M4043" t="b">
        <v>0</v>
      </c>
      <c r="N4043">
        <v>2</v>
      </c>
      <c r="O4043" s="5">
        <f>E4043/D4043</f>
        <v>4.1999999999999997E-3</v>
      </c>
      <c r="P4043" s="19">
        <f t="shared" si="254"/>
        <v>10.5</v>
      </c>
      <c r="Q4043" t="b">
        <v>0</v>
      </c>
      <c r="R4043" s="14" t="s">
        <v>8330</v>
      </c>
      <c r="S4043" s="10" t="s">
        <v>8271</v>
      </c>
      <c r="T4043" t="s">
        <v>8272</v>
      </c>
      <c r="U4043" s="14">
        <f t="shared" si="255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19">
        <v>10000</v>
      </c>
      <c r="E4044">
        <v>21</v>
      </c>
      <c r="F4044" s="19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7">
        <f t="shared" si="253"/>
        <v>41995.084074074075</v>
      </c>
      <c r="M4044" t="b">
        <v>0</v>
      </c>
      <c r="N4044">
        <v>3</v>
      </c>
      <c r="O4044" s="5">
        <f>E4044/D4044</f>
        <v>2.0999999999999999E-3</v>
      </c>
      <c r="P4044" s="19">
        <f t="shared" si="254"/>
        <v>7</v>
      </c>
      <c r="Q4044" t="b">
        <v>0</v>
      </c>
      <c r="R4044" s="14" t="s">
        <v>8330</v>
      </c>
      <c r="S4044" s="10" t="s">
        <v>8271</v>
      </c>
      <c r="T4044" t="s">
        <v>8272</v>
      </c>
      <c r="U4044" s="14">
        <f t="shared" si="255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19">
        <v>300</v>
      </c>
      <c r="E4045">
        <v>0</v>
      </c>
      <c r="F4045" s="19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7">
        <f t="shared" si="253"/>
        <v>41948.957465277781</v>
      </c>
      <c r="M4045" t="b">
        <v>0</v>
      </c>
      <c r="N4045">
        <v>0</v>
      </c>
      <c r="O4045" s="5">
        <f>E4045/D4045</f>
        <v>0</v>
      </c>
      <c r="P4045" s="19">
        <f t="shared" si="254"/>
        <v>0</v>
      </c>
      <c r="Q4045" t="b">
        <v>0</v>
      </c>
      <c r="R4045" s="14" t="s">
        <v>8330</v>
      </c>
      <c r="S4045" s="10" t="s">
        <v>8271</v>
      </c>
      <c r="T4045" t="s">
        <v>8272</v>
      </c>
      <c r="U4045" s="14">
        <f t="shared" si="255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19">
        <v>600</v>
      </c>
      <c r="E4046">
        <v>225</v>
      </c>
      <c r="F4046" s="19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7">
        <f t="shared" si="253"/>
        <v>42074.219699074078</v>
      </c>
      <c r="M4046" t="b">
        <v>0</v>
      </c>
      <c r="N4046">
        <v>4</v>
      </c>
      <c r="O4046" s="5">
        <f>E4046/D4046</f>
        <v>0.375</v>
      </c>
      <c r="P4046" s="19">
        <f t="shared" si="254"/>
        <v>56.25</v>
      </c>
      <c r="Q4046" t="b">
        <v>0</v>
      </c>
      <c r="R4046" s="14" t="s">
        <v>8330</v>
      </c>
      <c r="S4046" s="10" t="s">
        <v>8271</v>
      </c>
      <c r="T4046" t="s">
        <v>8272</v>
      </c>
      <c r="U4046" s="14">
        <f t="shared" si="255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19">
        <v>5000</v>
      </c>
      <c r="E4047">
        <v>1</v>
      </c>
      <c r="F4047" s="19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7">
        <f t="shared" si="253"/>
        <v>41842.201261574075</v>
      </c>
      <c r="M4047" t="b">
        <v>0</v>
      </c>
      <c r="N4047">
        <v>1</v>
      </c>
      <c r="O4047" s="5">
        <f>E4047/D4047</f>
        <v>2.0000000000000001E-4</v>
      </c>
      <c r="P4047" s="19">
        <f t="shared" si="254"/>
        <v>1</v>
      </c>
      <c r="Q4047" t="b">
        <v>0</v>
      </c>
      <c r="R4047" s="14" t="s">
        <v>8330</v>
      </c>
      <c r="S4047" s="10" t="s">
        <v>8271</v>
      </c>
      <c r="T4047" t="s">
        <v>8272</v>
      </c>
      <c r="U4047" s="14">
        <f t="shared" si="255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19">
        <v>5600</v>
      </c>
      <c r="E4048">
        <v>460</v>
      </c>
      <c r="F4048" s="19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7">
        <f t="shared" si="253"/>
        <v>41904.650578703702</v>
      </c>
      <c r="M4048" t="b">
        <v>0</v>
      </c>
      <c r="N4048">
        <v>12</v>
      </c>
      <c r="O4048" s="5">
        <f>E4048/D4048</f>
        <v>8.2142857142857142E-2</v>
      </c>
      <c r="P4048" s="19">
        <f t="shared" si="254"/>
        <v>38.333333333333336</v>
      </c>
      <c r="Q4048" t="b">
        <v>0</v>
      </c>
      <c r="R4048" s="14" t="s">
        <v>8330</v>
      </c>
      <c r="S4048" s="10" t="s">
        <v>8271</v>
      </c>
      <c r="T4048" t="s">
        <v>8272</v>
      </c>
      <c r="U4048" s="14">
        <f t="shared" si="255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19">
        <v>5000</v>
      </c>
      <c r="E4049">
        <v>110</v>
      </c>
      <c r="F4049" s="1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7">
        <f t="shared" si="253"/>
        <v>41991.022488425922</v>
      </c>
      <c r="M4049" t="b">
        <v>0</v>
      </c>
      <c r="N4049">
        <v>4</v>
      </c>
      <c r="O4049" s="5">
        <f>E4049/D4049</f>
        <v>2.1999999999999999E-2</v>
      </c>
      <c r="P4049" s="19">
        <f t="shared" si="254"/>
        <v>27.5</v>
      </c>
      <c r="Q4049" t="b">
        <v>0</v>
      </c>
      <c r="R4049" s="14" t="s">
        <v>8330</v>
      </c>
      <c r="S4049" s="10" t="s">
        <v>8271</v>
      </c>
      <c r="T4049" t="s">
        <v>8272</v>
      </c>
      <c r="U4049" s="14">
        <f t="shared" si="255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19">
        <v>17000</v>
      </c>
      <c r="E4050">
        <v>3001</v>
      </c>
      <c r="F4050" s="19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7">
        <f t="shared" si="253"/>
        <v>42436.509108796294</v>
      </c>
      <c r="M4050" t="b">
        <v>0</v>
      </c>
      <c r="N4050">
        <v>91</v>
      </c>
      <c r="O4050" s="5">
        <f>E4050/D4050</f>
        <v>0.17652941176470588</v>
      </c>
      <c r="P4050" s="19">
        <f t="shared" si="254"/>
        <v>32.978021978021978</v>
      </c>
      <c r="Q4050" t="b">
        <v>0</v>
      </c>
      <c r="R4050" s="14" t="s">
        <v>8330</v>
      </c>
      <c r="S4050" s="10" t="s">
        <v>8271</v>
      </c>
      <c r="T4050" t="s">
        <v>8272</v>
      </c>
      <c r="U4050" s="14">
        <f t="shared" si="255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19">
        <v>20000</v>
      </c>
      <c r="E4051">
        <v>16</v>
      </c>
      <c r="F4051" s="19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7">
        <f t="shared" si="253"/>
        <v>42169.958506944444</v>
      </c>
      <c r="M4051" t="b">
        <v>0</v>
      </c>
      <c r="N4051">
        <v>1</v>
      </c>
      <c r="O4051" s="5">
        <f>E4051/D4051</f>
        <v>8.0000000000000004E-4</v>
      </c>
      <c r="P4051" s="19">
        <f t="shared" si="254"/>
        <v>16</v>
      </c>
      <c r="Q4051" t="b">
        <v>0</v>
      </c>
      <c r="R4051" s="14" t="s">
        <v>8330</v>
      </c>
      <c r="S4051" s="10" t="s">
        <v>8271</v>
      </c>
      <c r="T4051" t="s">
        <v>8272</v>
      </c>
      <c r="U4051" s="14">
        <f t="shared" si="255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19">
        <v>1500</v>
      </c>
      <c r="E4052">
        <v>1</v>
      </c>
      <c r="F4052" s="19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7">
        <f t="shared" si="253"/>
        <v>41905.636469907404</v>
      </c>
      <c r="M4052" t="b">
        <v>0</v>
      </c>
      <c r="N4052">
        <v>1</v>
      </c>
      <c r="O4052" s="5">
        <f>E4052/D4052</f>
        <v>6.6666666666666664E-4</v>
      </c>
      <c r="P4052" s="19">
        <f t="shared" si="254"/>
        <v>1</v>
      </c>
      <c r="Q4052" t="b">
        <v>0</v>
      </c>
      <c r="R4052" s="14" t="s">
        <v>8330</v>
      </c>
      <c r="S4052" s="10" t="s">
        <v>8271</v>
      </c>
      <c r="T4052" t="s">
        <v>8272</v>
      </c>
      <c r="U4052" s="14">
        <f t="shared" si="255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19">
        <v>500</v>
      </c>
      <c r="E4053">
        <v>0</v>
      </c>
      <c r="F4053" s="19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7">
        <f t="shared" si="253"/>
        <v>41761.810150462967</v>
      </c>
      <c r="M4053" t="b">
        <v>0</v>
      </c>
      <c r="N4053">
        <v>0</v>
      </c>
      <c r="O4053" s="5">
        <f>E4053/D4053</f>
        <v>0</v>
      </c>
      <c r="P4053" s="19">
        <f t="shared" si="254"/>
        <v>0</v>
      </c>
      <c r="Q4053" t="b">
        <v>0</v>
      </c>
      <c r="R4053" s="14" t="s">
        <v>8330</v>
      </c>
      <c r="S4053" s="10" t="s">
        <v>8271</v>
      </c>
      <c r="T4053" t="s">
        <v>8272</v>
      </c>
      <c r="U4053" s="14">
        <f t="shared" si="255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19">
        <v>3000</v>
      </c>
      <c r="E4054">
        <v>1126</v>
      </c>
      <c r="F4054" s="19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7">
        <f t="shared" si="253"/>
        <v>41865.878657407404</v>
      </c>
      <c r="M4054" t="b">
        <v>0</v>
      </c>
      <c r="N4054">
        <v>13</v>
      </c>
      <c r="O4054" s="5">
        <f>E4054/D4054</f>
        <v>0.37533333333333335</v>
      </c>
      <c r="P4054" s="19">
        <f t="shared" si="254"/>
        <v>86.615384615384613</v>
      </c>
      <c r="Q4054" t="b">
        <v>0</v>
      </c>
      <c r="R4054" s="14" t="s">
        <v>8330</v>
      </c>
      <c r="S4054" s="10" t="s">
        <v>8271</v>
      </c>
      <c r="T4054" t="s">
        <v>8272</v>
      </c>
      <c r="U4054" s="14">
        <f t="shared" si="255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19">
        <v>500</v>
      </c>
      <c r="E4055">
        <v>110</v>
      </c>
      <c r="F4055" s="19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7">
        <f t="shared" si="253"/>
        <v>41928.690138888887</v>
      </c>
      <c r="M4055" t="b">
        <v>0</v>
      </c>
      <c r="N4055">
        <v>2</v>
      </c>
      <c r="O4055" s="5">
        <f>E4055/D4055</f>
        <v>0.22</v>
      </c>
      <c r="P4055" s="19">
        <f t="shared" si="254"/>
        <v>55</v>
      </c>
      <c r="Q4055" t="b">
        <v>0</v>
      </c>
      <c r="R4055" s="14" t="s">
        <v>8330</v>
      </c>
      <c r="S4055" s="10" t="s">
        <v>8271</v>
      </c>
      <c r="T4055" t="s">
        <v>8272</v>
      </c>
      <c r="U4055" s="14">
        <f t="shared" si="255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19">
        <v>8880</v>
      </c>
      <c r="E4056">
        <v>0</v>
      </c>
      <c r="F4056" s="19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7">
        <f t="shared" si="253"/>
        <v>42613.841261574074</v>
      </c>
      <c r="M4056" t="b">
        <v>0</v>
      </c>
      <c r="N4056">
        <v>0</v>
      </c>
      <c r="O4056" s="5">
        <f>E4056/D4056</f>
        <v>0</v>
      </c>
      <c r="P4056" s="19">
        <f t="shared" si="254"/>
        <v>0</v>
      </c>
      <c r="Q4056" t="b">
        <v>0</v>
      </c>
      <c r="R4056" s="14" t="s">
        <v>8330</v>
      </c>
      <c r="S4056" s="10" t="s">
        <v>8271</v>
      </c>
      <c r="T4056" t="s">
        <v>8272</v>
      </c>
      <c r="U4056" s="14">
        <f t="shared" si="255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19">
        <v>5000</v>
      </c>
      <c r="E4057">
        <v>881</v>
      </c>
      <c r="F4057" s="19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7">
        <f t="shared" si="253"/>
        <v>41779.648506944446</v>
      </c>
      <c r="M4057" t="b">
        <v>0</v>
      </c>
      <c r="N4057">
        <v>21</v>
      </c>
      <c r="O4057" s="5">
        <f>E4057/D4057</f>
        <v>0.1762</v>
      </c>
      <c r="P4057" s="19">
        <f t="shared" si="254"/>
        <v>41.952380952380949</v>
      </c>
      <c r="Q4057" t="b">
        <v>0</v>
      </c>
      <c r="R4057" s="14" t="s">
        <v>8330</v>
      </c>
      <c r="S4057" s="10" t="s">
        <v>8271</v>
      </c>
      <c r="T4057" t="s">
        <v>8272</v>
      </c>
      <c r="U4057" s="14">
        <f t="shared" si="255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19">
        <v>1500</v>
      </c>
      <c r="E4058">
        <v>795</v>
      </c>
      <c r="F4058" s="19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7">
        <f t="shared" si="253"/>
        <v>42534.933321759265</v>
      </c>
      <c r="M4058" t="b">
        <v>0</v>
      </c>
      <c r="N4058">
        <v>9</v>
      </c>
      <c r="O4058" s="5">
        <f>E4058/D4058</f>
        <v>0.53</v>
      </c>
      <c r="P4058" s="19">
        <f t="shared" si="254"/>
        <v>88.333333333333329</v>
      </c>
      <c r="Q4058" t="b">
        <v>0</v>
      </c>
      <c r="R4058" s="14" t="s">
        <v>8330</v>
      </c>
      <c r="S4058" s="10" t="s">
        <v>8271</v>
      </c>
      <c r="T4058" t="s">
        <v>8272</v>
      </c>
      <c r="U4058" s="14">
        <f t="shared" si="255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19">
        <v>3500</v>
      </c>
      <c r="E4059">
        <v>775</v>
      </c>
      <c r="F4059" s="1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7">
        <f t="shared" si="253"/>
        <v>42310.968518518523</v>
      </c>
      <c r="M4059" t="b">
        <v>0</v>
      </c>
      <c r="N4059">
        <v>6</v>
      </c>
      <c r="O4059" s="5">
        <f>E4059/D4059</f>
        <v>0.22142857142857142</v>
      </c>
      <c r="P4059" s="19">
        <f t="shared" si="254"/>
        <v>129.16666666666666</v>
      </c>
      <c r="Q4059" t="b">
        <v>0</v>
      </c>
      <c r="R4059" s="14" t="s">
        <v>8330</v>
      </c>
      <c r="S4059" s="10" t="s">
        <v>8271</v>
      </c>
      <c r="T4059" t="s">
        <v>8272</v>
      </c>
      <c r="U4059" s="14">
        <f t="shared" si="255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19">
        <v>3750</v>
      </c>
      <c r="E4060">
        <v>95</v>
      </c>
      <c r="F4060" s="19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7">
        <f t="shared" si="253"/>
        <v>42446.060694444444</v>
      </c>
      <c r="M4060" t="b">
        <v>0</v>
      </c>
      <c r="N4060">
        <v>4</v>
      </c>
      <c r="O4060" s="5">
        <f>E4060/D4060</f>
        <v>2.5333333333333333E-2</v>
      </c>
      <c r="P4060" s="19">
        <f t="shared" si="254"/>
        <v>23.75</v>
      </c>
      <c r="Q4060" t="b">
        <v>0</v>
      </c>
      <c r="R4060" s="14" t="s">
        <v>8330</v>
      </c>
      <c r="S4060" s="10" t="s">
        <v>8271</v>
      </c>
      <c r="T4060" t="s">
        <v>8272</v>
      </c>
      <c r="U4060" s="14">
        <f t="shared" si="255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19">
        <v>10000</v>
      </c>
      <c r="E4061">
        <v>250</v>
      </c>
      <c r="F4061" s="19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7">
        <f t="shared" si="253"/>
        <v>41866.640648148146</v>
      </c>
      <c r="M4061" t="b">
        <v>0</v>
      </c>
      <c r="N4061">
        <v>7</v>
      </c>
      <c r="O4061" s="5">
        <f>E4061/D4061</f>
        <v>2.5000000000000001E-2</v>
      </c>
      <c r="P4061" s="19">
        <f t="shared" si="254"/>
        <v>35.714285714285715</v>
      </c>
      <c r="Q4061" t="b">
        <v>0</v>
      </c>
      <c r="R4061" s="14" t="s">
        <v>8330</v>
      </c>
      <c r="S4061" s="10" t="s">
        <v>8271</v>
      </c>
      <c r="T4061" t="s">
        <v>8272</v>
      </c>
      <c r="U4061" s="14">
        <f t="shared" si="255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19">
        <v>10000</v>
      </c>
      <c r="E4062">
        <v>285</v>
      </c>
      <c r="F4062" s="19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7">
        <f t="shared" si="253"/>
        <v>41779.695092592592</v>
      </c>
      <c r="M4062" t="b">
        <v>0</v>
      </c>
      <c r="N4062">
        <v>5</v>
      </c>
      <c r="O4062" s="5">
        <f>E4062/D4062</f>
        <v>2.8500000000000001E-2</v>
      </c>
      <c r="P4062" s="19">
        <f t="shared" si="254"/>
        <v>57</v>
      </c>
      <c r="Q4062" t="b">
        <v>0</v>
      </c>
      <c r="R4062" s="14" t="s">
        <v>8330</v>
      </c>
      <c r="S4062" s="10" t="s">
        <v>8271</v>
      </c>
      <c r="T4062" t="s">
        <v>8272</v>
      </c>
      <c r="U4062" s="14">
        <f t="shared" si="255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19">
        <v>525</v>
      </c>
      <c r="E4063">
        <v>0</v>
      </c>
      <c r="F4063" s="19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7">
        <f t="shared" si="253"/>
        <v>42421.141469907408</v>
      </c>
      <c r="M4063" t="b">
        <v>0</v>
      </c>
      <c r="N4063">
        <v>0</v>
      </c>
      <c r="O4063" s="5">
        <f>E4063/D4063</f>
        <v>0</v>
      </c>
      <c r="P4063" s="19">
        <f t="shared" si="254"/>
        <v>0</v>
      </c>
      <c r="Q4063" t="b">
        <v>0</v>
      </c>
      <c r="R4063" s="14" t="s">
        <v>8330</v>
      </c>
      <c r="S4063" s="10" t="s">
        <v>8271</v>
      </c>
      <c r="T4063" t="s">
        <v>8272</v>
      </c>
      <c r="U4063" s="14">
        <f t="shared" si="255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19">
        <v>20000</v>
      </c>
      <c r="E4064">
        <v>490</v>
      </c>
      <c r="F4064" s="19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7">
        <f t="shared" si="253"/>
        <v>42523.739212962959</v>
      </c>
      <c r="M4064" t="b">
        <v>0</v>
      </c>
      <c r="N4064">
        <v>3</v>
      </c>
      <c r="O4064" s="5">
        <f>E4064/D4064</f>
        <v>2.4500000000000001E-2</v>
      </c>
      <c r="P4064" s="19">
        <f t="shared" si="254"/>
        <v>163.33333333333334</v>
      </c>
      <c r="Q4064" t="b">
        <v>0</v>
      </c>
      <c r="R4064" s="14" t="s">
        <v>8330</v>
      </c>
      <c r="S4064" s="10" t="s">
        <v>8271</v>
      </c>
      <c r="T4064" t="s">
        <v>8272</v>
      </c>
      <c r="U4064" s="14">
        <f t="shared" si="255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19">
        <v>9500</v>
      </c>
      <c r="E4065">
        <v>135</v>
      </c>
      <c r="F4065" s="19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7">
        <f t="shared" si="253"/>
        <v>41787.681527777779</v>
      </c>
      <c r="M4065" t="b">
        <v>0</v>
      </c>
      <c r="N4065">
        <v>9</v>
      </c>
      <c r="O4065" s="5">
        <f>E4065/D4065</f>
        <v>1.4210526315789474E-2</v>
      </c>
      <c r="P4065" s="19">
        <f t="shared" si="254"/>
        <v>15</v>
      </c>
      <c r="Q4065" t="b">
        <v>0</v>
      </c>
      <c r="R4065" s="14" t="s">
        <v>8330</v>
      </c>
      <c r="S4065" s="10" t="s">
        <v>8271</v>
      </c>
      <c r="T4065" t="s">
        <v>8272</v>
      </c>
      <c r="U4065" s="14">
        <f t="shared" si="255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19">
        <v>2000</v>
      </c>
      <c r="E4066">
        <v>385</v>
      </c>
      <c r="F4066" s="19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7">
        <f t="shared" si="253"/>
        <v>42093.588263888887</v>
      </c>
      <c r="M4066" t="b">
        <v>0</v>
      </c>
      <c r="N4066">
        <v>6</v>
      </c>
      <c r="O4066" s="5">
        <f>E4066/D4066</f>
        <v>0.1925</v>
      </c>
      <c r="P4066" s="19">
        <f t="shared" si="254"/>
        <v>64.166666666666671</v>
      </c>
      <c r="Q4066" t="b">
        <v>0</v>
      </c>
      <c r="R4066" s="14" t="s">
        <v>8330</v>
      </c>
      <c r="S4066" s="10" t="s">
        <v>8271</v>
      </c>
      <c r="T4066" t="s">
        <v>8272</v>
      </c>
      <c r="U4066" s="14">
        <f t="shared" si="255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19">
        <v>4000</v>
      </c>
      <c r="E4067">
        <v>27</v>
      </c>
      <c r="F4067" s="19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7">
        <f t="shared" si="253"/>
        <v>41833.951516203706</v>
      </c>
      <c r="M4067" t="b">
        <v>0</v>
      </c>
      <c r="N4067">
        <v>4</v>
      </c>
      <c r="O4067" s="5">
        <f>E4067/D4067</f>
        <v>6.7499999999999999E-3</v>
      </c>
      <c r="P4067" s="19">
        <f t="shared" si="254"/>
        <v>6.75</v>
      </c>
      <c r="Q4067" t="b">
        <v>0</v>
      </c>
      <c r="R4067" s="14" t="s">
        <v>8330</v>
      </c>
      <c r="S4067" s="10" t="s">
        <v>8271</v>
      </c>
      <c r="T4067" t="s">
        <v>8272</v>
      </c>
      <c r="U4067" s="14">
        <f t="shared" si="255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19">
        <v>15000</v>
      </c>
      <c r="E4068">
        <v>25</v>
      </c>
      <c r="F4068" s="19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7">
        <f t="shared" si="253"/>
        <v>42479.039212962962</v>
      </c>
      <c r="M4068" t="b">
        <v>0</v>
      </c>
      <c r="N4068">
        <v>1</v>
      </c>
      <c r="O4068" s="5">
        <f>E4068/D4068</f>
        <v>1.6666666666666668E-3</v>
      </c>
      <c r="P4068" s="19">
        <f t="shared" si="254"/>
        <v>25</v>
      </c>
      <c r="Q4068" t="b">
        <v>0</v>
      </c>
      <c r="R4068" s="14" t="s">
        <v>8330</v>
      </c>
      <c r="S4068" s="10" t="s">
        <v>8271</v>
      </c>
      <c r="T4068" t="s">
        <v>8272</v>
      </c>
      <c r="U4068" s="14">
        <f t="shared" si="255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19">
        <v>5000</v>
      </c>
      <c r="E4069">
        <v>3045</v>
      </c>
      <c r="F4069" s="1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7">
        <f t="shared" si="253"/>
        <v>42235.117476851854</v>
      </c>
      <c r="M4069" t="b">
        <v>0</v>
      </c>
      <c r="N4069">
        <v>17</v>
      </c>
      <c r="O4069" s="5">
        <f>E4069/D4069</f>
        <v>0.60899999999999999</v>
      </c>
      <c r="P4069" s="19">
        <f t="shared" si="254"/>
        <v>179.11764705882354</v>
      </c>
      <c r="Q4069" t="b">
        <v>0</v>
      </c>
      <c r="R4069" s="14" t="s">
        <v>8330</v>
      </c>
      <c r="S4069" s="10" t="s">
        <v>8271</v>
      </c>
      <c r="T4069" t="s">
        <v>8272</v>
      </c>
      <c r="U4069" s="14">
        <f t="shared" si="255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19">
        <v>3495</v>
      </c>
      <c r="E4070">
        <v>34.950000000000003</v>
      </c>
      <c r="F4070" s="19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7">
        <f t="shared" si="253"/>
        <v>42718.963599537034</v>
      </c>
      <c r="M4070" t="b">
        <v>0</v>
      </c>
      <c r="N4070">
        <v>1</v>
      </c>
      <c r="O4070" s="5">
        <f>E4070/D4070</f>
        <v>0.01</v>
      </c>
      <c r="P4070" s="19">
        <f t="shared" si="254"/>
        <v>34.950000000000003</v>
      </c>
      <c r="Q4070" t="b">
        <v>0</v>
      </c>
      <c r="R4070" s="14" t="s">
        <v>8330</v>
      </c>
      <c r="S4070" s="10" t="s">
        <v>8271</v>
      </c>
      <c r="T4070" t="s">
        <v>8272</v>
      </c>
      <c r="U4070" s="14">
        <f t="shared" si="255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19">
        <v>1250</v>
      </c>
      <c r="E4071">
        <v>430</v>
      </c>
      <c r="F4071" s="19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7">
        <f t="shared" si="253"/>
        <v>42022.661527777775</v>
      </c>
      <c r="M4071" t="b">
        <v>0</v>
      </c>
      <c r="N4071">
        <v>13</v>
      </c>
      <c r="O4071" s="5">
        <f>E4071/D4071</f>
        <v>0.34399999999999997</v>
      </c>
      <c r="P4071" s="19">
        <f t="shared" si="254"/>
        <v>33.07692307692308</v>
      </c>
      <c r="Q4071" t="b">
        <v>0</v>
      </c>
      <c r="R4071" s="14" t="s">
        <v>8330</v>
      </c>
      <c r="S4071" s="10" t="s">
        <v>8271</v>
      </c>
      <c r="T4071" t="s">
        <v>8272</v>
      </c>
      <c r="U4071" s="14">
        <f t="shared" si="255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19">
        <v>1000</v>
      </c>
      <c r="E4072">
        <v>165</v>
      </c>
      <c r="F4072" s="19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7">
        <f t="shared" si="253"/>
        <v>42031.666898148149</v>
      </c>
      <c r="M4072" t="b">
        <v>0</v>
      </c>
      <c r="N4072">
        <v>6</v>
      </c>
      <c r="O4072" s="5">
        <f>E4072/D4072</f>
        <v>0.16500000000000001</v>
      </c>
      <c r="P4072" s="19">
        <f t="shared" si="254"/>
        <v>27.5</v>
      </c>
      <c r="Q4072" t="b">
        <v>0</v>
      </c>
      <c r="R4072" s="14" t="s">
        <v>8330</v>
      </c>
      <c r="S4072" s="10" t="s">
        <v>8271</v>
      </c>
      <c r="T4072" t="s">
        <v>8272</v>
      </c>
      <c r="U4072" s="14">
        <f t="shared" si="255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19">
        <v>20000</v>
      </c>
      <c r="E4073">
        <v>0</v>
      </c>
      <c r="F4073" s="19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7">
        <f t="shared" si="253"/>
        <v>42700.804756944446</v>
      </c>
      <c r="M4073" t="b">
        <v>0</v>
      </c>
      <c r="N4073">
        <v>0</v>
      </c>
      <c r="O4073" s="5">
        <f>E4073/D4073</f>
        <v>0</v>
      </c>
      <c r="P4073" s="19">
        <f t="shared" si="254"/>
        <v>0</v>
      </c>
      <c r="Q4073" t="b">
        <v>0</v>
      </c>
      <c r="R4073" s="14" t="s">
        <v>8330</v>
      </c>
      <c r="S4073" s="10" t="s">
        <v>8271</v>
      </c>
      <c r="T4073" t="s">
        <v>8272</v>
      </c>
      <c r="U4073" s="14">
        <f t="shared" si="255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19">
        <v>1000</v>
      </c>
      <c r="E4074">
        <v>4</v>
      </c>
      <c r="F4074" s="19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7">
        <f t="shared" si="253"/>
        <v>41812.77443287037</v>
      </c>
      <c r="M4074" t="b">
        <v>0</v>
      </c>
      <c r="N4074">
        <v>2</v>
      </c>
      <c r="O4074" s="5">
        <f>E4074/D4074</f>
        <v>4.0000000000000001E-3</v>
      </c>
      <c r="P4074" s="19">
        <f t="shared" si="254"/>
        <v>2</v>
      </c>
      <c r="Q4074" t="b">
        <v>0</v>
      </c>
      <c r="R4074" s="14" t="s">
        <v>8330</v>
      </c>
      <c r="S4074" s="10" t="s">
        <v>8271</v>
      </c>
      <c r="T4074" t="s">
        <v>8272</v>
      </c>
      <c r="U4074" s="14">
        <f t="shared" si="255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19">
        <v>3500</v>
      </c>
      <c r="E4075">
        <v>37</v>
      </c>
      <c r="F4075" s="19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7">
        <f t="shared" si="253"/>
        <v>42078.34520833334</v>
      </c>
      <c r="M4075" t="b">
        <v>0</v>
      </c>
      <c r="N4075">
        <v>2</v>
      </c>
      <c r="O4075" s="5">
        <f>E4075/D4075</f>
        <v>1.0571428571428572E-2</v>
      </c>
      <c r="P4075" s="19">
        <f t="shared" si="254"/>
        <v>18.5</v>
      </c>
      <c r="Q4075" t="b">
        <v>0</v>
      </c>
      <c r="R4075" s="14" t="s">
        <v>8330</v>
      </c>
      <c r="S4075" s="10" t="s">
        <v>8271</v>
      </c>
      <c r="T4075" t="s">
        <v>8272</v>
      </c>
      <c r="U4075" s="14">
        <f t="shared" si="255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19">
        <v>2750</v>
      </c>
      <c r="E4076">
        <v>735</v>
      </c>
      <c r="F4076" s="19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7">
        <f t="shared" si="253"/>
        <v>42283.552951388891</v>
      </c>
      <c r="M4076" t="b">
        <v>0</v>
      </c>
      <c r="N4076">
        <v>21</v>
      </c>
      <c r="O4076" s="5">
        <f>E4076/D4076</f>
        <v>0.26727272727272727</v>
      </c>
      <c r="P4076" s="19">
        <f t="shared" si="254"/>
        <v>35</v>
      </c>
      <c r="Q4076" t="b">
        <v>0</v>
      </c>
      <c r="R4076" s="14" t="s">
        <v>8330</v>
      </c>
      <c r="S4076" s="10" t="s">
        <v>8271</v>
      </c>
      <c r="T4076" t="s">
        <v>8272</v>
      </c>
      <c r="U4076" s="14">
        <f t="shared" si="255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19">
        <v>2000</v>
      </c>
      <c r="E4077">
        <v>576</v>
      </c>
      <c r="F4077" s="19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7">
        <f t="shared" si="253"/>
        <v>41779.045937499999</v>
      </c>
      <c r="M4077" t="b">
        <v>0</v>
      </c>
      <c r="N4077">
        <v>13</v>
      </c>
      <c r="O4077" s="5">
        <f>E4077/D4077</f>
        <v>0.28799999999999998</v>
      </c>
      <c r="P4077" s="19">
        <f t="shared" si="254"/>
        <v>44.307692307692307</v>
      </c>
      <c r="Q4077" t="b">
        <v>0</v>
      </c>
      <c r="R4077" s="14" t="s">
        <v>8330</v>
      </c>
      <c r="S4077" s="10" t="s">
        <v>8271</v>
      </c>
      <c r="T4077" t="s">
        <v>8272</v>
      </c>
      <c r="U4077" s="14">
        <f t="shared" si="255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19">
        <v>700</v>
      </c>
      <c r="E4078">
        <v>0</v>
      </c>
      <c r="F4078" s="19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7">
        <f t="shared" si="253"/>
        <v>41905.795706018522</v>
      </c>
      <c r="M4078" t="b">
        <v>0</v>
      </c>
      <c r="N4078">
        <v>0</v>
      </c>
      <c r="O4078" s="5">
        <f>E4078/D4078</f>
        <v>0</v>
      </c>
      <c r="P4078" s="19">
        <f t="shared" si="254"/>
        <v>0</v>
      </c>
      <c r="Q4078" t="b">
        <v>0</v>
      </c>
      <c r="R4078" s="14" t="s">
        <v>8330</v>
      </c>
      <c r="S4078" s="10" t="s">
        <v>8271</v>
      </c>
      <c r="T4078" t="s">
        <v>8272</v>
      </c>
      <c r="U4078" s="14">
        <f t="shared" si="255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19">
        <v>15000</v>
      </c>
      <c r="E4079">
        <v>1335</v>
      </c>
      <c r="F4079" s="1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7">
        <f t="shared" si="253"/>
        <v>42695.7105787037</v>
      </c>
      <c r="M4079" t="b">
        <v>0</v>
      </c>
      <c r="N4079">
        <v>6</v>
      </c>
      <c r="O4079" s="5">
        <f>E4079/D4079</f>
        <v>8.8999999999999996E-2</v>
      </c>
      <c r="P4079" s="19">
        <f t="shared" si="254"/>
        <v>222.5</v>
      </c>
      <c r="Q4079" t="b">
        <v>0</v>
      </c>
      <c r="R4079" s="14" t="s">
        <v>8330</v>
      </c>
      <c r="S4079" s="10" t="s">
        <v>8271</v>
      </c>
      <c r="T4079" t="s">
        <v>8272</v>
      </c>
      <c r="U4079" s="14">
        <f t="shared" si="255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19">
        <v>250</v>
      </c>
      <c r="E4080">
        <v>0</v>
      </c>
      <c r="F4080" s="19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7">
        <f t="shared" si="253"/>
        <v>42732.787523148145</v>
      </c>
      <c r="M4080" t="b">
        <v>0</v>
      </c>
      <c r="N4080">
        <v>0</v>
      </c>
      <c r="O4080" s="5">
        <f>E4080/D4080</f>
        <v>0</v>
      </c>
      <c r="P4080" s="19">
        <f t="shared" si="254"/>
        <v>0</v>
      </c>
      <c r="Q4080" t="b">
        <v>0</v>
      </c>
      <c r="R4080" s="14" t="s">
        <v>8330</v>
      </c>
      <c r="S4080" s="10" t="s">
        <v>8271</v>
      </c>
      <c r="T4080" t="s">
        <v>8272</v>
      </c>
      <c r="U4080" s="14">
        <f t="shared" si="255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19">
        <v>3000</v>
      </c>
      <c r="E4081">
        <v>5</v>
      </c>
      <c r="F4081" s="19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7">
        <f t="shared" si="253"/>
        <v>42510.938900462963</v>
      </c>
      <c r="M4081" t="b">
        <v>0</v>
      </c>
      <c r="N4081">
        <v>1</v>
      </c>
      <c r="O4081" s="5">
        <f>E4081/D4081</f>
        <v>1.6666666666666668E-3</v>
      </c>
      <c r="P4081" s="19">
        <f t="shared" si="254"/>
        <v>5</v>
      </c>
      <c r="Q4081" t="b">
        <v>0</v>
      </c>
      <c r="R4081" s="14" t="s">
        <v>8330</v>
      </c>
      <c r="S4081" s="10" t="s">
        <v>8271</v>
      </c>
      <c r="T4081" t="s">
        <v>8272</v>
      </c>
      <c r="U4081" s="14">
        <f t="shared" si="255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19">
        <v>3000</v>
      </c>
      <c r="E4082">
        <v>0</v>
      </c>
      <c r="F4082" s="19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7">
        <f t="shared" si="253"/>
        <v>42511.698101851856</v>
      </c>
      <c r="M4082" t="b">
        <v>0</v>
      </c>
      <c r="N4082">
        <v>0</v>
      </c>
      <c r="O4082" s="5">
        <f>E4082/D4082</f>
        <v>0</v>
      </c>
      <c r="P4082" s="19">
        <f t="shared" si="254"/>
        <v>0</v>
      </c>
      <c r="Q4082" t="b">
        <v>0</v>
      </c>
      <c r="R4082" s="14" t="s">
        <v>8330</v>
      </c>
      <c r="S4082" s="10" t="s">
        <v>8271</v>
      </c>
      <c r="T4082" t="s">
        <v>8272</v>
      </c>
      <c r="U4082" s="14">
        <f t="shared" si="255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19">
        <v>2224</v>
      </c>
      <c r="E4083">
        <v>350</v>
      </c>
      <c r="F4083" s="19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7">
        <f t="shared" si="253"/>
        <v>42041.581307870365</v>
      </c>
      <c r="M4083" t="b">
        <v>0</v>
      </c>
      <c r="N4083">
        <v>12</v>
      </c>
      <c r="O4083" s="5">
        <f>E4083/D4083</f>
        <v>0.15737410071942445</v>
      </c>
      <c r="P4083" s="19">
        <f t="shared" si="254"/>
        <v>29.166666666666668</v>
      </c>
      <c r="Q4083" t="b">
        <v>0</v>
      </c>
      <c r="R4083" s="14" t="s">
        <v>8330</v>
      </c>
      <c r="S4083" s="10" t="s">
        <v>8271</v>
      </c>
      <c r="T4083" t="s">
        <v>8272</v>
      </c>
      <c r="U4083" s="14">
        <f t="shared" si="255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19">
        <v>150</v>
      </c>
      <c r="E4084">
        <v>3</v>
      </c>
      <c r="F4084" s="19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7">
        <f t="shared" si="253"/>
        <v>42307.189270833333</v>
      </c>
      <c r="M4084" t="b">
        <v>0</v>
      </c>
      <c r="N4084">
        <v>2</v>
      </c>
      <c r="O4084" s="5">
        <f>E4084/D4084</f>
        <v>0.02</v>
      </c>
      <c r="P4084" s="19">
        <f t="shared" si="254"/>
        <v>1.5</v>
      </c>
      <c r="Q4084" t="b">
        <v>0</v>
      </c>
      <c r="R4084" s="14" t="s">
        <v>8330</v>
      </c>
      <c r="S4084" s="10" t="s">
        <v>8271</v>
      </c>
      <c r="T4084" t="s">
        <v>8272</v>
      </c>
      <c r="U4084" s="14">
        <f t="shared" si="255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19">
        <v>3500</v>
      </c>
      <c r="E4085">
        <v>759</v>
      </c>
      <c r="F4085" s="19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7">
        <f t="shared" si="253"/>
        <v>42353.761759259258</v>
      </c>
      <c r="M4085" t="b">
        <v>0</v>
      </c>
      <c r="N4085">
        <v>6</v>
      </c>
      <c r="O4085" s="5">
        <f>E4085/D4085</f>
        <v>0.21685714285714286</v>
      </c>
      <c r="P4085" s="19">
        <f t="shared" si="254"/>
        <v>126.5</v>
      </c>
      <c r="Q4085" t="b">
        <v>0</v>
      </c>
      <c r="R4085" s="14" t="s">
        <v>8330</v>
      </c>
      <c r="S4085" s="10" t="s">
        <v>8271</v>
      </c>
      <c r="T4085" t="s">
        <v>8272</v>
      </c>
      <c r="U4085" s="14">
        <f t="shared" si="255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19">
        <v>3000</v>
      </c>
      <c r="E4086">
        <v>10</v>
      </c>
      <c r="F4086" s="19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7">
        <f t="shared" si="253"/>
        <v>42622.436412037037</v>
      </c>
      <c r="M4086" t="b">
        <v>0</v>
      </c>
      <c r="N4086">
        <v>1</v>
      </c>
      <c r="O4086" s="5">
        <f>E4086/D4086</f>
        <v>3.3333333333333335E-3</v>
      </c>
      <c r="P4086" s="19">
        <f t="shared" si="254"/>
        <v>10</v>
      </c>
      <c r="Q4086" t="b">
        <v>0</v>
      </c>
      <c r="R4086" s="14" t="s">
        <v>8330</v>
      </c>
      <c r="S4086" s="10" t="s">
        <v>8271</v>
      </c>
      <c r="T4086" t="s">
        <v>8272</v>
      </c>
      <c r="U4086" s="14">
        <f t="shared" si="255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19">
        <v>3500</v>
      </c>
      <c r="E4087">
        <v>10</v>
      </c>
      <c r="F4087" s="19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7">
        <f t="shared" si="253"/>
        <v>42058.603877314818</v>
      </c>
      <c r="M4087" t="b">
        <v>0</v>
      </c>
      <c r="N4087">
        <v>1</v>
      </c>
      <c r="O4087" s="5">
        <f>E4087/D4087</f>
        <v>2.8571428571428571E-3</v>
      </c>
      <c r="P4087" s="19">
        <f t="shared" si="254"/>
        <v>10</v>
      </c>
      <c r="Q4087" t="b">
        <v>0</v>
      </c>
      <c r="R4087" s="14" t="s">
        <v>8330</v>
      </c>
      <c r="S4087" s="10" t="s">
        <v>8271</v>
      </c>
      <c r="T4087" t="s">
        <v>8272</v>
      </c>
      <c r="U4087" s="14">
        <f t="shared" si="255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19">
        <v>1000</v>
      </c>
      <c r="E4088">
        <v>47</v>
      </c>
      <c r="F4088" s="19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7">
        <f t="shared" si="253"/>
        <v>42304.940960648149</v>
      </c>
      <c r="M4088" t="b">
        <v>0</v>
      </c>
      <c r="N4088">
        <v>5</v>
      </c>
      <c r="O4088" s="5">
        <f>E4088/D4088</f>
        <v>4.7E-2</v>
      </c>
      <c r="P4088" s="19">
        <f t="shared" si="254"/>
        <v>9.4</v>
      </c>
      <c r="Q4088" t="b">
        <v>0</v>
      </c>
      <c r="R4088" s="14" t="s">
        <v>8330</v>
      </c>
      <c r="S4088" s="10" t="s">
        <v>8271</v>
      </c>
      <c r="T4088" t="s">
        <v>8272</v>
      </c>
      <c r="U4088" s="14">
        <f t="shared" si="255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19">
        <v>9600</v>
      </c>
      <c r="E4089">
        <v>0</v>
      </c>
      <c r="F4089" s="1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7">
        <f t="shared" si="253"/>
        <v>42538.742893518516</v>
      </c>
      <c r="M4089" t="b">
        <v>0</v>
      </c>
      <c r="N4089">
        <v>0</v>
      </c>
      <c r="O4089" s="5">
        <f>E4089/D4089</f>
        <v>0</v>
      </c>
      <c r="P4089" s="19">
        <f t="shared" si="254"/>
        <v>0</v>
      </c>
      <c r="Q4089" t="b">
        <v>0</v>
      </c>
      <c r="R4089" s="14" t="s">
        <v>8330</v>
      </c>
      <c r="S4089" s="10" t="s">
        <v>8271</v>
      </c>
      <c r="T4089" t="s">
        <v>8272</v>
      </c>
      <c r="U4089" s="14">
        <f t="shared" si="255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19">
        <v>2000</v>
      </c>
      <c r="E4090">
        <v>216</v>
      </c>
      <c r="F4090" s="19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7">
        <f t="shared" si="253"/>
        <v>41990.612546296295</v>
      </c>
      <c r="M4090" t="b">
        <v>0</v>
      </c>
      <c r="N4090">
        <v>3</v>
      </c>
      <c r="O4090" s="5">
        <f>E4090/D4090</f>
        <v>0.108</v>
      </c>
      <c r="P4090" s="19">
        <f t="shared" si="254"/>
        <v>72</v>
      </c>
      <c r="Q4090" t="b">
        <v>0</v>
      </c>
      <c r="R4090" s="14" t="s">
        <v>8330</v>
      </c>
      <c r="S4090" s="10" t="s">
        <v>8271</v>
      </c>
      <c r="T4090" t="s">
        <v>8272</v>
      </c>
      <c r="U4090" s="14">
        <f t="shared" si="255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19">
        <v>5000</v>
      </c>
      <c r="E4091">
        <v>240</v>
      </c>
      <c r="F4091" s="19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7">
        <f t="shared" si="253"/>
        <v>42122.732499999998</v>
      </c>
      <c r="M4091" t="b">
        <v>0</v>
      </c>
      <c r="N4091">
        <v>8</v>
      </c>
      <c r="O4091" s="5">
        <f>E4091/D4091</f>
        <v>4.8000000000000001E-2</v>
      </c>
      <c r="P4091" s="19">
        <f t="shared" si="254"/>
        <v>30</v>
      </c>
      <c r="Q4091" t="b">
        <v>0</v>
      </c>
      <c r="R4091" s="14" t="s">
        <v>8330</v>
      </c>
      <c r="S4091" s="10" t="s">
        <v>8271</v>
      </c>
      <c r="T4091" t="s">
        <v>8272</v>
      </c>
      <c r="U4091" s="14">
        <f t="shared" si="255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19">
        <v>1000</v>
      </c>
      <c r="E4092">
        <v>32</v>
      </c>
      <c r="F4092" s="19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7">
        <f t="shared" si="253"/>
        <v>42209.67288194444</v>
      </c>
      <c r="M4092" t="b">
        <v>0</v>
      </c>
      <c r="N4092">
        <v>3</v>
      </c>
      <c r="O4092" s="5">
        <f>E4092/D4092</f>
        <v>3.2000000000000001E-2</v>
      </c>
      <c r="P4092" s="19">
        <f t="shared" si="254"/>
        <v>10.666666666666666</v>
      </c>
      <c r="Q4092" t="b">
        <v>0</v>
      </c>
      <c r="R4092" s="14" t="s">
        <v>8330</v>
      </c>
      <c r="S4092" s="10" t="s">
        <v>8271</v>
      </c>
      <c r="T4092" t="s">
        <v>8272</v>
      </c>
      <c r="U4092" s="14">
        <f t="shared" si="255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19">
        <v>1600</v>
      </c>
      <c r="E4093">
        <v>204</v>
      </c>
      <c r="F4093" s="19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7">
        <f t="shared" si="253"/>
        <v>41990.506377314814</v>
      </c>
      <c r="M4093" t="b">
        <v>0</v>
      </c>
      <c r="N4093">
        <v>8</v>
      </c>
      <c r="O4093" s="5">
        <f>E4093/D4093</f>
        <v>0.1275</v>
      </c>
      <c r="P4093" s="19">
        <f t="shared" si="254"/>
        <v>25.5</v>
      </c>
      <c r="Q4093" t="b">
        <v>0</v>
      </c>
      <c r="R4093" s="14" t="s">
        <v>8330</v>
      </c>
      <c r="S4093" s="10" t="s">
        <v>8271</v>
      </c>
      <c r="T4093" t="s">
        <v>8272</v>
      </c>
      <c r="U4093" s="14">
        <f t="shared" si="255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19">
        <v>110000</v>
      </c>
      <c r="E4094">
        <v>20</v>
      </c>
      <c r="F4094" s="19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7">
        <f t="shared" si="253"/>
        <v>42039.194988425923</v>
      </c>
      <c r="M4094" t="b">
        <v>0</v>
      </c>
      <c r="N4094">
        <v>1</v>
      </c>
      <c r="O4094" s="5">
        <f>E4094/D4094</f>
        <v>1.8181818181818181E-4</v>
      </c>
      <c r="P4094" s="19">
        <f t="shared" si="254"/>
        <v>20</v>
      </c>
      <c r="Q4094" t="b">
        <v>0</v>
      </c>
      <c r="R4094" s="14" t="s">
        <v>8330</v>
      </c>
      <c r="S4094" s="10" t="s">
        <v>8271</v>
      </c>
      <c r="T4094" t="s">
        <v>8272</v>
      </c>
      <c r="U4094" s="14">
        <f t="shared" si="255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19">
        <v>2500</v>
      </c>
      <c r="E4095">
        <v>60</v>
      </c>
      <c r="F4095" s="19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7">
        <f t="shared" si="253"/>
        <v>42178.815891203703</v>
      </c>
      <c r="M4095" t="b">
        <v>0</v>
      </c>
      <c r="N4095">
        <v>4</v>
      </c>
      <c r="O4095" s="5">
        <f>E4095/D4095</f>
        <v>2.4E-2</v>
      </c>
      <c r="P4095" s="19">
        <f t="shared" si="254"/>
        <v>15</v>
      </c>
      <c r="Q4095" t="b">
        <v>0</v>
      </c>
      <c r="R4095" s="14" t="s">
        <v>8330</v>
      </c>
      <c r="S4095" s="10" t="s">
        <v>8271</v>
      </c>
      <c r="T4095" t="s">
        <v>8272</v>
      </c>
      <c r="U4095" s="14">
        <f t="shared" si="255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19">
        <v>2000</v>
      </c>
      <c r="E4096">
        <v>730</v>
      </c>
      <c r="F4096" s="19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7">
        <f t="shared" si="253"/>
        <v>41890.086805555555</v>
      </c>
      <c r="M4096" t="b">
        <v>0</v>
      </c>
      <c r="N4096">
        <v>8</v>
      </c>
      <c r="O4096" s="5">
        <f>E4096/D4096</f>
        <v>0.36499999999999999</v>
      </c>
      <c r="P4096" s="19">
        <f t="shared" si="254"/>
        <v>91.25</v>
      </c>
      <c r="Q4096" t="b">
        <v>0</v>
      </c>
      <c r="R4096" s="14" t="s">
        <v>8330</v>
      </c>
      <c r="S4096" s="10" t="s">
        <v>8271</v>
      </c>
      <c r="T4096" t="s">
        <v>8272</v>
      </c>
      <c r="U4096" s="14">
        <f t="shared" si="255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19">
        <v>30000</v>
      </c>
      <c r="E4097">
        <v>800</v>
      </c>
      <c r="F4097" s="19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7">
        <f t="shared" si="253"/>
        <v>42693.031828703708</v>
      </c>
      <c r="M4097" t="b">
        <v>0</v>
      </c>
      <c r="N4097">
        <v>1</v>
      </c>
      <c r="O4097" s="5">
        <f>E4097/D4097</f>
        <v>2.6666666666666668E-2</v>
      </c>
      <c r="P4097" s="19">
        <f t="shared" si="254"/>
        <v>800</v>
      </c>
      <c r="Q4097" t="b">
        <v>0</v>
      </c>
      <c r="R4097" s="14" t="s">
        <v>8330</v>
      </c>
      <c r="S4097" s="10" t="s">
        <v>8271</v>
      </c>
      <c r="T4097" t="s">
        <v>8272</v>
      </c>
      <c r="U4097" s="14">
        <f t="shared" si="255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19">
        <v>3500</v>
      </c>
      <c r="E4098">
        <v>400</v>
      </c>
      <c r="F4098" s="19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7">
        <f t="shared" si="253"/>
        <v>42750.530312499999</v>
      </c>
      <c r="M4098" t="b">
        <v>0</v>
      </c>
      <c r="N4098">
        <v>5</v>
      </c>
      <c r="O4098" s="5">
        <f>E4098/D4098</f>
        <v>0.11428571428571428</v>
      </c>
      <c r="P4098" s="19">
        <f t="shared" si="254"/>
        <v>80</v>
      </c>
      <c r="Q4098" t="b">
        <v>0</v>
      </c>
      <c r="R4098" s="14" t="s">
        <v>8330</v>
      </c>
      <c r="S4098" s="10" t="s">
        <v>8271</v>
      </c>
      <c r="T4098" t="s">
        <v>8272</v>
      </c>
      <c r="U4098" s="14">
        <f t="shared" si="255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19">
        <v>10000</v>
      </c>
      <c r="E4099">
        <v>0</v>
      </c>
      <c r="F4099" s="1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7">
        <f t="shared" ref="L4099:L4115" si="257">(((K4099/60)/60)/24)+DATE(1970,1,1)</f>
        <v>42344.824502314819</v>
      </c>
      <c r="M4099" t="b">
        <v>0</v>
      </c>
      <c r="N4099">
        <v>0</v>
      </c>
      <c r="O4099" s="5">
        <f>E4099/D4099</f>
        <v>0</v>
      </c>
      <c r="P4099" s="19">
        <f t="shared" ref="P4099:P4115" si="258">IFERROR(E4099/N4099,0)</f>
        <v>0</v>
      </c>
      <c r="Q4099" t="b">
        <v>0</v>
      </c>
      <c r="R4099" s="14" t="s">
        <v>8330</v>
      </c>
      <c r="S4099" s="10" t="s">
        <v>8271</v>
      </c>
      <c r="T4099" t="s">
        <v>8272</v>
      </c>
      <c r="U4099" s="14">
        <f t="shared" ref="U4099:U4115" si="259">YEAR(L4099)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19">
        <v>75000</v>
      </c>
      <c r="E4100">
        <v>0</v>
      </c>
      <c r="F4100" s="19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7">
        <f t="shared" si="257"/>
        <v>42495.722187499996</v>
      </c>
      <c r="M4100" t="b">
        <v>0</v>
      </c>
      <c r="N4100">
        <v>0</v>
      </c>
      <c r="O4100" s="5">
        <f>E4100/D4100</f>
        <v>0</v>
      </c>
      <c r="P4100" s="19">
        <f t="shared" si="258"/>
        <v>0</v>
      </c>
      <c r="Q4100" t="b">
        <v>0</v>
      </c>
      <c r="R4100" s="14" t="s">
        <v>8330</v>
      </c>
      <c r="S4100" s="10" t="s">
        <v>8271</v>
      </c>
      <c r="T4100" t="s">
        <v>8272</v>
      </c>
      <c r="U4100" s="14">
        <f t="shared" si="259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19">
        <v>4500</v>
      </c>
      <c r="E4101">
        <v>50</v>
      </c>
      <c r="F4101" s="19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7">
        <f t="shared" si="257"/>
        <v>42570.850381944445</v>
      </c>
      <c r="M4101" t="b">
        <v>0</v>
      </c>
      <c r="N4101">
        <v>1</v>
      </c>
      <c r="O4101" s="5">
        <f>E4101/D4101</f>
        <v>1.1111111111111112E-2</v>
      </c>
      <c r="P4101" s="19">
        <f t="shared" si="258"/>
        <v>50</v>
      </c>
      <c r="Q4101" t="b">
        <v>0</v>
      </c>
      <c r="R4101" s="14" t="s">
        <v>8330</v>
      </c>
      <c r="S4101" s="10" t="s">
        <v>8271</v>
      </c>
      <c r="T4101" t="s">
        <v>8272</v>
      </c>
      <c r="U4101" s="14">
        <f t="shared" si="259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19">
        <v>270</v>
      </c>
      <c r="E4102">
        <v>0</v>
      </c>
      <c r="F4102" s="19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7">
        <f t="shared" si="257"/>
        <v>41927.124884259261</v>
      </c>
      <c r="M4102" t="b">
        <v>0</v>
      </c>
      <c r="N4102">
        <v>0</v>
      </c>
      <c r="O4102" s="5">
        <f>E4102/D4102</f>
        <v>0</v>
      </c>
      <c r="P4102" s="19">
        <f t="shared" si="258"/>
        <v>0</v>
      </c>
      <c r="Q4102" t="b">
        <v>0</v>
      </c>
      <c r="R4102" s="14" t="s">
        <v>8330</v>
      </c>
      <c r="S4102" s="10" t="s">
        <v>8271</v>
      </c>
      <c r="T4102" t="s">
        <v>8272</v>
      </c>
      <c r="U4102" s="14">
        <f t="shared" si="259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19">
        <v>600</v>
      </c>
      <c r="E4103">
        <v>0</v>
      </c>
      <c r="F4103" s="19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7">
        <f t="shared" si="257"/>
        <v>42730.903726851851</v>
      </c>
      <c r="M4103" t="b">
        <v>0</v>
      </c>
      <c r="N4103">
        <v>0</v>
      </c>
      <c r="O4103" s="5">
        <f>E4103/D4103</f>
        <v>0</v>
      </c>
      <c r="P4103" s="19">
        <f t="shared" si="258"/>
        <v>0</v>
      </c>
      <c r="Q4103" t="b">
        <v>0</v>
      </c>
      <c r="R4103" s="14" t="s">
        <v>8330</v>
      </c>
      <c r="S4103" s="10" t="s">
        <v>8271</v>
      </c>
      <c r="T4103" t="s">
        <v>8272</v>
      </c>
      <c r="U4103" s="14">
        <f t="shared" si="259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19">
        <v>500</v>
      </c>
      <c r="E4104">
        <v>137</v>
      </c>
      <c r="F4104" s="19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7">
        <f t="shared" si="257"/>
        <v>42475.848067129627</v>
      </c>
      <c r="M4104" t="b">
        <v>0</v>
      </c>
      <c r="N4104">
        <v>6</v>
      </c>
      <c r="O4104" s="5">
        <f>E4104/D4104</f>
        <v>0.27400000000000002</v>
      </c>
      <c r="P4104" s="19">
        <f t="shared" si="258"/>
        <v>22.833333333333332</v>
      </c>
      <c r="Q4104" t="b">
        <v>0</v>
      </c>
      <c r="R4104" s="14" t="s">
        <v>8330</v>
      </c>
      <c r="S4104" s="10" t="s">
        <v>8271</v>
      </c>
      <c r="T4104" t="s">
        <v>8272</v>
      </c>
      <c r="U4104" s="14">
        <f t="shared" si="259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19">
        <v>1000</v>
      </c>
      <c r="E4105">
        <v>100</v>
      </c>
      <c r="F4105" s="19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7">
        <f t="shared" si="257"/>
        <v>42188.83293981482</v>
      </c>
      <c r="M4105" t="b">
        <v>0</v>
      </c>
      <c r="N4105">
        <v>6</v>
      </c>
      <c r="O4105" s="5">
        <f>E4105/D4105</f>
        <v>0.1</v>
      </c>
      <c r="P4105" s="19">
        <f t="shared" si="258"/>
        <v>16.666666666666668</v>
      </c>
      <c r="Q4105" t="b">
        <v>0</v>
      </c>
      <c r="R4105" s="14" t="s">
        <v>8330</v>
      </c>
      <c r="S4105" s="10" t="s">
        <v>8271</v>
      </c>
      <c r="T4105" t="s">
        <v>8272</v>
      </c>
      <c r="U4105" s="14">
        <f t="shared" si="259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19">
        <v>3000</v>
      </c>
      <c r="E4106">
        <v>641</v>
      </c>
      <c r="F4106" s="19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7">
        <f t="shared" si="257"/>
        <v>42640.278171296297</v>
      </c>
      <c r="M4106" t="b">
        <v>0</v>
      </c>
      <c r="N4106">
        <v>14</v>
      </c>
      <c r="O4106" s="5">
        <f>E4106/D4106</f>
        <v>0.21366666666666667</v>
      </c>
      <c r="P4106" s="19">
        <f t="shared" si="258"/>
        <v>45.785714285714285</v>
      </c>
      <c r="Q4106" t="b">
        <v>0</v>
      </c>
      <c r="R4106" s="14" t="s">
        <v>8330</v>
      </c>
      <c r="S4106" s="10" t="s">
        <v>8271</v>
      </c>
      <c r="T4106" t="s">
        <v>8272</v>
      </c>
      <c r="U4106" s="14">
        <f t="shared" si="259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19">
        <v>33000</v>
      </c>
      <c r="E4107">
        <v>2300</v>
      </c>
      <c r="F4107" s="19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7">
        <f t="shared" si="257"/>
        <v>42697.010520833333</v>
      </c>
      <c r="M4107" t="b">
        <v>0</v>
      </c>
      <c r="N4107">
        <v>6</v>
      </c>
      <c r="O4107" s="5">
        <f>E4107/D4107</f>
        <v>6.9696969696969702E-2</v>
      </c>
      <c r="P4107" s="19">
        <f t="shared" si="258"/>
        <v>383.33333333333331</v>
      </c>
      <c r="Q4107" t="b">
        <v>0</v>
      </c>
      <c r="R4107" s="14" t="s">
        <v>8330</v>
      </c>
      <c r="S4107" s="10" t="s">
        <v>8271</v>
      </c>
      <c r="T4107" t="s">
        <v>8272</v>
      </c>
      <c r="U4107" s="14">
        <f t="shared" si="259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19">
        <v>5000</v>
      </c>
      <c r="E4108">
        <v>3530</v>
      </c>
      <c r="F4108" s="19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7">
        <f t="shared" si="257"/>
        <v>42053.049375000002</v>
      </c>
      <c r="M4108" t="b">
        <v>0</v>
      </c>
      <c r="N4108">
        <v>33</v>
      </c>
      <c r="O4108" s="5">
        <f>E4108/D4108</f>
        <v>0.70599999999999996</v>
      </c>
      <c r="P4108" s="19">
        <f t="shared" si="258"/>
        <v>106.96969696969697</v>
      </c>
      <c r="Q4108" t="b">
        <v>0</v>
      </c>
      <c r="R4108" s="14" t="s">
        <v>8330</v>
      </c>
      <c r="S4108" s="10" t="s">
        <v>8271</v>
      </c>
      <c r="T4108" t="s">
        <v>8272</v>
      </c>
      <c r="U4108" s="14">
        <f t="shared" si="259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19">
        <v>2000</v>
      </c>
      <c r="E4109">
        <v>41</v>
      </c>
      <c r="F4109" s="1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7">
        <f t="shared" si="257"/>
        <v>41883.916678240741</v>
      </c>
      <c r="M4109" t="b">
        <v>0</v>
      </c>
      <c r="N4109">
        <v>4</v>
      </c>
      <c r="O4109" s="5">
        <f>E4109/D4109</f>
        <v>2.0500000000000001E-2</v>
      </c>
      <c r="P4109" s="19">
        <f t="shared" si="258"/>
        <v>10.25</v>
      </c>
      <c r="Q4109" t="b">
        <v>0</v>
      </c>
      <c r="R4109" s="14" t="s">
        <v>8330</v>
      </c>
      <c r="S4109" s="10" t="s">
        <v>8271</v>
      </c>
      <c r="T4109" t="s">
        <v>8272</v>
      </c>
      <c r="U4109" s="14">
        <f t="shared" si="259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19">
        <v>3000</v>
      </c>
      <c r="E4110">
        <v>59</v>
      </c>
      <c r="F4110" s="19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7">
        <f t="shared" si="257"/>
        <v>42767.031678240746</v>
      </c>
      <c r="M4110" t="b">
        <v>0</v>
      </c>
      <c r="N4110">
        <v>1</v>
      </c>
      <c r="O4110" s="5">
        <f>E4110/D4110</f>
        <v>1.9666666666666666E-2</v>
      </c>
      <c r="P4110" s="19">
        <f t="shared" si="258"/>
        <v>59</v>
      </c>
      <c r="Q4110" t="b">
        <v>0</v>
      </c>
      <c r="R4110" s="14" t="s">
        <v>8330</v>
      </c>
      <c r="S4110" s="10" t="s">
        <v>8271</v>
      </c>
      <c r="T4110" t="s">
        <v>8272</v>
      </c>
      <c r="U4110" s="14">
        <f t="shared" si="259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19">
        <v>500</v>
      </c>
      <c r="E4111">
        <v>0</v>
      </c>
      <c r="F4111" s="19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7">
        <f t="shared" si="257"/>
        <v>42307.539398148147</v>
      </c>
      <c r="M4111" t="b">
        <v>0</v>
      </c>
      <c r="N4111">
        <v>0</v>
      </c>
      <c r="O4111" s="5">
        <f>E4111/D4111</f>
        <v>0</v>
      </c>
      <c r="P4111" s="19">
        <f t="shared" si="258"/>
        <v>0</v>
      </c>
      <c r="Q4111" t="b">
        <v>0</v>
      </c>
      <c r="R4111" s="14" t="s">
        <v>8330</v>
      </c>
      <c r="S4111" s="10" t="s">
        <v>8271</v>
      </c>
      <c r="T4111" t="s">
        <v>8272</v>
      </c>
      <c r="U4111" s="14">
        <f t="shared" si="259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19">
        <v>300</v>
      </c>
      <c r="E4112">
        <v>86</v>
      </c>
      <c r="F4112" s="19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7">
        <f t="shared" si="257"/>
        <v>42512.626747685179</v>
      </c>
      <c r="M4112" t="b">
        <v>0</v>
      </c>
      <c r="N4112">
        <v>6</v>
      </c>
      <c r="O4112" s="5">
        <f>E4112/D4112</f>
        <v>0.28666666666666668</v>
      </c>
      <c r="P4112" s="19">
        <f t="shared" si="258"/>
        <v>14.333333333333334</v>
      </c>
      <c r="Q4112" t="b">
        <v>0</v>
      </c>
      <c r="R4112" s="14" t="s">
        <v>8330</v>
      </c>
      <c r="S4112" s="10" t="s">
        <v>8271</v>
      </c>
      <c r="T4112" t="s">
        <v>8272</v>
      </c>
      <c r="U4112" s="14">
        <f t="shared" si="259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19">
        <v>3000</v>
      </c>
      <c r="E4113">
        <v>94</v>
      </c>
      <c r="F4113" s="19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7">
        <f t="shared" si="257"/>
        <v>42029.135879629626</v>
      </c>
      <c r="M4113" t="b">
        <v>0</v>
      </c>
      <c r="N4113">
        <v>6</v>
      </c>
      <c r="O4113" s="5">
        <f>E4113/D4113</f>
        <v>3.1333333333333331E-2</v>
      </c>
      <c r="P4113" s="19">
        <f t="shared" si="258"/>
        <v>15.666666666666666</v>
      </c>
      <c r="Q4113" t="b">
        <v>0</v>
      </c>
      <c r="R4113" s="14" t="s">
        <v>8330</v>
      </c>
      <c r="S4113" s="10" t="s">
        <v>8271</v>
      </c>
      <c r="T4113" t="s">
        <v>8272</v>
      </c>
      <c r="U4113" s="14">
        <f t="shared" si="259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19">
        <v>2500</v>
      </c>
      <c r="E4114">
        <v>1</v>
      </c>
      <c r="F4114" s="19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7">
        <f t="shared" si="257"/>
        <v>42400.946597222224</v>
      </c>
      <c r="M4114" t="b">
        <v>0</v>
      </c>
      <c r="N4114">
        <v>1</v>
      </c>
      <c r="O4114" s="5">
        <f>E4114/D4114</f>
        <v>4.0000000000000002E-4</v>
      </c>
      <c r="P4114" s="19">
        <f t="shared" si="258"/>
        <v>1</v>
      </c>
      <c r="Q4114" t="b">
        <v>0</v>
      </c>
      <c r="R4114" s="14" t="s">
        <v>8330</v>
      </c>
      <c r="S4114" s="10" t="s">
        <v>8271</v>
      </c>
      <c r="T4114" t="s">
        <v>8272</v>
      </c>
      <c r="U4114" s="14">
        <f t="shared" si="259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19">
        <v>1500</v>
      </c>
      <c r="E4115">
        <v>3</v>
      </c>
      <c r="F4115" s="19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7">
        <f t="shared" si="257"/>
        <v>42358.573182870372</v>
      </c>
      <c r="M4115" t="b">
        <v>0</v>
      </c>
      <c r="N4115">
        <v>3</v>
      </c>
      <c r="O4115" s="5">
        <f>E4115/D4115</f>
        <v>2E-3</v>
      </c>
      <c r="P4115" s="19">
        <f t="shared" si="258"/>
        <v>1</v>
      </c>
      <c r="Q4115" t="b">
        <v>0</v>
      </c>
      <c r="R4115" s="14" t="s">
        <v>8330</v>
      </c>
      <c r="S4115" s="10" t="s">
        <v>8271</v>
      </c>
      <c r="T4115" t="s">
        <v>8272</v>
      </c>
      <c r="U4115" s="14">
        <f t="shared" si="259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conditionalFormatting sqref="F1683:F4115">
    <cfRule type="containsText" dxfId="0" priority="1" operator="containsText" text="live">
      <formula>NOT(ISERROR(SEARCH("live",F1683)))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9E49-0804-46CB-9793-722567F45CDC}">
  <dimension ref="A1:H13"/>
  <sheetViews>
    <sheetView topLeftCell="A10" workbookViewId="0">
      <selection activeCell="F2" sqref="F2"/>
    </sheetView>
  </sheetViews>
  <sheetFormatPr defaultRowHeight="14.4" x14ac:dyDescent="0.3"/>
  <cols>
    <col min="1" max="1" width="26.109375" customWidth="1"/>
    <col min="2" max="2" width="17.77734375" customWidth="1"/>
    <col min="3" max="3" width="11.109375" customWidth="1"/>
    <col min="4" max="4" width="15" customWidth="1"/>
    <col min="5" max="5" width="12.109375" customWidth="1"/>
    <col min="6" max="6" width="18.88671875" customWidth="1"/>
    <col min="7" max="7" width="15.77734375" customWidth="1"/>
    <col min="8" max="8" width="17.664062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 s="18">
        <f>COUNTIFS(data!D$2:D$4115,"&lt;1000",data!F$2:F$4115,"successful")</f>
        <v>322</v>
      </c>
      <c r="C2" s="19">
        <f>COUNTIFS(data!D$2:D$4115,"&lt;1000",data!F$2:F$4115,"failed")</f>
        <v>113</v>
      </c>
      <c r="D2" s="19">
        <f>COUNTIFS(data!D$2:D$4115,"&lt;1000",data!F$2:F$4115,"CANCELED")</f>
        <v>18</v>
      </c>
      <c r="E2" s="19">
        <f t="shared" ref="E2:E13" si="0"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3">
      <c r="A3" t="s">
        <v>8390</v>
      </c>
      <c r="B3" s="19">
        <f>COUNTIFS(data!D$2:D$4115,"&gt;=1000",data!D$2:'data'!D$4115,"&lt;=4999",data!F$2:F$4115,"successful")</f>
        <v>932</v>
      </c>
      <c r="C3" s="19">
        <f>COUNTIFS(data!D$2:D$4115,"&gt;=1000",data!D$2:'data'!D$4115,"&lt;=4999",data!F$2:F$4115,"failed")</f>
        <v>420</v>
      </c>
      <c r="D3" s="19">
        <f>COUNTIFS(data!D$2:D$4115,"&gt;=1000",data!D$2:'data'!D$4115,"&lt;=4999",data!F$2:F$4115,"CANCELED")</f>
        <v>60</v>
      </c>
      <c r="E3">
        <f t="shared" si="0"/>
        <v>1412</v>
      </c>
      <c r="F3" s="21">
        <f>B3/E3</f>
        <v>0.66005665722379603</v>
      </c>
      <c r="G3" s="21">
        <f t="shared" ref="G3:G13" si="1">C3/E3</f>
        <v>0.29745042492917845</v>
      </c>
      <c r="H3" s="21">
        <f t="shared" ref="H3:H13" si="2">D3/E3</f>
        <v>4.2492917847025496E-2</v>
      </c>
    </row>
    <row r="4" spans="1:8" x14ac:dyDescent="0.3">
      <c r="A4" t="s">
        <v>8391</v>
      </c>
      <c r="B4" s="19">
        <f>COUNTIFS(data!D$2:D$4115,"&gt;=5000",data!D$2:'data'!D$4115,"&lt;=9999",data!F$2:F$4115,"successful")</f>
        <v>381</v>
      </c>
      <c r="C4" s="19">
        <f>COUNTIFS(data!D$2:D$4115,"&gt;=5000",data!D$2:'data'!D$4115,"&lt;=9999",data!F$2:F$4115,"failed")</f>
        <v>283</v>
      </c>
      <c r="D4" s="19">
        <f>COUNTIFS(data!D$2:D$4115,"&gt;=5000",data!D$2:'data'!D$4115,"&lt;=9999",data!F$2:F$4115,"CANCELED")</f>
        <v>52</v>
      </c>
      <c r="E4">
        <f t="shared" si="0"/>
        <v>716</v>
      </c>
      <c r="F4" s="21">
        <f t="shared" ref="F4:F13" si="3">B4/E4</f>
        <v>0.53212290502793291</v>
      </c>
      <c r="G4" s="21">
        <f t="shared" si="1"/>
        <v>0.39525139664804471</v>
      </c>
      <c r="H4" s="21">
        <f t="shared" si="2"/>
        <v>7.2625698324022353E-2</v>
      </c>
    </row>
    <row r="5" spans="1:8" x14ac:dyDescent="0.3">
      <c r="A5" t="s">
        <v>8392</v>
      </c>
      <c r="B5" s="19">
        <f>COUNTIFS(data!D$2:D$4115,"&gt;=10000",data!D$2:'data'!D$4115,"&lt;=14999",data!F$2:F$4115,"successful")</f>
        <v>168</v>
      </c>
      <c r="C5" s="19">
        <f>COUNTIFS(data!D$2:D$4115,"&gt;=10000",data!D$2:'data'!D$4115,"&lt;=14999",data!F$2:F$4115,"failed")</f>
        <v>144</v>
      </c>
      <c r="D5" s="19">
        <f>COUNTIFS(data!D$2:D$4115,"&gt;=10000",data!D$2:'data'!D$4115,"&lt;=14999",data!F$2:F$4115,"CANCELED")</f>
        <v>40</v>
      </c>
      <c r="E5">
        <f t="shared" si="0"/>
        <v>352</v>
      </c>
      <c r="F5" s="21">
        <f t="shared" si="3"/>
        <v>0.47727272727272729</v>
      </c>
      <c r="G5" s="21">
        <f t="shared" si="1"/>
        <v>0.40909090909090912</v>
      </c>
      <c r="H5" s="21">
        <f t="shared" si="2"/>
        <v>0.11363636363636363</v>
      </c>
    </row>
    <row r="6" spans="1:8" x14ac:dyDescent="0.3">
      <c r="A6" t="s">
        <v>8393</v>
      </c>
      <c r="B6" s="19">
        <f>COUNTIFS(data!D$2:D$4115,"&gt;=15000",data!D$2:'data'!D$4115,"&lt;=19999",data!F$2:F$4115,"successful")</f>
        <v>94</v>
      </c>
      <c r="C6" s="19">
        <f>COUNTIFS(data!D$2:D$4115,"&gt;=15000",data!D$2:'data'!D$4115,"&lt;=19999",data!F$2:F$4115,"failed")</f>
        <v>90</v>
      </c>
      <c r="D6" s="19">
        <f>COUNTIFS(data!D$2:D$4115,"&gt;=15000",data!D$2:'data'!D$4115,"&lt;=19999",data!F$2:F$4115,"CANCELED")</f>
        <v>17</v>
      </c>
      <c r="E6">
        <f t="shared" si="0"/>
        <v>201</v>
      </c>
      <c r="F6" s="21">
        <f t="shared" si="3"/>
        <v>0.46766169154228854</v>
      </c>
      <c r="G6" s="21">
        <f t="shared" si="1"/>
        <v>0.44776119402985076</v>
      </c>
      <c r="H6" s="21">
        <f t="shared" si="2"/>
        <v>8.45771144278607E-2</v>
      </c>
    </row>
    <row r="7" spans="1:8" x14ac:dyDescent="0.3">
      <c r="A7" t="s">
        <v>8394</v>
      </c>
      <c r="B7" s="19">
        <f>COUNTIFS(data!D$2:D$4115,"&gt;=20000",data!D$2:'data'!D$4115,"&lt;=24999",data!F$2:F$4115,"successful")</f>
        <v>62</v>
      </c>
      <c r="C7" s="19">
        <f>COUNTIFS(data!D$2:D$4115,"&gt;=20000",data!D$2:'data'!D$4115,"&lt;=24999",data!F$2:F$4115,"failed")</f>
        <v>72</v>
      </c>
      <c r="D7" s="19">
        <f>COUNTIFS(data!D$2:D$4115,"&gt;=20000",data!D$2:'data'!D$4115,"&lt;=24999",data!F$2:F$4115,"CANCELED")</f>
        <v>14</v>
      </c>
      <c r="E7">
        <f t="shared" si="0"/>
        <v>148</v>
      </c>
      <c r="F7" s="21">
        <f t="shared" si="3"/>
        <v>0.41891891891891891</v>
      </c>
      <c r="G7" s="21">
        <f t="shared" si="1"/>
        <v>0.48648648648648651</v>
      </c>
      <c r="H7" s="21">
        <f t="shared" si="2"/>
        <v>9.45945945945946E-2</v>
      </c>
    </row>
    <row r="8" spans="1:8" x14ac:dyDescent="0.3">
      <c r="A8" t="s">
        <v>8395</v>
      </c>
      <c r="B8" s="19">
        <f>COUNTIFS(data!D$2:D$4115,"&gt;=25000",data!D$2:'data'!D$4115,"&lt;=29999",data!F$2:F$4115,"successful")</f>
        <v>55</v>
      </c>
      <c r="C8" s="19">
        <f>COUNTIFS(data!D$2:D$4115,"&gt;=25000",data!D$2:'data'!D$4115,"&lt;=29999",data!F$2:F$4115,"failed")</f>
        <v>64</v>
      </c>
      <c r="D8" s="19">
        <f>COUNTIFS(data!D$2:D$4115,"&gt;=25000",data!D$2:'data'!D$4115,"&lt;=29999",data!F$2:F$4115,"CANCELED")</f>
        <v>18</v>
      </c>
      <c r="E8">
        <f t="shared" si="0"/>
        <v>137</v>
      </c>
      <c r="F8" s="21">
        <f t="shared" si="3"/>
        <v>0.40145985401459855</v>
      </c>
      <c r="G8" s="21">
        <f t="shared" si="1"/>
        <v>0.46715328467153283</v>
      </c>
      <c r="H8" s="21">
        <f t="shared" si="2"/>
        <v>0.13138686131386862</v>
      </c>
    </row>
    <row r="9" spans="1:8" x14ac:dyDescent="0.3">
      <c r="A9" t="s">
        <v>8396</v>
      </c>
      <c r="B9" s="19">
        <f>COUNTIFS(data!D$2:D$4115,"&gt;=30000",data!D$2:'data'!D$4115,"&lt;=34999",data!F$2:F$4115,"successful")</f>
        <v>32</v>
      </c>
      <c r="C9" s="19">
        <f>COUNTIFS(data!D$2:D$4115,"&gt;=30000",data!D$2:'data'!D$4115,"&lt;=34999",data!F$2:F$4115,"failed")</f>
        <v>37</v>
      </c>
      <c r="D9" s="19">
        <f>COUNTIFS(data!D$2:D$4115,"&gt;=30000",data!D$2:'data'!D$4115,"&lt;=34999",data!F$2:F$4115,"CANCELED")</f>
        <v>13</v>
      </c>
      <c r="E9">
        <f t="shared" si="0"/>
        <v>82</v>
      </c>
      <c r="F9" s="21">
        <f t="shared" si="3"/>
        <v>0.3902439024390244</v>
      </c>
      <c r="G9" s="21">
        <f t="shared" si="1"/>
        <v>0.45121951219512196</v>
      </c>
      <c r="H9" s="21">
        <f t="shared" si="2"/>
        <v>0.15853658536585366</v>
      </c>
    </row>
    <row r="10" spans="1:8" x14ac:dyDescent="0.3">
      <c r="A10" t="s">
        <v>8397</v>
      </c>
      <c r="B10" s="19">
        <f>COUNTIFS(data!D$2:D$4115,"&gt;=35000",data!D$2:'data'!D$4115,"&lt;=39999",data!F$2:F$4115,"successful")</f>
        <v>26</v>
      </c>
      <c r="C10" s="19">
        <f>COUNTIFS(data!D$2:D$4115,"&gt;=35000",data!D$2:'data'!D$4115,"&lt;=39999",data!F$2:F$4115,"failed")</f>
        <v>22</v>
      </c>
      <c r="D10" s="19">
        <f>COUNTIFS(data!D$2:D$4115,"&gt;=35000",data!D$2:'data'!D$4115,"&lt;=39999",data!F$2:F$4115,"CANCELED")</f>
        <v>7</v>
      </c>
      <c r="E10">
        <f t="shared" si="0"/>
        <v>55</v>
      </c>
      <c r="F10" s="21">
        <f t="shared" si="3"/>
        <v>0.47272727272727272</v>
      </c>
      <c r="G10" s="21">
        <f t="shared" si="1"/>
        <v>0.4</v>
      </c>
      <c r="H10" s="21">
        <f t="shared" si="2"/>
        <v>0.12727272727272726</v>
      </c>
    </row>
    <row r="11" spans="1:8" x14ac:dyDescent="0.3">
      <c r="A11" t="s">
        <v>8398</v>
      </c>
      <c r="B11" s="19">
        <f>COUNTIFS(data!D$2:D$4115,"&gt;=40000",data!D$2:'data'!D$4115,"&lt;=44999",data!F$2:F$4115,"successful")</f>
        <v>21</v>
      </c>
      <c r="C11" s="19">
        <f>COUNTIFS(data!D$2:D$4115,"&gt;=40000",data!D$2:'data'!D$4115,"&lt;=44999",data!F$2:F$4115,"failed")</f>
        <v>16</v>
      </c>
      <c r="D11" s="19">
        <f>COUNTIFS(data!D$2:D$4115,"&gt;=40000",data!D$2:'data'!D$4115,"&lt;=44999",data!F$2:F$4115,"CANCELED")</f>
        <v>6</v>
      </c>
      <c r="E11">
        <f t="shared" si="0"/>
        <v>43</v>
      </c>
      <c r="F11" s="21">
        <f t="shared" si="3"/>
        <v>0.48837209302325579</v>
      </c>
      <c r="G11" s="21">
        <f t="shared" si="1"/>
        <v>0.37209302325581395</v>
      </c>
      <c r="H11" s="21">
        <f t="shared" si="2"/>
        <v>0.13953488372093023</v>
      </c>
    </row>
    <row r="12" spans="1:8" x14ac:dyDescent="0.3">
      <c r="A12" t="s">
        <v>8399</v>
      </c>
      <c r="B12" s="19">
        <f>COUNTIFS(data!D$2:D$4115,"&gt;=45000",data!D$2:'data'!D$4115,"&lt;=49999",data!F$2:F$4115,"successful")</f>
        <v>6</v>
      </c>
      <c r="C12" s="19">
        <f>COUNTIFS(data!D$2:D$4115,"&gt;=45000",data!D$2:'data'!D$4115,"&lt;=49999",data!F$2:F$4115,"failed")</f>
        <v>11</v>
      </c>
      <c r="D12" s="19">
        <f>COUNTIFS(data!D$2:D$4115,"&gt;=45000",data!D$2:'data'!D$4115,"&lt;=49999",data!F$2:F$4115,"CANCELED")</f>
        <v>4</v>
      </c>
      <c r="E12">
        <f t="shared" si="0"/>
        <v>21</v>
      </c>
      <c r="F12" s="21">
        <f t="shared" si="3"/>
        <v>0.2857142857142857</v>
      </c>
      <c r="G12" s="21">
        <f t="shared" si="1"/>
        <v>0.52380952380952384</v>
      </c>
      <c r="H12" s="21">
        <f t="shared" si="2"/>
        <v>0.19047619047619047</v>
      </c>
    </row>
    <row r="13" spans="1:8" x14ac:dyDescent="0.3">
      <c r="A13" t="s">
        <v>8400</v>
      </c>
      <c r="B13" s="19">
        <f>COUNTIFS(data!D$2:D$4115,"&gt;=50000",data!F$2:F$4115,"successful")</f>
        <v>86</v>
      </c>
      <c r="C13" s="19">
        <f>COUNTIFS(data!D$2:D$4115,"&gt;=50000",data!F$2:F$4115,"failed")</f>
        <v>258</v>
      </c>
      <c r="D13" s="19">
        <f>COUNTIFS(data!D$2:D$4115,"&gt;=50000",data!F$2:F$4115,"CANCELED")</f>
        <v>100</v>
      </c>
      <c r="E13">
        <f t="shared" si="0"/>
        <v>444</v>
      </c>
      <c r="F13" s="21">
        <f t="shared" si="3"/>
        <v>0.19369369369369369</v>
      </c>
      <c r="G13" s="21">
        <f t="shared" si="1"/>
        <v>0.58108108108108103</v>
      </c>
      <c r="H13" s="21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B7AF-C3E6-4854-BFB2-AE9CB6EE65A5}">
  <sheetPr filterMode="1"/>
  <dimension ref="A1:R4115"/>
  <sheetViews>
    <sheetView tabSelected="1" topLeftCell="A58" workbookViewId="0">
      <selection activeCell="E12" sqref="E12"/>
    </sheetView>
  </sheetViews>
  <sheetFormatPr defaultRowHeight="14.4" x14ac:dyDescent="0.3"/>
  <cols>
    <col min="1" max="1" width="21.33203125" style="19" customWidth="1"/>
    <col min="2" max="3" width="24.5546875" style="19" customWidth="1"/>
    <col min="4" max="4" width="21.33203125" style="19" customWidth="1"/>
    <col min="5" max="5" width="24.5546875" style="19" customWidth="1"/>
    <col min="7" max="7" width="14.6640625" customWidth="1"/>
    <col min="8" max="8" width="10.6640625" customWidth="1"/>
    <col min="9" max="9" width="16" customWidth="1"/>
    <col min="10" max="10" width="11.77734375" customWidth="1"/>
    <col min="11" max="11" width="17.33203125" customWidth="1"/>
    <col min="12" max="12" width="14" customWidth="1"/>
    <col min="13" max="13" width="17.33203125" customWidth="1"/>
    <col min="14" max="14" width="13.88671875" customWidth="1"/>
    <col min="15" max="15" width="22.5546875" customWidth="1"/>
    <col min="16" max="16" width="18.88671875" customWidth="1"/>
    <col min="17" max="17" width="17.21875" customWidth="1"/>
    <col min="18" max="18" width="13.21875" customWidth="1"/>
  </cols>
  <sheetData>
    <row r="1" spans="1:18" x14ac:dyDescent="0.3">
      <c r="A1" s="20" t="s">
        <v>8402</v>
      </c>
      <c r="B1" s="20" t="s">
        <v>8262</v>
      </c>
      <c r="D1" s="20" t="s">
        <v>8402</v>
      </c>
      <c r="E1" s="20" t="s">
        <v>8262</v>
      </c>
      <c r="G1" t="s">
        <v>8403</v>
      </c>
      <c r="H1" t="s">
        <v>8404</v>
      </c>
      <c r="I1" t="s">
        <v>8405</v>
      </c>
      <c r="J1" t="s">
        <v>8406</v>
      </c>
      <c r="K1" t="s">
        <v>8407</v>
      </c>
      <c r="L1" t="s">
        <v>8408</v>
      </c>
      <c r="M1" t="s">
        <v>8409</v>
      </c>
      <c r="N1" t="s">
        <v>8410</v>
      </c>
      <c r="O1" t="s">
        <v>8411</v>
      </c>
      <c r="P1" t="s">
        <v>8412</v>
      </c>
      <c r="Q1" t="s">
        <v>8413</v>
      </c>
      <c r="R1" t="s">
        <v>8414</v>
      </c>
    </row>
    <row r="2" spans="1:18" x14ac:dyDescent="0.3">
      <c r="A2" s="19" t="s">
        <v>8219</v>
      </c>
      <c r="B2" s="19">
        <v>182</v>
      </c>
      <c r="D2" s="19" t="s">
        <v>8221</v>
      </c>
      <c r="E2" s="19">
        <v>0</v>
      </c>
      <c r="G2" s="19">
        <f>AVERAGE(B2:B3842)</f>
        <v>120.01562093204895</v>
      </c>
      <c r="H2">
        <f>AVERAGE(E2:E1531)</f>
        <v>17.709803921568628</v>
      </c>
      <c r="I2">
        <f>MEDIAN(B2:B3842)</f>
        <v>28</v>
      </c>
      <c r="J2">
        <f>MEDIAN(E2:E1531)</f>
        <v>4</v>
      </c>
      <c r="K2">
        <f>MIN(B2:B3842)</f>
        <v>0</v>
      </c>
      <c r="L2">
        <f>MIN(E2:E1531)</f>
        <v>0</v>
      </c>
      <c r="M2">
        <f>MAX(B2:B3842)</f>
        <v>26457</v>
      </c>
      <c r="N2">
        <f>MAX(E2:E1531)</f>
        <v>1293</v>
      </c>
      <c r="O2">
        <f>VAR(B2:B3842)</f>
        <v>415658.71538092295</v>
      </c>
      <c r="P2">
        <f>VAR(E2:E1531)</f>
        <v>3775.6894394644714</v>
      </c>
      <c r="Q2">
        <f>STDEV(B2:B3842)</f>
        <v>644.71599590899166</v>
      </c>
      <c r="R2">
        <f>STDEV(E2:E1531)</f>
        <v>61.446638959868842</v>
      </c>
    </row>
    <row r="3" spans="1:18" x14ac:dyDescent="0.3">
      <c r="A3" s="19" t="s">
        <v>8219</v>
      </c>
      <c r="B3" s="19">
        <v>79</v>
      </c>
      <c r="D3" s="19" t="s">
        <v>8221</v>
      </c>
      <c r="E3" s="19">
        <v>1</v>
      </c>
      <c r="G3" s="19"/>
      <c r="O3" s="3"/>
    </row>
    <row r="4" spans="1:18" x14ac:dyDescent="0.3">
      <c r="A4" s="19" t="s">
        <v>8219</v>
      </c>
      <c r="B4" s="19">
        <v>35</v>
      </c>
      <c r="D4" s="19" t="s">
        <v>8221</v>
      </c>
      <c r="E4" s="19">
        <v>10</v>
      </c>
      <c r="G4" s="3"/>
    </row>
    <row r="5" spans="1:18" x14ac:dyDescent="0.3">
      <c r="A5" s="19" t="s">
        <v>8219</v>
      </c>
      <c r="B5" s="19">
        <v>150</v>
      </c>
      <c r="D5" s="19" t="s">
        <v>8221</v>
      </c>
      <c r="E5" s="19">
        <v>0</v>
      </c>
    </row>
    <row r="6" spans="1:18" x14ac:dyDescent="0.3">
      <c r="A6" s="19" t="s">
        <v>8219</v>
      </c>
      <c r="B6" s="19">
        <v>284</v>
      </c>
      <c r="D6" s="19" t="s">
        <v>8221</v>
      </c>
      <c r="E6" s="19">
        <v>7</v>
      </c>
    </row>
    <row r="7" spans="1:18" x14ac:dyDescent="0.3">
      <c r="A7" s="19" t="s">
        <v>8219</v>
      </c>
      <c r="B7" s="19">
        <v>47</v>
      </c>
      <c r="D7" s="19" t="s">
        <v>8221</v>
      </c>
      <c r="E7" s="19">
        <v>0</v>
      </c>
    </row>
    <row r="8" spans="1:18" x14ac:dyDescent="0.3">
      <c r="A8" s="19" t="s">
        <v>8219</v>
      </c>
      <c r="B8" s="19">
        <v>58</v>
      </c>
      <c r="D8" s="19" t="s">
        <v>8221</v>
      </c>
      <c r="E8" s="19">
        <v>1</v>
      </c>
    </row>
    <row r="9" spans="1:18" x14ac:dyDescent="0.3">
      <c r="A9" s="19" t="s">
        <v>8219</v>
      </c>
      <c r="B9" s="19">
        <v>57</v>
      </c>
      <c r="D9" s="19" t="s">
        <v>8221</v>
      </c>
      <c r="E9" s="19">
        <v>2</v>
      </c>
    </row>
    <row r="10" spans="1:18" x14ac:dyDescent="0.3">
      <c r="A10" s="19" t="s">
        <v>8219</v>
      </c>
      <c r="B10" s="19">
        <v>12</v>
      </c>
      <c r="D10" s="19" t="s">
        <v>8221</v>
      </c>
      <c r="E10" s="19">
        <v>3</v>
      </c>
    </row>
    <row r="11" spans="1:18" x14ac:dyDescent="0.3">
      <c r="A11" s="19" t="s">
        <v>8219</v>
      </c>
      <c r="B11" s="19">
        <v>20</v>
      </c>
      <c r="D11" s="19" t="s">
        <v>8221</v>
      </c>
      <c r="E11" s="19">
        <v>10</v>
      </c>
    </row>
    <row r="12" spans="1:18" x14ac:dyDescent="0.3">
      <c r="A12" s="19" t="s">
        <v>8219</v>
      </c>
      <c r="B12" s="19">
        <v>19</v>
      </c>
      <c r="D12" s="19" t="s">
        <v>8221</v>
      </c>
      <c r="E12" s="19">
        <v>10</v>
      </c>
    </row>
    <row r="13" spans="1:18" x14ac:dyDescent="0.3">
      <c r="A13" s="19" t="s">
        <v>8219</v>
      </c>
      <c r="B13" s="19">
        <v>75</v>
      </c>
      <c r="D13" s="19" t="s">
        <v>8221</v>
      </c>
      <c r="E13" s="19">
        <v>1</v>
      </c>
    </row>
    <row r="14" spans="1:18" x14ac:dyDescent="0.3">
      <c r="A14" s="19" t="s">
        <v>8219</v>
      </c>
      <c r="B14" s="19">
        <v>827</v>
      </c>
      <c r="D14" s="19" t="s">
        <v>8221</v>
      </c>
      <c r="E14" s="19">
        <v>0</v>
      </c>
    </row>
    <row r="15" spans="1:18" x14ac:dyDescent="0.3">
      <c r="A15" s="19" t="s">
        <v>8219</v>
      </c>
      <c r="B15" s="19">
        <v>51</v>
      </c>
      <c r="D15" s="19" t="s">
        <v>8221</v>
      </c>
      <c r="E15" s="19">
        <v>0</v>
      </c>
    </row>
    <row r="16" spans="1:18" x14ac:dyDescent="0.3">
      <c r="A16" s="19" t="s">
        <v>8219</v>
      </c>
      <c r="B16" s="19">
        <v>41</v>
      </c>
      <c r="D16" s="19" t="s">
        <v>8221</v>
      </c>
      <c r="E16" s="19">
        <v>0</v>
      </c>
    </row>
    <row r="17" spans="1:5" x14ac:dyDescent="0.3">
      <c r="A17" s="19" t="s">
        <v>8219</v>
      </c>
      <c r="B17" s="19">
        <v>98</v>
      </c>
      <c r="D17" s="19" t="s">
        <v>8221</v>
      </c>
      <c r="E17" s="19">
        <v>26</v>
      </c>
    </row>
    <row r="18" spans="1:5" x14ac:dyDescent="0.3">
      <c r="A18" s="19" t="s">
        <v>8219</v>
      </c>
      <c r="B18" s="19">
        <v>70</v>
      </c>
      <c r="D18" s="19" t="s">
        <v>8221</v>
      </c>
      <c r="E18" s="19">
        <v>0</v>
      </c>
    </row>
    <row r="19" spans="1:5" x14ac:dyDescent="0.3">
      <c r="A19" s="19" t="s">
        <v>8219</v>
      </c>
      <c r="B19" s="19">
        <v>36</v>
      </c>
      <c r="D19" s="19" t="s">
        <v>8221</v>
      </c>
      <c r="E19" s="19">
        <v>7</v>
      </c>
    </row>
    <row r="20" spans="1:5" x14ac:dyDescent="0.3">
      <c r="A20" s="19" t="s">
        <v>8219</v>
      </c>
      <c r="B20" s="19">
        <v>342</v>
      </c>
      <c r="D20" s="19" t="s">
        <v>8221</v>
      </c>
      <c r="E20" s="19">
        <v>0</v>
      </c>
    </row>
    <row r="21" spans="1:5" x14ac:dyDescent="0.3">
      <c r="A21" s="19" t="s">
        <v>8219</v>
      </c>
      <c r="B21" s="19">
        <v>22</v>
      </c>
      <c r="D21" s="19" t="s">
        <v>8221</v>
      </c>
      <c r="E21" s="19">
        <v>2</v>
      </c>
    </row>
    <row r="22" spans="1:5" x14ac:dyDescent="0.3">
      <c r="A22" s="19" t="s">
        <v>8219</v>
      </c>
      <c r="B22" s="19">
        <v>25</v>
      </c>
      <c r="D22" s="19" t="s">
        <v>8221</v>
      </c>
      <c r="E22" s="19">
        <v>13</v>
      </c>
    </row>
    <row r="23" spans="1:5" x14ac:dyDescent="0.3">
      <c r="A23" s="19" t="s">
        <v>8219</v>
      </c>
      <c r="B23" s="19">
        <v>101</v>
      </c>
      <c r="D23" s="19" t="s">
        <v>8221</v>
      </c>
      <c r="E23" s="19">
        <v>4</v>
      </c>
    </row>
    <row r="24" spans="1:5" x14ac:dyDescent="0.3">
      <c r="A24" s="19" t="s">
        <v>8219</v>
      </c>
      <c r="B24" s="19">
        <v>8</v>
      </c>
      <c r="D24" s="19" t="s">
        <v>8221</v>
      </c>
      <c r="E24" s="19">
        <v>0</v>
      </c>
    </row>
    <row r="25" spans="1:5" x14ac:dyDescent="0.3">
      <c r="A25" s="19" t="s">
        <v>8219</v>
      </c>
      <c r="B25" s="19">
        <v>23</v>
      </c>
      <c r="D25" s="19" t="s">
        <v>8221</v>
      </c>
      <c r="E25" s="19">
        <v>12</v>
      </c>
    </row>
    <row r="26" spans="1:5" x14ac:dyDescent="0.3">
      <c r="A26" s="19" t="s">
        <v>8219</v>
      </c>
      <c r="B26" s="19">
        <v>574</v>
      </c>
      <c r="D26" s="19" t="s">
        <v>8221</v>
      </c>
      <c r="E26" s="19">
        <v>2</v>
      </c>
    </row>
    <row r="27" spans="1:5" x14ac:dyDescent="0.3">
      <c r="A27" s="19" t="s">
        <v>8219</v>
      </c>
      <c r="B27" s="19">
        <v>14</v>
      </c>
      <c r="D27" s="19" t="s">
        <v>8221</v>
      </c>
      <c r="E27" s="19">
        <v>10</v>
      </c>
    </row>
    <row r="28" spans="1:5" x14ac:dyDescent="0.3">
      <c r="A28" s="19" t="s">
        <v>8219</v>
      </c>
      <c r="B28" s="19">
        <v>19</v>
      </c>
      <c r="D28" s="19" t="s">
        <v>8221</v>
      </c>
      <c r="E28" s="19">
        <v>0</v>
      </c>
    </row>
    <row r="29" spans="1:5" x14ac:dyDescent="0.3">
      <c r="A29" s="19" t="s">
        <v>8219</v>
      </c>
      <c r="B29" s="19">
        <v>150</v>
      </c>
      <c r="D29" s="19" t="s">
        <v>8221</v>
      </c>
      <c r="E29" s="19">
        <v>5</v>
      </c>
    </row>
    <row r="30" spans="1:5" x14ac:dyDescent="0.3">
      <c r="A30" s="19" t="s">
        <v>8219</v>
      </c>
      <c r="B30" s="19">
        <v>71</v>
      </c>
      <c r="D30" s="19" t="s">
        <v>8221</v>
      </c>
      <c r="E30" s="19">
        <v>0</v>
      </c>
    </row>
    <row r="31" spans="1:5" x14ac:dyDescent="0.3">
      <c r="A31" s="19" t="s">
        <v>8219</v>
      </c>
      <c r="B31" s="19">
        <v>117</v>
      </c>
      <c r="D31" s="19" t="s">
        <v>8221</v>
      </c>
      <c r="E31" s="19">
        <v>5</v>
      </c>
    </row>
    <row r="32" spans="1:5" x14ac:dyDescent="0.3">
      <c r="A32" s="19" t="s">
        <v>8219</v>
      </c>
      <c r="B32" s="19">
        <v>53</v>
      </c>
      <c r="D32" s="19" t="s">
        <v>8221</v>
      </c>
      <c r="E32" s="19">
        <v>1</v>
      </c>
    </row>
    <row r="33" spans="1:5" x14ac:dyDescent="0.3">
      <c r="A33" s="19" t="s">
        <v>8219</v>
      </c>
      <c r="B33" s="19">
        <v>1</v>
      </c>
      <c r="D33" s="19" t="s">
        <v>8221</v>
      </c>
      <c r="E33" s="19">
        <v>3</v>
      </c>
    </row>
    <row r="34" spans="1:5" x14ac:dyDescent="0.3">
      <c r="A34" s="19" t="s">
        <v>8219</v>
      </c>
      <c r="B34" s="19">
        <v>89</v>
      </c>
      <c r="D34" s="19" t="s">
        <v>8221</v>
      </c>
      <c r="E34" s="19">
        <v>3</v>
      </c>
    </row>
    <row r="35" spans="1:5" x14ac:dyDescent="0.3">
      <c r="A35" s="19" t="s">
        <v>8219</v>
      </c>
      <c r="B35" s="19">
        <v>64</v>
      </c>
      <c r="D35" s="19" t="s">
        <v>8221</v>
      </c>
      <c r="E35" s="19">
        <v>0</v>
      </c>
    </row>
    <row r="36" spans="1:5" x14ac:dyDescent="0.3">
      <c r="A36" s="19" t="s">
        <v>8219</v>
      </c>
      <c r="B36" s="19">
        <v>68</v>
      </c>
      <c r="D36" s="19" t="s">
        <v>8221</v>
      </c>
      <c r="E36" s="19">
        <v>3</v>
      </c>
    </row>
    <row r="37" spans="1:5" x14ac:dyDescent="0.3">
      <c r="A37" s="19" t="s">
        <v>8219</v>
      </c>
      <c r="B37" s="19">
        <v>28</v>
      </c>
      <c r="D37" s="19" t="s">
        <v>8221</v>
      </c>
      <c r="E37" s="19">
        <v>0</v>
      </c>
    </row>
    <row r="38" spans="1:5" x14ac:dyDescent="0.3">
      <c r="A38" s="19" t="s">
        <v>8219</v>
      </c>
      <c r="B38" s="19">
        <v>44</v>
      </c>
      <c r="D38" s="19" t="s">
        <v>8221</v>
      </c>
      <c r="E38" s="19">
        <v>19</v>
      </c>
    </row>
    <row r="39" spans="1:5" x14ac:dyDescent="0.3">
      <c r="A39" s="19" t="s">
        <v>8219</v>
      </c>
      <c r="B39" s="19">
        <v>253</v>
      </c>
      <c r="D39" s="19" t="s">
        <v>8221</v>
      </c>
      <c r="E39" s="19">
        <v>8</v>
      </c>
    </row>
    <row r="40" spans="1:5" x14ac:dyDescent="0.3">
      <c r="A40" s="19" t="s">
        <v>8219</v>
      </c>
      <c r="B40" s="19">
        <v>66</v>
      </c>
      <c r="D40" s="19" t="s">
        <v>8221</v>
      </c>
      <c r="E40" s="19">
        <v>6</v>
      </c>
    </row>
    <row r="41" spans="1:5" x14ac:dyDescent="0.3">
      <c r="A41" s="19" t="s">
        <v>8219</v>
      </c>
      <c r="B41" s="19">
        <v>217</v>
      </c>
      <c r="D41" s="19" t="s">
        <v>8221</v>
      </c>
      <c r="E41" s="19">
        <v>0</v>
      </c>
    </row>
    <row r="42" spans="1:5" x14ac:dyDescent="0.3">
      <c r="A42" s="19" t="s">
        <v>8219</v>
      </c>
      <c r="B42" s="19">
        <v>16</v>
      </c>
      <c r="D42" s="19" t="s">
        <v>8221</v>
      </c>
      <c r="E42" s="19">
        <v>18</v>
      </c>
    </row>
    <row r="43" spans="1:5" x14ac:dyDescent="0.3">
      <c r="A43" s="19" t="s">
        <v>8219</v>
      </c>
      <c r="B43" s="19">
        <v>19</v>
      </c>
      <c r="D43" s="19" t="s">
        <v>8221</v>
      </c>
      <c r="E43" s="19">
        <v>7</v>
      </c>
    </row>
    <row r="44" spans="1:5" x14ac:dyDescent="0.3">
      <c r="A44" s="19" t="s">
        <v>8219</v>
      </c>
      <c r="B44" s="19">
        <v>169</v>
      </c>
      <c r="D44" s="19" t="s">
        <v>8221</v>
      </c>
      <c r="E44" s="19">
        <v>0</v>
      </c>
    </row>
    <row r="45" spans="1:5" x14ac:dyDescent="0.3">
      <c r="A45" s="19" t="s">
        <v>8219</v>
      </c>
      <c r="B45" s="19">
        <v>263</v>
      </c>
      <c r="D45" s="19" t="s">
        <v>8221</v>
      </c>
      <c r="E45" s="19">
        <v>8</v>
      </c>
    </row>
    <row r="46" spans="1:5" x14ac:dyDescent="0.3">
      <c r="A46" s="19" t="s">
        <v>8219</v>
      </c>
      <c r="B46" s="19">
        <v>15</v>
      </c>
      <c r="D46" s="19" t="s">
        <v>8221</v>
      </c>
      <c r="E46" s="19">
        <v>1293</v>
      </c>
    </row>
    <row r="47" spans="1:5" x14ac:dyDescent="0.3">
      <c r="A47" s="19" t="s">
        <v>8219</v>
      </c>
      <c r="B47" s="19">
        <v>61</v>
      </c>
      <c r="D47" s="19" t="s">
        <v>8221</v>
      </c>
      <c r="E47" s="19">
        <v>17</v>
      </c>
    </row>
    <row r="48" spans="1:5" x14ac:dyDescent="0.3">
      <c r="A48" s="19" t="s">
        <v>8219</v>
      </c>
      <c r="B48" s="19">
        <v>45</v>
      </c>
      <c r="D48" s="19" t="s">
        <v>8221</v>
      </c>
      <c r="E48" s="19">
        <v>0</v>
      </c>
    </row>
    <row r="49" spans="1:5" x14ac:dyDescent="0.3">
      <c r="A49" s="19" t="s">
        <v>8219</v>
      </c>
      <c r="B49" s="19">
        <v>70</v>
      </c>
      <c r="D49" s="19" t="s">
        <v>8221</v>
      </c>
      <c r="E49" s="19">
        <v>13</v>
      </c>
    </row>
    <row r="50" spans="1:5" x14ac:dyDescent="0.3">
      <c r="A50" s="19" t="s">
        <v>8219</v>
      </c>
      <c r="B50" s="19">
        <v>38</v>
      </c>
      <c r="D50" s="19" t="s">
        <v>8221</v>
      </c>
      <c r="E50" s="19">
        <v>0</v>
      </c>
    </row>
    <row r="51" spans="1:5" x14ac:dyDescent="0.3">
      <c r="A51" s="19" t="s">
        <v>8219</v>
      </c>
      <c r="B51" s="19">
        <v>87</v>
      </c>
      <c r="D51" s="19" t="s">
        <v>8221</v>
      </c>
      <c r="E51" s="19">
        <v>0</v>
      </c>
    </row>
    <row r="52" spans="1:5" x14ac:dyDescent="0.3">
      <c r="A52" s="19" t="s">
        <v>8219</v>
      </c>
      <c r="B52" s="19">
        <v>22</v>
      </c>
      <c r="D52" s="19" t="s">
        <v>8221</v>
      </c>
      <c r="E52" s="19">
        <v>33</v>
      </c>
    </row>
    <row r="53" spans="1:5" x14ac:dyDescent="0.3">
      <c r="A53" s="19" t="s">
        <v>8219</v>
      </c>
      <c r="B53" s="19">
        <v>119</v>
      </c>
      <c r="D53" s="19" t="s">
        <v>8221</v>
      </c>
      <c r="E53" s="19">
        <v>12</v>
      </c>
    </row>
    <row r="54" spans="1:5" x14ac:dyDescent="0.3">
      <c r="A54" s="19" t="s">
        <v>8219</v>
      </c>
      <c r="B54" s="19">
        <v>52</v>
      </c>
      <c r="D54" s="19" t="s">
        <v>8221</v>
      </c>
      <c r="E54" s="19">
        <v>1</v>
      </c>
    </row>
    <row r="55" spans="1:5" x14ac:dyDescent="0.3">
      <c r="A55" s="19" t="s">
        <v>8219</v>
      </c>
      <c r="B55" s="19">
        <v>117</v>
      </c>
      <c r="D55" s="19" t="s">
        <v>8221</v>
      </c>
      <c r="E55" s="19">
        <v>1</v>
      </c>
    </row>
    <row r="56" spans="1:5" x14ac:dyDescent="0.3">
      <c r="A56" s="19" t="s">
        <v>8219</v>
      </c>
      <c r="B56" s="19">
        <v>52</v>
      </c>
      <c r="D56" s="19" t="s">
        <v>8221</v>
      </c>
      <c r="E56" s="19">
        <v>1</v>
      </c>
    </row>
    <row r="57" spans="1:5" x14ac:dyDescent="0.3">
      <c r="A57" s="19" t="s">
        <v>8219</v>
      </c>
      <c r="B57" s="19">
        <v>86</v>
      </c>
      <c r="D57" s="19" t="s">
        <v>8221</v>
      </c>
      <c r="E57" s="19">
        <v>1</v>
      </c>
    </row>
    <row r="58" spans="1:5" x14ac:dyDescent="0.3">
      <c r="A58" s="19" t="s">
        <v>8219</v>
      </c>
      <c r="B58" s="19">
        <v>174</v>
      </c>
      <c r="D58" s="19" t="s">
        <v>8221</v>
      </c>
      <c r="E58" s="19">
        <v>84</v>
      </c>
    </row>
    <row r="59" spans="1:5" x14ac:dyDescent="0.3">
      <c r="A59" s="19" t="s">
        <v>8219</v>
      </c>
      <c r="B59" s="19">
        <v>69</v>
      </c>
      <c r="D59" s="19" t="s">
        <v>8221</v>
      </c>
      <c r="E59" s="19">
        <v>38</v>
      </c>
    </row>
    <row r="60" spans="1:5" x14ac:dyDescent="0.3">
      <c r="A60" s="19" t="s">
        <v>8219</v>
      </c>
      <c r="B60" s="19">
        <v>75</v>
      </c>
      <c r="D60" s="19" t="s">
        <v>8221</v>
      </c>
      <c r="E60" s="19">
        <v>1</v>
      </c>
    </row>
    <row r="61" spans="1:5" x14ac:dyDescent="0.3">
      <c r="A61" s="19" t="s">
        <v>8219</v>
      </c>
      <c r="B61" s="19">
        <v>33</v>
      </c>
      <c r="D61" s="19" t="s">
        <v>8221</v>
      </c>
      <c r="E61" s="19">
        <v>76</v>
      </c>
    </row>
    <row r="62" spans="1:5" x14ac:dyDescent="0.3">
      <c r="A62" s="19" t="s">
        <v>8219</v>
      </c>
      <c r="B62" s="19">
        <v>108</v>
      </c>
      <c r="D62" s="19" t="s">
        <v>8221</v>
      </c>
      <c r="E62" s="19">
        <v>3</v>
      </c>
    </row>
    <row r="63" spans="1:5" x14ac:dyDescent="0.3">
      <c r="A63" s="19" t="s">
        <v>8219</v>
      </c>
      <c r="B63" s="19">
        <v>23</v>
      </c>
      <c r="D63" s="19" t="s">
        <v>8221</v>
      </c>
      <c r="E63" s="19">
        <v>0</v>
      </c>
    </row>
    <row r="64" spans="1:5" x14ac:dyDescent="0.3">
      <c r="A64" s="19" t="s">
        <v>8219</v>
      </c>
      <c r="B64" s="19">
        <v>48</v>
      </c>
      <c r="D64" s="19" t="s">
        <v>8221</v>
      </c>
      <c r="E64" s="19">
        <v>2</v>
      </c>
    </row>
    <row r="65" spans="1:5" x14ac:dyDescent="0.3">
      <c r="A65" s="19" t="s">
        <v>8219</v>
      </c>
      <c r="B65" s="19">
        <v>64</v>
      </c>
      <c r="D65" s="19" t="s">
        <v>8221</v>
      </c>
      <c r="E65" s="19">
        <v>0</v>
      </c>
    </row>
    <row r="66" spans="1:5" x14ac:dyDescent="0.3">
      <c r="A66" s="19" t="s">
        <v>8219</v>
      </c>
      <c r="B66" s="19">
        <v>24</v>
      </c>
      <c r="D66" s="19" t="s">
        <v>8221</v>
      </c>
      <c r="E66" s="19">
        <v>0</v>
      </c>
    </row>
    <row r="67" spans="1:5" x14ac:dyDescent="0.3">
      <c r="A67" s="19" t="s">
        <v>8219</v>
      </c>
      <c r="B67" s="19">
        <v>57</v>
      </c>
      <c r="D67" s="19" t="s">
        <v>8221</v>
      </c>
      <c r="E67" s="19">
        <v>0</v>
      </c>
    </row>
    <row r="68" spans="1:5" x14ac:dyDescent="0.3">
      <c r="A68" s="19" t="s">
        <v>8219</v>
      </c>
      <c r="B68" s="19">
        <v>26</v>
      </c>
      <c r="D68" s="19" t="s">
        <v>8221</v>
      </c>
      <c r="E68" s="19">
        <v>2</v>
      </c>
    </row>
    <row r="69" spans="1:5" x14ac:dyDescent="0.3">
      <c r="A69" s="19" t="s">
        <v>8219</v>
      </c>
      <c r="B69" s="19">
        <v>20</v>
      </c>
      <c r="D69" s="19" t="s">
        <v>8221</v>
      </c>
      <c r="E69" s="19">
        <v>0</v>
      </c>
    </row>
    <row r="70" spans="1:5" x14ac:dyDescent="0.3">
      <c r="A70" s="19" t="s">
        <v>8219</v>
      </c>
      <c r="B70" s="19">
        <v>36</v>
      </c>
      <c r="D70" s="19" t="s">
        <v>8221</v>
      </c>
      <c r="E70" s="19">
        <v>0</v>
      </c>
    </row>
    <row r="71" spans="1:5" x14ac:dyDescent="0.3">
      <c r="A71" s="19" t="s">
        <v>8219</v>
      </c>
      <c r="B71" s="19">
        <v>178</v>
      </c>
      <c r="D71" s="19" t="s">
        <v>8221</v>
      </c>
      <c r="E71" s="19">
        <v>0</v>
      </c>
    </row>
    <row r="72" spans="1:5" x14ac:dyDescent="0.3">
      <c r="A72" s="19" t="s">
        <v>8219</v>
      </c>
      <c r="B72" s="19">
        <v>17</v>
      </c>
      <c r="D72" s="19" t="s">
        <v>8221</v>
      </c>
      <c r="E72" s="19">
        <v>2</v>
      </c>
    </row>
    <row r="73" spans="1:5" x14ac:dyDescent="0.3">
      <c r="A73" s="19" t="s">
        <v>8219</v>
      </c>
      <c r="B73" s="19">
        <v>32</v>
      </c>
      <c r="D73" s="19" t="s">
        <v>8221</v>
      </c>
      <c r="E73" s="19">
        <v>0</v>
      </c>
    </row>
    <row r="74" spans="1:5" x14ac:dyDescent="0.3">
      <c r="A74" s="19" t="s">
        <v>8219</v>
      </c>
      <c r="B74" s="19">
        <v>41</v>
      </c>
      <c r="D74" s="19" t="s">
        <v>8221</v>
      </c>
      <c r="E74" s="19">
        <v>7</v>
      </c>
    </row>
    <row r="75" spans="1:5" x14ac:dyDescent="0.3">
      <c r="A75" s="19" t="s">
        <v>8219</v>
      </c>
      <c r="B75" s="19">
        <v>18</v>
      </c>
      <c r="D75" s="19" t="s">
        <v>8221</v>
      </c>
      <c r="E75" s="19">
        <v>0</v>
      </c>
    </row>
    <row r="76" spans="1:5" x14ac:dyDescent="0.3">
      <c r="A76" s="19" t="s">
        <v>8219</v>
      </c>
      <c r="B76" s="19">
        <v>29</v>
      </c>
      <c r="D76" s="19" t="s">
        <v>8221</v>
      </c>
      <c r="E76" s="19">
        <v>5</v>
      </c>
    </row>
    <row r="77" spans="1:5" x14ac:dyDescent="0.3">
      <c r="A77" s="19" t="s">
        <v>8219</v>
      </c>
      <c r="B77" s="19">
        <v>47</v>
      </c>
      <c r="D77" s="19" t="s">
        <v>8221</v>
      </c>
      <c r="E77" s="19">
        <v>0</v>
      </c>
    </row>
    <row r="78" spans="1:5" x14ac:dyDescent="0.3">
      <c r="A78" s="19" t="s">
        <v>8219</v>
      </c>
      <c r="B78" s="19">
        <v>15</v>
      </c>
      <c r="D78" s="19" t="s">
        <v>8221</v>
      </c>
      <c r="E78" s="19">
        <v>0</v>
      </c>
    </row>
    <row r="79" spans="1:5" x14ac:dyDescent="0.3">
      <c r="A79" s="19" t="s">
        <v>8219</v>
      </c>
      <c r="B79" s="19">
        <v>26</v>
      </c>
      <c r="D79" s="19" t="s">
        <v>8221</v>
      </c>
      <c r="E79" s="19">
        <v>1</v>
      </c>
    </row>
    <row r="80" spans="1:5" x14ac:dyDescent="0.3">
      <c r="A80" s="19" t="s">
        <v>8219</v>
      </c>
      <c r="B80" s="19">
        <v>35</v>
      </c>
      <c r="D80" s="19" t="s">
        <v>8221</v>
      </c>
      <c r="E80" s="19">
        <v>0</v>
      </c>
    </row>
    <row r="81" spans="1:5" x14ac:dyDescent="0.3">
      <c r="A81" s="19" t="s">
        <v>8219</v>
      </c>
      <c r="B81" s="19">
        <v>41</v>
      </c>
      <c r="D81" s="19" t="s">
        <v>8221</v>
      </c>
      <c r="E81" s="19">
        <v>5</v>
      </c>
    </row>
    <row r="82" spans="1:5" x14ac:dyDescent="0.3">
      <c r="A82" s="19" t="s">
        <v>8219</v>
      </c>
      <c r="B82" s="19">
        <v>47</v>
      </c>
      <c r="D82" s="19" t="s">
        <v>8221</v>
      </c>
      <c r="E82" s="19">
        <v>3</v>
      </c>
    </row>
    <row r="83" spans="1:5" x14ac:dyDescent="0.3">
      <c r="A83" s="19" t="s">
        <v>8219</v>
      </c>
      <c r="B83" s="19">
        <v>28</v>
      </c>
      <c r="D83" s="19" t="s">
        <v>8221</v>
      </c>
      <c r="E83" s="19">
        <v>6</v>
      </c>
    </row>
    <row r="84" spans="1:5" x14ac:dyDescent="0.3">
      <c r="A84" s="19" t="s">
        <v>8219</v>
      </c>
      <c r="B84" s="19">
        <v>100</v>
      </c>
      <c r="D84" s="19" t="s">
        <v>8221</v>
      </c>
      <c r="E84" s="19">
        <v>12</v>
      </c>
    </row>
    <row r="85" spans="1:5" x14ac:dyDescent="0.3">
      <c r="A85" s="19" t="s">
        <v>8219</v>
      </c>
      <c r="B85" s="19">
        <v>13</v>
      </c>
      <c r="D85" s="19" t="s">
        <v>8221</v>
      </c>
      <c r="E85" s="19">
        <v>13</v>
      </c>
    </row>
    <row r="86" spans="1:5" x14ac:dyDescent="0.3">
      <c r="A86" s="19" t="s">
        <v>8219</v>
      </c>
      <c r="B86" s="19">
        <v>7</v>
      </c>
      <c r="D86" s="19" t="s">
        <v>8221</v>
      </c>
      <c r="E86" s="19">
        <v>5</v>
      </c>
    </row>
    <row r="87" spans="1:5" x14ac:dyDescent="0.3">
      <c r="A87" s="19" t="s">
        <v>8219</v>
      </c>
      <c r="B87" s="19">
        <v>21</v>
      </c>
      <c r="D87" s="19" t="s">
        <v>8221</v>
      </c>
      <c r="E87" s="19">
        <v>2</v>
      </c>
    </row>
    <row r="88" spans="1:5" x14ac:dyDescent="0.3">
      <c r="A88" s="19" t="s">
        <v>8219</v>
      </c>
      <c r="B88" s="19">
        <v>17</v>
      </c>
      <c r="D88" s="19" t="s">
        <v>8221</v>
      </c>
      <c r="E88" s="19">
        <v>8</v>
      </c>
    </row>
    <row r="89" spans="1:5" x14ac:dyDescent="0.3">
      <c r="A89" s="19" t="s">
        <v>8219</v>
      </c>
      <c r="B89" s="19">
        <v>25</v>
      </c>
      <c r="D89" s="19" t="s">
        <v>8221</v>
      </c>
      <c r="E89" s="19">
        <v>0</v>
      </c>
    </row>
    <row r="90" spans="1:5" x14ac:dyDescent="0.3">
      <c r="A90" s="19" t="s">
        <v>8219</v>
      </c>
      <c r="B90" s="19">
        <v>60</v>
      </c>
      <c r="D90" s="19" t="s">
        <v>8221</v>
      </c>
      <c r="E90" s="19">
        <v>13</v>
      </c>
    </row>
    <row r="91" spans="1:5" x14ac:dyDescent="0.3">
      <c r="A91" s="19" t="s">
        <v>8219</v>
      </c>
      <c r="B91" s="19">
        <v>56</v>
      </c>
      <c r="D91" s="19" t="s">
        <v>8221</v>
      </c>
      <c r="E91" s="19">
        <v>0</v>
      </c>
    </row>
    <row r="92" spans="1:5" x14ac:dyDescent="0.3">
      <c r="A92" s="19" t="s">
        <v>8219</v>
      </c>
      <c r="B92" s="19">
        <v>16</v>
      </c>
      <c r="D92" s="19" t="s">
        <v>8221</v>
      </c>
      <c r="E92" s="19">
        <v>5</v>
      </c>
    </row>
    <row r="93" spans="1:5" x14ac:dyDescent="0.3">
      <c r="A93" s="19" t="s">
        <v>8219</v>
      </c>
      <c r="B93" s="19">
        <v>46</v>
      </c>
      <c r="D93" s="19" t="s">
        <v>8221</v>
      </c>
      <c r="E93" s="19">
        <v>8</v>
      </c>
    </row>
    <row r="94" spans="1:5" x14ac:dyDescent="0.3">
      <c r="A94" s="19" t="s">
        <v>8219</v>
      </c>
      <c r="B94" s="19">
        <v>43</v>
      </c>
      <c r="D94" s="19" t="s">
        <v>8221</v>
      </c>
      <c r="E94" s="19">
        <v>8</v>
      </c>
    </row>
    <row r="95" spans="1:5" x14ac:dyDescent="0.3">
      <c r="A95" s="19" t="s">
        <v>8219</v>
      </c>
      <c r="B95" s="19">
        <v>15</v>
      </c>
      <c r="D95" s="19" t="s">
        <v>8221</v>
      </c>
      <c r="E95" s="19">
        <v>0</v>
      </c>
    </row>
    <row r="96" spans="1:5" x14ac:dyDescent="0.3">
      <c r="A96" s="19" t="s">
        <v>8219</v>
      </c>
      <c r="B96" s="19">
        <v>12</v>
      </c>
      <c r="D96" s="19" t="s">
        <v>8221</v>
      </c>
      <c r="E96" s="19">
        <v>2</v>
      </c>
    </row>
    <row r="97" spans="1:5" x14ac:dyDescent="0.3">
      <c r="A97" s="19" t="s">
        <v>8219</v>
      </c>
      <c r="B97" s="19">
        <v>21</v>
      </c>
      <c r="D97" s="19" t="s">
        <v>8221</v>
      </c>
      <c r="E97" s="19">
        <v>3</v>
      </c>
    </row>
    <row r="98" spans="1:5" x14ac:dyDescent="0.3">
      <c r="A98" s="19" t="s">
        <v>8219</v>
      </c>
      <c r="B98" s="19">
        <v>34</v>
      </c>
      <c r="D98" s="19" t="s">
        <v>8221</v>
      </c>
      <c r="E98" s="19">
        <v>0</v>
      </c>
    </row>
    <row r="99" spans="1:5" x14ac:dyDescent="0.3">
      <c r="A99" s="19" t="s">
        <v>8219</v>
      </c>
      <c r="B99" s="19">
        <v>8</v>
      </c>
      <c r="D99" s="19" t="s">
        <v>8221</v>
      </c>
      <c r="E99" s="19">
        <v>0</v>
      </c>
    </row>
    <row r="100" spans="1:5" x14ac:dyDescent="0.3">
      <c r="A100" s="19" t="s">
        <v>8219</v>
      </c>
      <c r="B100" s="19">
        <v>60</v>
      </c>
      <c r="D100" s="19" t="s">
        <v>8221</v>
      </c>
      <c r="E100" s="19">
        <v>11</v>
      </c>
    </row>
    <row r="101" spans="1:5" x14ac:dyDescent="0.3">
      <c r="A101" s="19" t="s">
        <v>8219</v>
      </c>
      <c r="B101" s="19">
        <v>39</v>
      </c>
      <c r="D101" s="19" t="s">
        <v>8221</v>
      </c>
      <c r="E101" s="19">
        <v>0</v>
      </c>
    </row>
    <row r="102" spans="1:5" x14ac:dyDescent="0.3">
      <c r="A102" s="19" t="s">
        <v>8219</v>
      </c>
      <c r="B102" s="19">
        <v>26</v>
      </c>
      <c r="D102" s="19" t="s">
        <v>8221</v>
      </c>
      <c r="E102" s="19">
        <v>1</v>
      </c>
    </row>
    <row r="103" spans="1:5" x14ac:dyDescent="0.3">
      <c r="A103" s="19" t="s">
        <v>8219</v>
      </c>
      <c r="B103" s="19">
        <v>35</v>
      </c>
      <c r="D103" s="19" t="s">
        <v>8221</v>
      </c>
      <c r="E103" s="19">
        <v>0</v>
      </c>
    </row>
    <row r="104" spans="1:5" x14ac:dyDescent="0.3">
      <c r="A104" s="19" t="s">
        <v>8219</v>
      </c>
      <c r="B104" s="19">
        <v>65</v>
      </c>
      <c r="D104" s="19" t="s">
        <v>8221</v>
      </c>
      <c r="E104" s="19">
        <v>17</v>
      </c>
    </row>
    <row r="105" spans="1:5" x14ac:dyDescent="0.3">
      <c r="A105" s="19" t="s">
        <v>8219</v>
      </c>
      <c r="B105" s="19">
        <v>49</v>
      </c>
      <c r="D105" s="19" t="s">
        <v>8221</v>
      </c>
      <c r="E105" s="19">
        <v>2</v>
      </c>
    </row>
    <row r="106" spans="1:5" x14ac:dyDescent="0.3">
      <c r="A106" s="19" t="s">
        <v>8219</v>
      </c>
      <c r="B106" s="19">
        <v>10</v>
      </c>
      <c r="D106" s="19" t="s">
        <v>8221</v>
      </c>
      <c r="E106" s="19">
        <v>1</v>
      </c>
    </row>
    <row r="107" spans="1:5" x14ac:dyDescent="0.3">
      <c r="A107" s="19" t="s">
        <v>8219</v>
      </c>
      <c r="B107" s="19">
        <v>60</v>
      </c>
      <c r="D107" s="19" t="s">
        <v>8221</v>
      </c>
      <c r="E107" s="19">
        <v>2</v>
      </c>
    </row>
    <row r="108" spans="1:5" x14ac:dyDescent="0.3">
      <c r="A108" s="19" t="s">
        <v>8219</v>
      </c>
      <c r="B108" s="19">
        <v>27</v>
      </c>
      <c r="D108" s="19" t="s">
        <v>8221</v>
      </c>
      <c r="E108" s="19">
        <v>16</v>
      </c>
    </row>
    <row r="109" spans="1:5" x14ac:dyDescent="0.3">
      <c r="A109" s="19" t="s">
        <v>8219</v>
      </c>
      <c r="B109" s="19">
        <v>69</v>
      </c>
      <c r="D109" s="19" t="s">
        <v>8221</v>
      </c>
      <c r="E109" s="19">
        <v>1</v>
      </c>
    </row>
    <row r="110" spans="1:5" x14ac:dyDescent="0.3">
      <c r="A110" s="19" t="s">
        <v>8219</v>
      </c>
      <c r="B110" s="19">
        <v>47</v>
      </c>
      <c r="D110" s="19" t="s">
        <v>8221</v>
      </c>
      <c r="E110" s="19">
        <v>4</v>
      </c>
    </row>
    <row r="111" spans="1:5" x14ac:dyDescent="0.3">
      <c r="A111" s="19" t="s">
        <v>8219</v>
      </c>
      <c r="B111" s="19">
        <v>47</v>
      </c>
      <c r="D111" s="19" t="s">
        <v>8221</v>
      </c>
      <c r="E111" s="19">
        <v>5</v>
      </c>
    </row>
    <row r="112" spans="1:5" x14ac:dyDescent="0.3">
      <c r="A112" s="19" t="s">
        <v>8219</v>
      </c>
      <c r="B112" s="19">
        <v>26</v>
      </c>
      <c r="D112" s="19" t="s">
        <v>8221</v>
      </c>
      <c r="E112" s="19">
        <v>7</v>
      </c>
    </row>
    <row r="113" spans="1:5" x14ac:dyDescent="0.3">
      <c r="A113" s="19" t="s">
        <v>8219</v>
      </c>
      <c r="B113" s="19">
        <v>53</v>
      </c>
      <c r="D113" s="19" t="s">
        <v>8221</v>
      </c>
      <c r="E113" s="19">
        <v>0</v>
      </c>
    </row>
    <row r="114" spans="1:5" x14ac:dyDescent="0.3">
      <c r="A114" s="19" t="s">
        <v>8219</v>
      </c>
      <c r="B114" s="19">
        <v>81</v>
      </c>
      <c r="D114" s="19" t="s">
        <v>8221</v>
      </c>
      <c r="E114" s="19">
        <v>12</v>
      </c>
    </row>
    <row r="115" spans="1:5" x14ac:dyDescent="0.3">
      <c r="A115" s="19" t="s">
        <v>8219</v>
      </c>
      <c r="B115" s="19">
        <v>78</v>
      </c>
      <c r="D115" s="19" t="s">
        <v>8221</v>
      </c>
      <c r="E115" s="19">
        <v>2</v>
      </c>
    </row>
    <row r="116" spans="1:5" x14ac:dyDescent="0.3">
      <c r="A116" s="19" t="s">
        <v>8219</v>
      </c>
      <c r="B116" s="19">
        <v>35</v>
      </c>
      <c r="D116" s="19" t="s">
        <v>8221</v>
      </c>
      <c r="E116" s="19">
        <v>5</v>
      </c>
    </row>
    <row r="117" spans="1:5" x14ac:dyDescent="0.3">
      <c r="A117" s="19" t="s">
        <v>8219</v>
      </c>
      <c r="B117" s="19">
        <v>22</v>
      </c>
      <c r="D117" s="19" t="s">
        <v>8221</v>
      </c>
      <c r="E117" s="19">
        <v>2</v>
      </c>
    </row>
    <row r="118" spans="1:5" x14ac:dyDescent="0.3">
      <c r="A118" s="19" t="s">
        <v>8219</v>
      </c>
      <c r="B118" s="19">
        <v>57</v>
      </c>
      <c r="D118" s="19" t="s">
        <v>8221</v>
      </c>
      <c r="E118" s="19">
        <v>3</v>
      </c>
    </row>
    <row r="119" spans="1:5" x14ac:dyDescent="0.3">
      <c r="A119" s="19" t="s">
        <v>8219</v>
      </c>
      <c r="B119" s="19">
        <v>27</v>
      </c>
      <c r="D119" s="19" t="s">
        <v>8221</v>
      </c>
      <c r="E119" s="19">
        <v>0</v>
      </c>
    </row>
    <row r="120" spans="1:5" x14ac:dyDescent="0.3">
      <c r="A120" s="19" t="s">
        <v>8219</v>
      </c>
      <c r="B120" s="19">
        <v>39</v>
      </c>
      <c r="D120" s="19" t="s">
        <v>8221</v>
      </c>
      <c r="E120" s="19">
        <v>49</v>
      </c>
    </row>
    <row r="121" spans="1:5" x14ac:dyDescent="0.3">
      <c r="A121" s="19" t="s">
        <v>8219</v>
      </c>
      <c r="B121" s="19">
        <v>37</v>
      </c>
      <c r="D121" s="19" t="s">
        <v>8221</v>
      </c>
      <c r="E121" s="19">
        <v>1</v>
      </c>
    </row>
    <row r="122" spans="1:5" hidden="1" x14ac:dyDescent="0.3">
      <c r="A122" s="19" t="s">
        <v>8220</v>
      </c>
      <c r="B122" s="19">
        <v>1</v>
      </c>
      <c r="D122" s="19" t="s">
        <v>8221</v>
      </c>
      <c r="E122" s="19">
        <v>2</v>
      </c>
    </row>
    <row r="123" spans="1:5" hidden="1" x14ac:dyDescent="0.3">
      <c r="A123" s="19" t="s">
        <v>8220</v>
      </c>
      <c r="B123" s="19">
        <v>1</v>
      </c>
      <c r="D123" s="19" t="s">
        <v>8221</v>
      </c>
      <c r="E123" s="19">
        <v>0</v>
      </c>
    </row>
    <row r="124" spans="1:5" hidden="1" x14ac:dyDescent="0.3">
      <c r="A124" s="19" t="s">
        <v>8220</v>
      </c>
      <c r="B124" s="19">
        <v>0</v>
      </c>
      <c r="D124" s="19" t="s">
        <v>8221</v>
      </c>
      <c r="E124" s="19">
        <v>0</v>
      </c>
    </row>
    <row r="125" spans="1:5" hidden="1" x14ac:dyDescent="0.3">
      <c r="A125" s="19" t="s">
        <v>8220</v>
      </c>
      <c r="B125" s="19">
        <v>6</v>
      </c>
      <c r="D125" s="19" t="s">
        <v>8221</v>
      </c>
      <c r="E125" s="19">
        <v>11</v>
      </c>
    </row>
    <row r="126" spans="1:5" hidden="1" x14ac:dyDescent="0.3">
      <c r="A126" s="19" t="s">
        <v>8220</v>
      </c>
      <c r="B126" s="19">
        <v>0</v>
      </c>
      <c r="D126" s="19" t="s">
        <v>8221</v>
      </c>
      <c r="E126" s="19">
        <v>1</v>
      </c>
    </row>
    <row r="127" spans="1:5" hidden="1" x14ac:dyDescent="0.3">
      <c r="A127" s="19" t="s">
        <v>8220</v>
      </c>
      <c r="B127" s="19">
        <v>6</v>
      </c>
      <c r="D127" s="19" t="s">
        <v>8221</v>
      </c>
      <c r="E127" s="19">
        <v>8</v>
      </c>
    </row>
    <row r="128" spans="1:5" hidden="1" x14ac:dyDescent="0.3">
      <c r="A128" s="19" t="s">
        <v>8220</v>
      </c>
      <c r="B128" s="19">
        <v>13</v>
      </c>
      <c r="D128" s="19" t="s">
        <v>8221</v>
      </c>
      <c r="E128" s="19">
        <v>5</v>
      </c>
    </row>
    <row r="129" spans="1:5" hidden="1" x14ac:dyDescent="0.3">
      <c r="A129" s="19" t="s">
        <v>8220</v>
      </c>
      <c r="B129" s="19">
        <v>4</v>
      </c>
      <c r="D129" s="19" t="s">
        <v>8221</v>
      </c>
      <c r="E129" s="19">
        <v>39</v>
      </c>
    </row>
    <row r="130" spans="1:5" hidden="1" x14ac:dyDescent="0.3">
      <c r="A130" s="19" t="s">
        <v>8220</v>
      </c>
      <c r="B130" s="19">
        <v>6</v>
      </c>
      <c r="D130" s="19" t="s">
        <v>8221</v>
      </c>
      <c r="E130" s="19">
        <v>0</v>
      </c>
    </row>
    <row r="131" spans="1:5" hidden="1" x14ac:dyDescent="0.3">
      <c r="A131" s="19" t="s">
        <v>8220</v>
      </c>
      <c r="B131" s="19">
        <v>0</v>
      </c>
      <c r="D131" s="19" t="s">
        <v>8221</v>
      </c>
      <c r="E131" s="19">
        <v>0</v>
      </c>
    </row>
    <row r="132" spans="1:5" hidden="1" x14ac:dyDescent="0.3">
      <c r="A132" s="19" t="s">
        <v>8220</v>
      </c>
      <c r="B132" s="19">
        <v>0</v>
      </c>
      <c r="D132" s="19" t="s">
        <v>8221</v>
      </c>
      <c r="E132" s="19">
        <v>2</v>
      </c>
    </row>
    <row r="133" spans="1:5" hidden="1" x14ac:dyDescent="0.3">
      <c r="A133" s="19" t="s">
        <v>8220</v>
      </c>
      <c r="B133" s="19">
        <v>0</v>
      </c>
      <c r="D133" s="19" t="s">
        <v>8221</v>
      </c>
      <c r="E133" s="19">
        <v>170</v>
      </c>
    </row>
    <row r="134" spans="1:5" hidden="1" x14ac:dyDescent="0.3">
      <c r="A134" s="19" t="s">
        <v>8220</v>
      </c>
      <c r="B134" s="19">
        <v>81</v>
      </c>
      <c r="D134" s="19" t="s">
        <v>8221</v>
      </c>
      <c r="E134" s="19">
        <v>5</v>
      </c>
    </row>
    <row r="135" spans="1:5" hidden="1" x14ac:dyDescent="0.3">
      <c r="A135" s="19" t="s">
        <v>8220</v>
      </c>
      <c r="B135" s="19">
        <v>0</v>
      </c>
      <c r="D135" s="19" t="s">
        <v>8221</v>
      </c>
      <c r="E135" s="19">
        <v>14</v>
      </c>
    </row>
    <row r="136" spans="1:5" hidden="1" x14ac:dyDescent="0.3">
      <c r="A136" s="19" t="s">
        <v>8220</v>
      </c>
      <c r="B136" s="19">
        <v>0</v>
      </c>
      <c r="D136" s="19" t="s">
        <v>8221</v>
      </c>
      <c r="E136" s="19">
        <v>1</v>
      </c>
    </row>
    <row r="137" spans="1:5" hidden="1" x14ac:dyDescent="0.3">
      <c r="A137" s="19" t="s">
        <v>8220</v>
      </c>
      <c r="B137" s="19">
        <v>5</v>
      </c>
      <c r="D137" s="19" t="s">
        <v>8221</v>
      </c>
      <c r="E137" s="19">
        <v>0</v>
      </c>
    </row>
    <row r="138" spans="1:5" hidden="1" x14ac:dyDescent="0.3">
      <c r="A138" s="19" t="s">
        <v>8220</v>
      </c>
      <c r="B138" s="19">
        <v>0</v>
      </c>
      <c r="D138" s="19" t="s">
        <v>8221</v>
      </c>
      <c r="E138" s="19">
        <v>124</v>
      </c>
    </row>
    <row r="139" spans="1:5" hidden="1" x14ac:dyDescent="0.3">
      <c r="A139" s="19" t="s">
        <v>8220</v>
      </c>
      <c r="B139" s="19">
        <v>0</v>
      </c>
      <c r="D139" s="19" t="s">
        <v>8221</v>
      </c>
      <c r="E139" s="19">
        <v>0</v>
      </c>
    </row>
    <row r="140" spans="1:5" hidden="1" x14ac:dyDescent="0.3">
      <c r="A140" s="19" t="s">
        <v>8220</v>
      </c>
      <c r="B140" s="19">
        <v>58</v>
      </c>
      <c r="D140" s="19" t="s">
        <v>8221</v>
      </c>
      <c r="E140" s="19">
        <v>0</v>
      </c>
    </row>
    <row r="141" spans="1:5" hidden="1" x14ac:dyDescent="0.3">
      <c r="A141" s="19" t="s">
        <v>8220</v>
      </c>
      <c r="B141" s="19">
        <v>1</v>
      </c>
      <c r="D141" s="19" t="s">
        <v>8221</v>
      </c>
      <c r="E141" s="19">
        <v>55</v>
      </c>
    </row>
    <row r="142" spans="1:5" hidden="1" x14ac:dyDescent="0.3">
      <c r="A142" s="19" t="s">
        <v>8220</v>
      </c>
      <c r="B142" s="19">
        <v>0</v>
      </c>
      <c r="D142" s="19" t="s">
        <v>8221</v>
      </c>
      <c r="E142" s="19">
        <v>140</v>
      </c>
    </row>
    <row r="143" spans="1:5" hidden="1" x14ac:dyDescent="0.3">
      <c r="A143" s="19" t="s">
        <v>8220</v>
      </c>
      <c r="B143" s="19">
        <v>28</v>
      </c>
      <c r="D143" s="19" t="s">
        <v>8221</v>
      </c>
      <c r="E143" s="19">
        <v>21</v>
      </c>
    </row>
    <row r="144" spans="1:5" hidden="1" x14ac:dyDescent="0.3">
      <c r="A144" s="19" t="s">
        <v>8220</v>
      </c>
      <c r="B144" s="19">
        <v>1</v>
      </c>
      <c r="D144" s="19" t="s">
        <v>8221</v>
      </c>
      <c r="E144" s="19">
        <v>1</v>
      </c>
    </row>
    <row r="145" spans="1:5" hidden="1" x14ac:dyDescent="0.3">
      <c r="A145" s="19" t="s">
        <v>8220</v>
      </c>
      <c r="B145" s="19">
        <v>0</v>
      </c>
      <c r="D145" s="19" t="s">
        <v>8221</v>
      </c>
      <c r="E145" s="19">
        <v>147</v>
      </c>
    </row>
    <row r="146" spans="1:5" hidden="1" x14ac:dyDescent="0.3">
      <c r="A146" s="19" t="s">
        <v>8220</v>
      </c>
      <c r="B146" s="19">
        <v>37</v>
      </c>
      <c r="D146" s="19" t="s">
        <v>8221</v>
      </c>
      <c r="E146" s="19">
        <v>11</v>
      </c>
    </row>
    <row r="147" spans="1:5" hidden="1" x14ac:dyDescent="0.3">
      <c r="A147" s="19" t="s">
        <v>8220</v>
      </c>
      <c r="B147" s="19">
        <v>9</v>
      </c>
      <c r="D147" s="19" t="s">
        <v>8221</v>
      </c>
      <c r="E147" s="19">
        <v>125</v>
      </c>
    </row>
    <row r="148" spans="1:5" hidden="1" x14ac:dyDescent="0.3">
      <c r="A148" s="19" t="s">
        <v>8220</v>
      </c>
      <c r="B148" s="19">
        <v>3</v>
      </c>
      <c r="D148" s="19" t="s">
        <v>8221</v>
      </c>
      <c r="E148" s="19">
        <v>1</v>
      </c>
    </row>
    <row r="149" spans="1:5" hidden="1" x14ac:dyDescent="0.3">
      <c r="A149" s="19" t="s">
        <v>8220</v>
      </c>
      <c r="B149" s="19">
        <v>0</v>
      </c>
      <c r="D149" s="19" t="s">
        <v>8221</v>
      </c>
      <c r="E149" s="19">
        <v>0</v>
      </c>
    </row>
    <row r="150" spans="1:5" hidden="1" x14ac:dyDescent="0.3">
      <c r="A150" s="19" t="s">
        <v>8220</v>
      </c>
      <c r="B150" s="19">
        <v>2</v>
      </c>
      <c r="D150" s="19" t="s">
        <v>8221</v>
      </c>
      <c r="E150" s="19">
        <v>0</v>
      </c>
    </row>
    <row r="151" spans="1:5" hidden="1" x14ac:dyDescent="0.3">
      <c r="A151" s="19" t="s">
        <v>8220</v>
      </c>
      <c r="B151" s="19">
        <v>6</v>
      </c>
      <c r="D151" s="19" t="s">
        <v>8221</v>
      </c>
      <c r="E151" s="19">
        <v>3</v>
      </c>
    </row>
    <row r="152" spans="1:5" hidden="1" x14ac:dyDescent="0.3">
      <c r="A152" s="19" t="s">
        <v>8220</v>
      </c>
      <c r="B152" s="19">
        <v>67</v>
      </c>
      <c r="D152" s="19" t="s">
        <v>8221</v>
      </c>
      <c r="E152" s="19">
        <v>0</v>
      </c>
    </row>
    <row r="153" spans="1:5" hidden="1" x14ac:dyDescent="0.3">
      <c r="A153" s="19" t="s">
        <v>8220</v>
      </c>
      <c r="B153" s="19">
        <v>5</v>
      </c>
      <c r="D153" s="19" t="s">
        <v>8221</v>
      </c>
      <c r="E153" s="19">
        <v>0</v>
      </c>
    </row>
    <row r="154" spans="1:5" hidden="1" x14ac:dyDescent="0.3">
      <c r="A154" s="19" t="s">
        <v>8220</v>
      </c>
      <c r="B154" s="19">
        <v>2</v>
      </c>
      <c r="D154" s="19" t="s">
        <v>8221</v>
      </c>
      <c r="E154" s="19">
        <v>0</v>
      </c>
    </row>
    <row r="155" spans="1:5" hidden="1" x14ac:dyDescent="0.3">
      <c r="A155" s="19" t="s">
        <v>8220</v>
      </c>
      <c r="B155" s="19">
        <v>10</v>
      </c>
      <c r="D155" s="19" t="s">
        <v>8221</v>
      </c>
      <c r="E155" s="19">
        <v>0</v>
      </c>
    </row>
    <row r="156" spans="1:5" hidden="1" x14ac:dyDescent="0.3">
      <c r="A156" s="19" t="s">
        <v>8220</v>
      </c>
      <c r="B156" s="19">
        <v>3</v>
      </c>
      <c r="D156" s="19" t="s">
        <v>8221</v>
      </c>
      <c r="E156" s="19">
        <v>3</v>
      </c>
    </row>
    <row r="157" spans="1:5" hidden="1" x14ac:dyDescent="0.3">
      <c r="A157" s="19" t="s">
        <v>8220</v>
      </c>
      <c r="B157" s="19">
        <v>4</v>
      </c>
      <c r="D157" s="19" t="s">
        <v>8221</v>
      </c>
      <c r="E157" s="19">
        <v>0</v>
      </c>
    </row>
    <row r="158" spans="1:5" hidden="1" x14ac:dyDescent="0.3">
      <c r="A158" s="19" t="s">
        <v>8220</v>
      </c>
      <c r="B158" s="19">
        <v>15</v>
      </c>
      <c r="D158" s="19" t="s">
        <v>8221</v>
      </c>
      <c r="E158" s="19">
        <v>1</v>
      </c>
    </row>
    <row r="159" spans="1:5" hidden="1" x14ac:dyDescent="0.3">
      <c r="A159" s="19" t="s">
        <v>8220</v>
      </c>
      <c r="B159" s="19">
        <v>2</v>
      </c>
      <c r="D159" s="19" t="s">
        <v>8221</v>
      </c>
      <c r="E159" s="19">
        <v>3</v>
      </c>
    </row>
    <row r="160" spans="1:5" hidden="1" x14ac:dyDescent="0.3">
      <c r="A160" s="19" t="s">
        <v>8220</v>
      </c>
      <c r="B160" s="19">
        <v>0</v>
      </c>
      <c r="D160" s="19" t="s">
        <v>8221</v>
      </c>
      <c r="E160" s="19">
        <v>22</v>
      </c>
    </row>
    <row r="161" spans="1:5" hidden="1" x14ac:dyDescent="0.3">
      <c r="A161" s="19" t="s">
        <v>8220</v>
      </c>
      <c r="B161" s="19">
        <v>1</v>
      </c>
      <c r="D161" s="19" t="s">
        <v>8221</v>
      </c>
      <c r="E161" s="19">
        <v>26</v>
      </c>
    </row>
    <row r="162" spans="1:5" hidden="1" x14ac:dyDescent="0.3">
      <c r="A162" s="19" t="s">
        <v>8221</v>
      </c>
      <c r="B162" s="19">
        <v>0</v>
      </c>
      <c r="D162" s="19" t="s">
        <v>8221</v>
      </c>
      <c r="E162" s="19">
        <v>4</v>
      </c>
    </row>
    <row r="163" spans="1:5" hidden="1" x14ac:dyDescent="0.3">
      <c r="A163" s="19" t="s">
        <v>8221</v>
      </c>
      <c r="B163" s="19">
        <v>1</v>
      </c>
      <c r="D163" s="19" t="s">
        <v>8221</v>
      </c>
      <c r="E163" s="19">
        <v>0</v>
      </c>
    </row>
    <row r="164" spans="1:5" hidden="1" x14ac:dyDescent="0.3">
      <c r="A164" s="19" t="s">
        <v>8221</v>
      </c>
      <c r="B164" s="19">
        <v>10</v>
      </c>
      <c r="D164" s="19" t="s">
        <v>8221</v>
      </c>
      <c r="E164" s="19">
        <v>4</v>
      </c>
    </row>
    <row r="165" spans="1:5" hidden="1" x14ac:dyDescent="0.3">
      <c r="A165" s="19" t="s">
        <v>8221</v>
      </c>
      <c r="B165" s="19">
        <v>0</v>
      </c>
      <c r="D165" s="19" t="s">
        <v>8221</v>
      </c>
      <c r="E165" s="19">
        <v>9</v>
      </c>
    </row>
    <row r="166" spans="1:5" hidden="1" x14ac:dyDescent="0.3">
      <c r="A166" s="19" t="s">
        <v>8221</v>
      </c>
      <c r="B166" s="19">
        <v>7</v>
      </c>
      <c r="D166" s="19" t="s">
        <v>8221</v>
      </c>
      <c r="E166" s="19">
        <v>5</v>
      </c>
    </row>
    <row r="167" spans="1:5" hidden="1" x14ac:dyDescent="0.3">
      <c r="A167" s="19" t="s">
        <v>8221</v>
      </c>
      <c r="B167" s="19">
        <v>0</v>
      </c>
      <c r="D167" s="19" t="s">
        <v>8221</v>
      </c>
      <c r="E167" s="19">
        <v>14</v>
      </c>
    </row>
    <row r="168" spans="1:5" hidden="1" x14ac:dyDescent="0.3">
      <c r="A168" s="19" t="s">
        <v>8221</v>
      </c>
      <c r="B168" s="19">
        <v>1</v>
      </c>
      <c r="D168" s="19" t="s">
        <v>8221</v>
      </c>
      <c r="E168" s="19">
        <v>1</v>
      </c>
    </row>
    <row r="169" spans="1:5" hidden="1" x14ac:dyDescent="0.3">
      <c r="A169" s="19" t="s">
        <v>8221</v>
      </c>
      <c r="B169" s="19">
        <v>2</v>
      </c>
      <c r="D169" s="19" t="s">
        <v>8221</v>
      </c>
      <c r="E169" s="19">
        <v>10</v>
      </c>
    </row>
    <row r="170" spans="1:5" hidden="1" x14ac:dyDescent="0.3">
      <c r="A170" s="19" t="s">
        <v>8221</v>
      </c>
      <c r="B170" s="19">
        <v>3</v>
      </c>
      <c r="D170" s="19" t="s">
        <v>8221</v>
      </c>
      <c r="E170" s="19">
        <v>3</v>
      </c>
    </row>
    <row r="171" spans="1:5" hidden="1" x14ac:dyDescent="0.3">
      <c r="A171" s="19" t="s">
        <v>8221</v>
      </c>
      <c r="B171" s="19">
        <v>10</v>
      </c>
      <c r="D171" s="19" t="s">
        <v>8221</v>
      </c>
      <c r="E171" s="19">
        <v>1</v>
      </c>
    </row>
    <row r="172" spans="1:5" hidden="1" x14ac:dyDescent="0.3">
      <c r="A172" s="19" t="s">
        <v>8221</v>
      </c>
      <c r="B172" s="19">
        <v>10</v>
      </c>
      <c r="D172" s="19" t="s">
        <v>8221</v>
      </c>
      <c r="E172" s="19">
        <v>0</v>
      </c>
    </row>
    <row r="173" spans="1:5" hidden="1" x14ac:dyDescent="0.3">
      <c r="A173" s="19" t="s">
        <v>8221</v>
      </c>
      <c r="B173" s="19">
        <v>1</v>
      </c>
      <c r="D173" s="19" t="s">
        <v>8221</v>
      </c>
      <c r="E173" s="19">
        <v>5</v>
      </c>
    </row>
    <row r="174" spans="1:5" hidden="1" x14ac:dyDescent="0.3">
      <c r="A174" s="19" t="s">
        <v>8221</v>
      </c>
      <c r="B174" s="19">
        <v>0</v>
      </c>
      <c r="D174" s="19" t="s">
        <v>8221</v>
      </c>
      <c r="E174" s="19">
        <v>2</v>
      </c>
    </row>
    <row r="175" spans="1:5" hidden="1" x14ac:dyDescent="0.3">
      <c r="A175" s="19" t="s">
        <v>8221</v>
      </c>
      <c r="B175" s="19">
        <v>0</v>
      </c>
      <c r="D175" s="19" t="s">
        <v>8221</v>
      </c>
      <c r="E175" s="19">
        <v>68</v>
      </c>
    </row>
    <row r="176" spans="1:5" hidden="1" x14ac:dyDescent="0.3">
      <c r="A176" s="19" t="s">
        <v>8221</v>
      </c>
      <c r="B176" s="19">
        <v>0</v>
      </c>
      <c r="D176" s="19" t="s">
        <v>8221</v>
      </c>
      <c r="E176" s="19">
        <v>3</v>
      </c>
    </row>
    <row r="177" spans="1:5" hidden="1" x14ac:dyDescent="0.3">
      <c r="A177" s="19" t="s">
        <v>8221</v>
      </c>
      <c r="B177" s="19">
        <v>26</v>
      </c>
      <c r="D177" s="19" t="s">
        <v>8221</v>
      </c>
      <c r="E177" s="19">
        <v>34</v>
      </c>
    </row>
    <row r="178" spans="1:5" hidden="1" x14ac:dyDescent="0.3">
      <c r="A178" s="19" t="s">
        <v>8221</v>
      </c>
      <c r="B178" s="19">
        <v>0</v>
      </c>
      <c r="D178" s="19" t="s">
        <v>8221</v>
      </c>
      <c r="E178" s="19">
        <v>0</v>
      </c>
    </row>
    <row r="179" spans="1:5" hidden="1" x14ac:dyDescent="0.3">
      <c r="A179" s="19" t="s">
        <v>8221</v>
      </c>
      <c r="B179" s="19">
        <v>7</v>
      </c>
      <c r="D179" s="19" t="s">
        <v>8221</v>
      </c>
      <c r="E179" s="19">
        <v>3</v>
      </c>
    </row>
    <row r="180" spans="1:5" hidden="1" x14ac:dyDescent="0.3">
      <c r="A180" s="19" t="s">
        <v>8221</v>
      </c>
      <c r="B180" s="19">
        <v>0</v>
      </c>
      <c r="D180" s="19" t="s">
        <v>8221</v>
      </c>
      <c r="E180" s="19">
        <v>0</v>
      </c>
    </row>
    <row r="181" spans="1:5" hidden="1" x14ac:dyDescent="0.3">
      <c r="A181" s="19" t="s">
        <v>8221</v>
      </c>
      <c r="B181" s="19">
        <v>2</v>
      </c>
      <c r="D181" s="19" t="s">
        <v>8221</v>
      </c>
      <c r="E181" s="19">
        <v>70</v>
      </c>
    </row>
    <row r="182" spans="1:5" hidden="1" x14ac:dyDescent="0.3">
      <c r="A182" s="19" t="s">
        <v>8221</v>
      </c>
      <c r="B182" s="19">
        <v>13</v>
      </c>
      <c r="D182" s="19" t="s">
        <v>8221</v>
      </c>
      <c r="E182" s="19">
        <v>1</v>
      </c>
    </row>
    <row r="183" spans="1:5" hidden="1" x14ac:dyDescent="0.3">
      <c r="A183" s="19" t="s">
        <v>8221</v>
      </c>
      <c r="B183" s="19">
        <v>4</v>
      </c>
      <c r="D183" s="19" t="s">
        <v>8221</v>
      </c>
      <c r="E183" s="19">
        <v>1</v>
      </c>
    </row>
    <row r="184" spans="1:5" hidden="1" x14ac:dyDescent="0.3">
      <c r="A184" s="19" t="s">
        <v>8221</v>
      </c>
      <c r="B184" s="19">
        <v>0</v>
      </c>
      <c r="D184" s="19" t="s">
        <v>8221</v>
      </c>
      <c r="E184" s="19">
        <v>1</v>
      </c>
    </row>
    <row r="185" spans="1:5" hidden="1" x14ac:dyDescent="0.3">
      <c r="A185" s="19" t="s">
        <v>8221</v>
      </c>
      <c r="B185" s="19">
        <v>12</v>
      </c>
      <c r="D185" s="19" t="s">
        <v>8221</v>
      </c>
      <c r="E185" s="19">
        <v>2</v>
      </c>
    </row>
    <row r="186" spans="1:5" hidden="1" x14ac:dyDescent="0.3">
      <c r="A186" s="19" t="s">
        <v>8221</v>
      </c>
      <c r="B186" s="19">
        <v>2</v>
      </c>
      <c r="D186" s="19" t="s">
        <v>8221</v>
      </c>
      <c r="E186" s="19">
        <v>2</v>
      </c>
    </row>
    <row r="187" spans="1:5" hidden="1" x14ac:dyDescent="0.3">
      <c r="A187" s="19" t="s">
        <v>8221</v>
      </c>
      <c r="B187" s="19">
        <v>10</v>
      </c>
      <c r="D187" s="19" t="s">
        <v>8221</v>
      </c>
      <c r="E187" s="19">
        <v>34</v>
      </c>
    </row>
    <row r="188" spans="1:5" hidden="1" x14ac:dyDescent="0.3">
      <c r="A188" s="19" t="s">
        <v>8221</v>
      </c>
      <c r="B188" s="19">
        <v>0</v>
      </c>
      <c r="D188" s="19" t="s">
        <v>8221</v>
      </c>
      <c r="E188" s="19">
        <v>2</v>
      </c>
    </row>
    <row r="189" spans="1:5" hidden="1" x14ac:dyDescent="0.3">
      <c r="A189" s="19" t="s">
        <v>8221</v>
      </c>
      <c r="B189" s="19">
        <v>5</v>
      </c>
      <c r="D189" s="19" t="s">
        <v>8221</v>
      </c>
      <c r="E189" s="19">
        <v>0</v>
      </c>
    </row>
    <row r="190" spans="1:5" hidden="1" x14ac:dyDescent="0.3">
      <c r="A190" s="19" t="s">
        <v>8221</v>
      </c>
      <c r="B190" s="19">
        <v>0</v>
      </c>
      <c r="D190" s="19" t="s">
        <v>8221</v>
      </c>
      <c r="E190" s="19">
        <v>1</v>
      </c>
    </row>
    <row r="191" spans="1:5" hidden="1" x14ac:dyDescent="0.3">
      <c r="A191" s="19" t="s">
        <v>8221</v>
      </c>
      <c r="B191" s="19">
        <v>5</v>
      </c>
      <c r="D191" s="19" t="s">
        <v>8221</v>
      </c>
      <c r="E191" s="19">
        <v>8</v>
      </c>
    </row>
    <row r="192" spans="1:5" hidden="1" x14ac:dyDescent="0.3">
      <c r="A192" s="19" t="s">
        <v>8221</v>
      </c>
      <c r="B192" s="19">
        <v>1</v>
      </c>
      <c r="D192" s="19" t="s">
        <v>8221</v>
      </c>
      <c r="E192" s="19">
        <v>4</v>
      </c>
    </row>
    <row r="193" spans="1:5" hidden="1" x14ac:dyDescent="0.3">
      <c r="A193" s="19" t="s">
        <v>8221</v>
      </c>
      <c r="B193" s="19">
        <v>3</v>
      </c>
      <c r="D193" s="19" t="s">
        <v>8221</v>
      </c>
      <c r="E193" s="19">
        <v>28</v>
      </c>
    </row>
    <row r="194" spans="1:5" hidden="1" x14ac:dyDescent="0.3">
      <c r="A194" s="19" t="s">
        <v>8221</v>
      </c>
      <c r="B194" s="19">
        <v>3</v>
      </c>
      <c r="D194" s="19" t="s">
        <v>8221</v>
      </c>
      <c r="E194" s="19">
        <v>0</v>
      </c>
    </row>
    <row r="195" spans="1:5" hidden="1" x14ac:dyDescent="0.3">
      <c r="A195" s="19" t="s">
        <v>8221</v>
      </c>
      <c r="B195" s="19">
        <v>0</v>
      </c>
      <c r="D195" s="19" t="s">
        <v>8221</v>
      </c>
      <c r="E195" s="19">
        <v>6</v>
      </c>
    </row>
    <row r="196" spans="1:5" hidden="1" x14ac:dyDescent="0.3">
      <c r="A196" s="19" t="s">
        <v>8221</v>
      </c>
      <c r="B196" s="19">
        <v>3</v>
      </c>
      <c r="D196" s="19" t="s">
        <v>8221</v>
      </c>
      <c r="E196" s="19">
        <v>22</v>
      </c>
    </row>
    <row r="197" spans="1:5" hidden="1" x14ac:dyDescent="0.3">
      <c r="A197" s="19" t="s">
        <v>8221</v>
      </c>
      <c r="B197" s="19">
        <v>0</v>
      </c>
      <c r="D197" s="19" t="s">
        <v>8221</v>
      </c>
      <c r="E197" s="19">
        <v>0</v>
      </c>
    </row>
    <row r="198" spans="1:5" hidden="1" x14ac:dyDescent="0.3">
      <c r="A198" s="19" t="s">
        <v>8221</v>
      </c>
      <c r="B198" s="19">
        <v>19</v>
      </c>
      <c r="D198" s="19" t="s">
        <v>8221</v>
      </c>
      <c r="E198" s="19">
        <v>1</v>
      </c>
    </row>
    <row r="199" spans="1:5" hidden="1" x14ac:dyDescent="0.3">
      <c r="A199" s="19" t="s">
        <v>8221</v>
      </c>
      <c r="B199" s="19">
        <v>8</v>
      </c>
      <c r="D199" s="19" t="s">
        <v>8221</v>
      </c>
      <c r="E199" s="19">
        <v>20</v>
      </c>
    </row>
    <row r="200" spans="1:5" hidden="1" x14ac:dyDescent="0.3">
      <c r="A200" s="19" t="s">
        <v>8221</v>
      </c>
      <c r="B200" s="19">
        <v>6</v>
      </c>
      <c r="D200" s="19" t="s">
        <v>8221</v>
      </c>
      <c r="E200" s="19">
        <v>0</v>
      </c>
    </row>
    <row r="201" spans="1:5" hidden="1" x14ac:dyDescent="0.3">
      <c r="A201" s="19" t="s">
        <v>8221</v>
      </c>
      <c r="B201" s="19">
        <v>0</v>
      </c>
      <c r="D201" s="19" t="s">
        <v>8221</v>
      </c>
      <c r="E201" s="19">
        <v>1</v>
      </c>
    </row>
    <row r="202" spans="1:5" hidden="1" x14ac:dyDescent="0.3">
      <c r="A202" s="19" t="s">
        <v>8221</v>
      </c>
      <c r="B202" s="19">
        <v>18</v>
      </c>
      <c r="D202" s="19" t="s">
        <v>8221</v>
      </c>
      <c r="E202" s="19">
        <v>3</v>
      </c>
    </row>
    <row r="203" spans="1:5" hidden="1" x14ac:dyDescent="0.3">
      <c r="A203" s="19" t="s">
        <v>8221</v>
      </c>
      <c r="B203" s="19">
        <v>7</v>
      </c>
      <c r="D203" s="19" t="s">
        <v>8221</v>
      </c>
      <c r="E203" s="19">
        <v>2</v>
      </c>
    </row>
    <row r="204" spans="1:5" hidden="1" x14ac:dyDescent="0.3">
      <c r="A204" s="19" t="s">
        <v>8221</v>
      </c>
      <c r="B204" s="19">
        <v>0</v>
      </c>
      <c r="D204" s="19" t="s">
        <v>8221</v>
      </c>
      <c r="E204" s="19">
        <v>0</v>
      </c>
    </row>
    <row r="205" spans="1:5" hidden="1" x14ac:dyDescent="0.3">
      <c r="A205" s="19" t="s">
        <v>8221</v>
      </c>
      <c r="B205" s="19">
        <v>8</v>
      </c>
      <c r="D205" s="19" t="s">
        <v>8221</v>
      </c>
      <c r="E205" s="19">
        <v>2</v>
      </c>
    </row>
    <row r="206" spans="1:5" hidden="1" x14ac:dyDescent="0.3">
      <c r="A206" s="19" t="s">
        <v>8221</v>
      </c>
      <c r="B206" s="19">
        <v>1293</v>
      </c>
      <c r="D206" s="19" t="s">
        <v>8221</v>
      </c>
      <c r="E206" s="19">
        <v>1</v>
      </c>
    </row>
    <row r="207" spans="1:5" hidden="1" x14ac:dyDescent="0.3">
      <c r="A207" s="19" t="s">
        <v>8221</v>
      </c>
      <c r="B207" s="19">
        <v>17</v>
      </c>
      <c r="D207" s="19" t="s">
        <v>8221</v>
      </c>
      <c r="E207" s="19">
        <v>0</v>
      </c>
    </row>
    <row r="208" spans="1:5" hidden="1" x14ac:dyDescent="0.3">
      <c r="A208" s="19" t="s">
        <v>8221</v>
      </c>
      <c r="B208" s="19">
        <v>0</v>
      </c>
      <c r="D208" s="19" t="s">
        <v>8221</v>
      </c>
      <c r="E208" s="19">
        <v>1</v>
      </c>
    </row>
    <row r="209" spans="1:5" hidden="1" x14ac:dyDescent="0.3">
      <c r="A209" s="19" t="s">
        <v>8221</v>
      </c>
      <c r="B209" s="19">
        <v>13</v>
      </c>
      <c r="D209" s="19" t="s">
        <v>8221</v>
      </c>
      <c r="E209" s="19">
        <v>0</v>
      </c>
    </row>
    <row r="210" spans="1:5" hidden="1" x14ac:dyDescent="0.3">
      <c r="A210" s="19" t="s">
        <v>8221</v>
      </c>
      <c r="B210" s="19">
        <v>0</v>
      </c>
      <c r="D210" s="19" t="s">
        <v>8221</v>
      </c>
      <c r="E210" s="19">
        <v>5</v>
      </c>
    </row>
    <row r="211" spans="1:5" hidden="1" x14ac:dyDescent="0.3">
      <c r="A211" s="19" t="s">
        <v>8221</v>
      </c>
      <c r="B211" s="19">
        <v>0</v>
      </c>
      <c r="D211" s="19" t="s">
        <v>8221</v>
      </c>
      <c r="E211" s="19">
        <v>1</v>
      </c>
    </row>
    <row r="212" spans="1:5" hidden="1" x14ac:dyDescent="0.3">
      <c r="A212" s="19" t="s">
        <v>8221</v>
      </c>
      <c r="B212" s="19">
        <v>33</v>
      </c>
      <c r="D212" s="19" t="s">
        <v>8221</v>
      </c>
      <c r="E212" s="19">
        <v>1</v>
      </c>
    </row>
    <row r="213" spans="1:5" hidden="1" x14ac:dyDescent="0.3">
      <c r="A213" s="19" t="s">
        <v>8221</v>
      </c>
      <c r="B213" s="19">
        <v>12</v>
      </c>
      <c r="D213" s="19" t="s">
        <v>8221</v>
      </c>
      <c r="E213" s="19">
        <v>2</v>
      </c>
    </row>
    <row r="214" spans="1:5" hidden="1" x14ac:dyDescent="0.3">
      <c r="A214" s="19" t="s">
        <v>8221</v>
      </c>
      <c r="B214" s="19">
        <v>1</v>
      </c>
      <c r="D214" s="19" t="s">
        <v>8221</v>
      </c>
      <c r="E214" s="19">
        <v>0</v>
      </c>
    </row>
    <row r="215" spans="1:5" hidden="1" x14ac:dyDescent="0.3">
      <c r="A215" s="19" t="s">
        <v>8221</v>
      </c>
      <c r="B215" s="19">
        <v>1</v>
      </c>
      <c r="D215" s="19" t="s">
        <v>8221</v>
      </c>
      <c r="E215" s="19">
        <v>9</v>
      </c>
    </row>
    <row r="216" spans="1:5" hidden="1" x14ac:dyDescent="0.3">
      <c r="A216" s="19" t="s">
        <v>8221</v>
      </c>
      <c r="B216" s="19">
        <v>1</v>
      </c>
      <c r="D216" s="19" t="s">
        <v>8221</v>
      </c>
      <c r="E216" s="19">
        <v>4</v>
      </c>
    </row>
    <row r="217" spans="1:5" hidden="1" x14ac:dyDescent="0.3">
      <c r="A217" s="19" t="s">
        <v>8221</v>
      </c>
      <c r="B217" s="19">
        <v>1</v>
      </c>
      <c r="D217" s="19" t="s">
        <v>8221</v>
      </c>
      <c r="E217" s="19">
        <v>4</v>
      </c>
    </row>
    <row r="218" spans="1:5" hidden="1" x14ac:dyDescent="0.3">
      <c r="A218" s="19" t="s">
        <v>8221</v>
      </c>
      <c r="B218" s="19">
        <v>84</v>
      </c>
      <c r="D218" s="19" t="s">
        <v>8221</v>
      </c>
      <c r="E218" s="19">
        <v>1</v>
      </c>
    </row>
    <row r="219" spans="1:5" hidden="1" x14ac:dyDescent="0.3">
      <c r="A219" s="19" t="s">
        <v>8221</v>
      </c>
      <c r="B219" s="19">
        <v>38</v>
      </c>
      <c r="D219" s="19" t="s">
        <v>8221</v>
      </c>
      <c r="E219" s="19">
        <v>1</v>
      </c>
    </row>
    <row r="220" spans="1:5" hidden="1" x14ac:dyDescent="0.3">
      <c r="A220" s="19" t="s">
        <v>8221</v>
      </c>
      <c r="B220" s="19">
        <v>1</v>
      </c>
      <c r="D220" s="19" t="s">
        <v>8221</v>
      </c>
      <c r="E220" s="19">
        <v>7</v>
      </c>
    </row>
    <row r="221" spans="1:5" hidden="1" x14ac:dyDescent="0.3">
      <c r="A221" s="19" t="s">
        <v>8221</v>
      </c>
      <c r="B221" s="19">
        <v>76</v>
      </c>
      <c r="D221" s="19" t="s">
        <v>8221</v>
      </c>
      <c r="E221" s="19">
        <v>5</v>
      </c>
    </row>
    <row r="222" spans="1:5" hidden="1" x14ac:dyDescent="0.3">
      <c r="A222" s="19" t="s">
        <v>8221</v>
      </c>
      <c r="B222" s="19">
        <v>3</v>
      </c>
      <c r="D222" s="19" t="s">
        <v>8221</v>
      </c>
      <c r="E222" s="19">
        <v>1</v>
      </c>
    </row>
    <row r="223" spans="1:5" hidden="1" x14ac:dyDescent="0.3">
      <c r="A223" s="19" t="s">
        <v>8221</v>
      </c>
      <c r="B223" s="19">
        <v>0</v>
      </c>
      <c r="D223" s="19" t="s">
        <v>8221</v>
      </c>
      <c r="E223" s="19">
        <v>0</v>
      </c>
    </row>
    <row r="224" spans="1:5" hidden="1" x14ac:dyDescent="0.3">
      <c r="A224" s="19" t="s">
        <v>8221</v>
      </c>
      <c r="B224" s="19">
        <v>2</v>
      </c>
      <c r="D224" s="19" t="s">
        <v>8221</v>
      </c>
      <c r="E224" s="19">
        <v>0</v>
      </c>
    </row>
    <row r="225" spans="1:5" hidden="1" x14ac:dyDescent="0.3">
      <c r="A225" s="19" t="s">
        <v>8221</v>
      </c>
      <c r="B225" s="19">
        <v>0</v>
      </c>
      <c r="D225" s="19" t="s">
        <v>8221</v>
      </c>
      <c r="E225" s="19">
        <v>1</v>
      </c>
    </row>
    <row r="226" spans="1:5" hidden="1" x14ac:dyDescent="0.3">
      <c r="A226" s="19" t="s">
        <v>8221</v>
      </c>
      <c r="B226" s="19">
        <v>0</v>
      </c>
      <c r="D226" s="19" t="s">
        <v>8221</v>
      </c>
      <c r="E226" s="19">
        <v>2</v>
      </c>
    </row>
    <row r="227" spans="1:5" hidden="1" x14ac:dyDescent="0.3">
      <c r="A227" s="19" t="s">
        <v>8221</v>
      </c>
      <c r="B227" s="19">
        <v>0</v>
      </c>
      <c r="D227" s="19" t="s">
        <v>8221</v>
      </c>
      <c r="E227" s="19">
        <v>0</v>
      </c>
    </row>
    <row r="228" spans="1:5" hidden="1" x14ac:dyDescent="0.3">
      <c r="A228" s="19" t="s">
        <v>8221</v>
      </c>
      <c r="B228" s="19">
        <v>2</v>
      </c>
      <c r="D228" s="19" t="s">
        <v>8221</v>
      </c>
      <c r="E228" s="19">
        <v>4</v>
      </c>
    </row>
    <row r="229" spans="1:5" hidden="1" x14ac:dyDescent="0.3">
      <c r="A229" s="19" t="s">
        <v>8221</v>
      </c>
      <c r="B229" s="19">
        <v>0</v>
      </c>
      <c r="D229" s="19" t="s">
        <v>8221</v>
      </c>
      <c r="E229" s="19">
        <v>7</v>
      </c>
    </row>
    <row r="230" spans="1:5" hidden="1" x14ac:dyDescent="0.3">
      <c r="A230" s="19" t="s">
        <v>8221</v>
      </c>
      <c r="B230" s="19">
        <v>0</v>
      </c>
      <c r="D230" s="19" t="s">
        <v>8221</v>
      </c>
      <c r="E230" s="19">
        <v>2</v>
      </c>
    </row>
    <row r="231" spans="1:5" hidden="1" x14ac:dyDescent="0.3">
      <c r="A231" s="19" t="s">
        <v>8221</v>
      </c>
      <c r="B231" s="19">
        <v>0</v>
      </c>
      <c r="D231" s="19" t="s">
        <v>8221</v>
      </c>
      <c r="E231" s="19">
        <v>1</v>
      </c>
    </row>
    <row r="232" spans="1:5" hidden="1" x14ac:dyDescent="0.3">
      <c r="A232" s="19" t="s">
        <v>8221</v>
      </c>
      <c r="B232" s="19">
        <v>2</v>
      </c>
      <c r="D232" s="19" t="s">
        <v>8221</v>
      </c>
      <c r="E232" s="19">
        <v>9</v>
      </c>
    </row>
    <row r="233" spans="1:5" hidden="1" x14ac:dyDescent="0.3">
      <c r="A233" s="19" t="s">
        <v>8221</v>
      </c>
      <c r="B233" s="19">
        <v>0</v>
      </c>
      <c r="D233" s="19" t="s">
        <v>8221</v>
      </c>
      <c r="E233" s="19">
        <v>2</v>
      </c>
    </row>
    <row r="234" spans="1:5" hidden="1" x14ac:dyDescent="0.3">
      <c r="A234" s="19" t="s">
        <v>8221</v>
      </c>
      <c r="B234" s="19">
        <v>7</v>
      </c>
      <c r="D234" s="19" t="s">
        <v>8221</v>
      </c>
      <c r="E234" s="19">
        <v>1</v>
      </c>
    </row>
    <row r="235" spans="1:5" hidden="1" x14ac:dyDescent="0.3">
      <c r="A235" s="19" t="s">
        <v>8221</v>
      </c>
      <c r="B235" s="19">
        <v>0</v>
      </c>
      <c r="D235" s="19" t="s">
        <v>8221</v>
      </c>
      <c r="E235" s="19">
        <v>7</v>
      </c>
    </row>
    <row r="236" spans="1:5" hidden="1" x14ac:dyDescent="0.3">
      <c r="A236" s="19" t="s">
        <v>8221</v>
      </c>
      <c r="B236" s="19">
        <v>5</v>
      </c>
      <c r="D236" s="19" t="s">
        <v>8221</v>
      </c>
      <c r="E236" s="19">
        <v>2</v>
      </c>
    </row>
    <row r="237" spans="1:5" hidden="1" x14ac:dyDescent="0.3">
      <c r="A237" s="19" t="s">
        <v>8221</v>
      </c>
      <c r="B237" s="19">
        <v>0</v>
      </c>
      <c r="D237" s="19" t="s">
        <v>8221</v>
      </c>
      <c r="E237" s="19">
        <v>8</v>
      </c>
    </row>
    <row r="238" spans="1:5" hidden="1" x14ac:dyDescent="0.3">
      <c r="A238" s="19" t="s">
        <v>8221</v>
      </c>
      <c r="B238" s="19">
        <v>0</v>
      </c>
      <c r="D238" s="19" t="s">
        <v>8221</v>
      </c>
      <c r="E238" s="19">
        <v>2</v>
      </c>
    </row>
    <row r="239" spans="1:5" hidden="1" x14ac:dyDescent="0.3">
      <c r="A239" s="19" t="s">
        <v>8221</v>
      </c>
      <c r="B239" s="19">
        <v>1</v>
      </c>
      <c r="D239" s="19" t="s">
        <v>8221</v>
      </c>
      <c r="E239" s="19">
        <v>2</v>
      </c>
    </row>
    <row r="240" spans="1:5" hidden="1" x14ac:dyDescent="0.3">
      <c r="A240" s="19" t="s">
        <v>8221</v>
      </c>
      <c r="B240" s="19">
        <v>0</v>
      </c>
      <c r="D240" s="19" t="s">
        <v>8221</v>
      </c>
      <c r="E240" s="19">
        <v>7</v>
      </c>
    </row>
    <row r="241" spans="1:5" hidden="1" x14ac:dyDescent="0.3">
      <c r="A241" s="19" t="s">
        <v>8221</v>
      </c>
      <c r="B241" s="19">
        <v>5</v>
      </c>
      <c r="D241" s="19" t="s">
        <v>8221</v>
      </c>
      <c r="E241" s="19">
        <v>2</v>
      </c>
    </row>
    <row r="242" spans="1:5" x14ac:dyDescent="0.3">
      <c r="A242" s="19" t="s">
        <v>8219</v>
      </c>
      <c r="B242" s="19">
        <v>137</v>
      </c>
      <c r="D242" s="19" t="s">
        <v>8221</v>
      </c>
      <c r="E242" s="19">
        <v>18</v>
      </c>
    </row>
    <row r="243" spans="1:5" x14ac:dyDescent="0.3">
      <c r="A243" s="19" t="s">
        <v>8219</v>
      </c>
      <c r="B243" s="19">
        <v>376</v>
      </c>
      <c r="D243" s="19" t="s">
        <v>8221</v>
      </c>
      <c r="E243" s="19">
        <v>9</v>
      </c>
    </row>
    <row r="244" spans="1:5" x14ac:dyDescent="0.3">
      <c r="A244" s="19" t="s">
        <v>8219</v>
      </c>
      <c r="B244" s="19">
        <v>202</v>
      </c>
      <c r="D244" s="19" t="s">
        <v>8221</v>
      </c>
      <c r="E244" s="19">
        <v>4</v>
      </c>
    </row>
    <row r="245" spans="1:5" x14ac:dyDescent="0.3">
      <c r="A245" s="19" t="s">
        <v>8219</v>
      </c>
      <c r="B245" s="19">
        <v>328</v>
      </c>
      <c r="D245" s="19" t="s">
        <v>8221</v>
      </c>
      <c r="E245" s="19">
        <v>7</v>
      </c>
    </row>
    <row r="246" spans="1:5" x14ac:dyDescent="0.3">
      <c r="A246" s="19" t="s">
        <v>8219</v>
      </c>
      <c r="B246" s="19">
        <v>84</v>
      </c>
      <c r="D246" s="19" t="s">
        <v>8221</v>
      </c>
      <c r="E246" s="19">
        <v>29</v>
      </c>
    </row>
    <row r="247" spans="1:5" x14ac:dyDescent="0.3">
      <c r="A247" s="19" t="s">
        <v>8219</v>
      </c>
      <c r="B247" s="19">
        <v>96</v>
      </c>
      <c r="D247" s="19" t="s">
        <v>8221</v>
      </c>
      <c r="E247" s="19">
        <v>12</v>
      </c>
    </row>
    <row r="248" spans="1:5" x14ac:dyDescent="0.3">
      <c r="A248" s="19" t="s">
        <v>8219</v>
      </c>
      <c r="B248" s="19">
        <v>223</v>
      </c>
      <c r="D248" s="19" t="s">
        <v>8221</v>
      </c>
      <c r="E248" s="19">
        <v>4</v>
      </c>
    </row>
    <row r="249" spans="1:5" x14ac:dyDescent="0.3">
      <c r="A249" s="19" t="s">
        <v>8219</v>
      </c>
      <c r="B249" s="19">
        <v>62</v>
      </c>
      <c r="D249" s="19" t="s">
        <v>8221</v>
      </c>
      <c r="E249" s="19">
        <v>28</v>
      </c>
    </row>
    <row r="250" spans="1:5" x14ac:dyDescent="0.3">
      <c r="A250" s="19" t="s">
        <v>8219</v>
      </c>
      <c r="B250" s="19">
        <v>146</v>
      </c>
      <c r="D250" s="19" t="s">
        <v>8221</v>
      </c>
      <c r="E250" s="19">
        <v>25</v>
      </c>
    </row>
    <row r="251" spans="1:5" x14ac:dyDescent="0.3">
      <c r="A251" s="19" t="s">
        <v>8219</v>
      </c>
      <c r="B251" s="19">
        <v>235</v>
      </c>
      <c r="D251" s="19" t="s">
        <v>8221</v>
      </c>
      <c r="E251" s="19">
        <v>28</v>
      </c>
    </row>
    <row r="252" spans="1:5" x14ac:dyDescent="0.3">
      <c r="A252" s="19" t="s">
        <v>8219</v>
      </c>
      <c r="B252" s="19">
        <v>437</v>
      </c>
      <c r="D252" s="19" t="s">
        <v>8221</v>
      </c>
      <c r="E252" s="19">
        <v>310</v>
      </c>
    </row>
    <row r="253" spans="1:5" x14ac:dyDescent="0.3">
      <c r="A253" s="19" t="s">
        <v>8219</v>
      </c>
      <c r="B253" s="19">
        <v>77</v>
      </c>
      <c r="D253" s="19" t="s">
        <v>8221</v>
      </c>
      <c r="E253" s="19">
        <v>15</v>
      </c>
    </row>
    <row r="254" spans="1:5" x14ac:dyDescent="0.3">
      <c r="A254" s="19" t="s">
        <v>8219</v>
      </c>
      <c r="B254" s="19">
        <v>108</v>
      </c>
      <c r="D254" s="19" t="s">
        <v>8221</v>
      </c>
      <c r="E254" s="19">
        <v>215</v>
      </c>
    </row>
    <row r="255" spans="1:5" x14ac:dyDescent="0.3">
      <c r="A255" s="19" t="s">
        <v>8219</v>
      </c>
      <c r="B255" s="19">
        <v>7</v>
      </c>
      <c r="D255" s="19" t="s">
        <v>8221</v>
      </c>
      <c r="E255" s="19">
        <v>3</v>
      </c>
    </row>
    <row r="256" spans="1:5" x14ac:dyDescent="0.3">
      <c r="A256" s="19" t="s">
        <v>8219</v>
      </c>
      <c r="B256" s="19">
        <v>314</v>
      </c>
      <c r="D256" s="19" t="s">
        <v>8221</v>
      </c>
      <c r="E256" s="19">
        <v>2</v>
      </c>
    </row>
    <row r="257" spans="1:5" x14ac:dyDescent="0.3">
      <c r="A257" s="19" t="s">
        <v>8219</v>
      </c>
      <c r="B257" s="19">
        <v>188</v>
      </c>
      <c r="D257" s="19" t="s">
        <v>8221</v>
      </c>
      <c r="E257" s="19">
        <v>26</v>
      </c>
    </row>
    <row r="258" spans="1:5" x14ac:dyDescent="0.3">
      <c r="A258" s="19" t="s">
        <v>8219</v>
      </c>
      <c r="B258" s="19">
        <v>275</v>
      </c>
      <c r="D258" s="19" t="s">
        <v>8221</v>
      </c>
      <c r="E258" s="19">
        <v>24</v>
      </c>
    </row>
    <row r="259" spans="1:5" x14ac:dyDescent="0.3">
      <c r="A259" s="19" t="s">
        <v>8219</v>
      </c>
      <c r="B259" s="19">
        <v>560</v>
      </c>
      <c r="D259" s="19" t="s">
        <v>8221</v>
      </c>
      <c r="E259" s="19">
        <v>96</v>
      </c>
    </row>
    <row r="260" spans="1:5" x14ac:dyDescent="0.3">
      <c r="A260" s="19" t="s">
        <v>8219</v>
      </c>
      <c r="B260" s="19">
        <v>688</v>
      </c>
      <c r="D260" s="19" t="s">
        <v>8221</v>
      </c>
      <c r="E260" s="19">
        <v>17</v>
      </c>
    </row>
    <row r="261" spans="1:5" x14ac:dyDescent="0.3">
      <c r="A261" s="19" t="s">
        <v>8219</v>
      </c>
      <c r="B261" s="19">
        <v>942</v>
      </c>
      <c r="D261" s="19" t="s">
        <v>8221</v>
      </c>
      <c r="E261" s="19">
        <v>94</v>
      </c>
    </row>
    <row r="262" spans="1:5" x14ac:dyDescent="0.3">
      <c r="A262" s="19" t="s">
        <v>8219</v>
      </c>
      <c r="B262" s="19">
        <v>88</v>
      </c>
      <c r="D262" s="19" t="s">
        <v>8221</v>
      </c>
      <c r="E262" s="19">
        <v>129</v>
      </c>
    </row>
    <row r="263" spans="1:5" x14ac:dyDescent="0.3">
      <c r="A263" s="19" t="s">
        <v>8219</v>
      </c>
      <c r="B263" s="19">
        <v>220</v>
      </c>
      <c r="D263" s="19" t="s">
        <v>8221</v>
      </c>
      <c r="E263" s="19">
        <v>1</v>
      </c>
    </row>
    <row r="264" spans="1:5" x14ac:dyDescent="0.3">
      <c r="A264" s="19" t="s">
        <v>8219</v>
      </c>
      <c r="B264" s="19">
        <v>145</v>
      </c>
      <c r="D264" s="19" t="s">
        <v>8221</v>
      </c>
      <c r="E264" s="19">
        <v>4</v>
      </c>
    </row>
    <row r="265" spans="1:5" x14ac:dyDescent="0.3">
      <c r="A265" s="19" t="s">
        <v>8219</v>
      </c>
      <c r="B265" s="19">
        <v>963</v>
      </c>
      <c r="D265" s="19" t="s">
        <v>8221</v>
      </c>
      <c r="E265" s="19">
        <v>3</v>
      </c>
    </row>
    <row r="266" spans="1:5" x14ac:dyDescent="0.3">
      <c r="A266" s="19" t="s">
        <v>8219</v>
      </c>
      <c r="B266" s="19">
        <v>91</v>
      </c>
      <c r="D266" s="19" t="s">
        <v>8221</v>
      </c>
      <c r="E266" s="19">
        <v>135</v>
      </c>
    </row>
    <row r="267" spans="1:5" x14ac:dyDescent="0.3">
      <c r="A267" s="19" t="s">
        <v>8219</v>
      </c>
      <c r="B267" s="19">
        <v>58</v>
      </c>
      <c r="D267" s="19" t="s">
        <v>8221</v>
      </c>
      <c r="E267" s="19">
        <v>10</v>
      </c>
    </row>
    <row r="268" spans="1:5" x14ac:dyDescent="0.3">
      <c r="A268" s="19" t="s">
        <v>8219</v>
      </c>
      <c r="B268" s="19">
        <v>36</v>
      </c>
      <c r="D268" s="19" t="s">
        <v>8221</v>
      </c>
      <c r="E268" s="19">
        <v>0</v>
      </c>
    </row>
    <row r="269" spans="1:5" x14ac:dyDescent="0.3">
      <c r="A269" s="19" t="s">
        <v>8219</v>
      </c>
      <c r="B269" s="19">
        <v>165</v>
      </c>
      <c r="D269" s="19" t="s">
        <v>8221</v>
      </c>
      <c r="E269" s="19">
        <v>6</v>
      </c>
    </row>
    <row r="270" spans="1:5" x14ac:dyDescent="0.3">
      <c r="A270" s="19" t="s">
        <v>8219</v>
      </c>
      <c r="B270" s="19">
        <v>111</v>
      </c>
      <c r="D270" s="19" t="s">
        <v>8221</v>
      </c>
      <c r="E270" s="19">
        <v>36</v>
      </c>
    </row>
    <row r="271" spans="1:5" x14ac:dyDescent="0.3">
      <c r="A271" s="19" t="s">
        <v>8219</v>
      </c>
      <c r="B271" s="19">
        <v>1596</v>
      </c>
      <c r="D271" s="19" t="s">
        <v>8221</v>
      </c>
      <c r="E271" s="19">
        <v>336</v>
      </c>
    </row>
    <row r="272" spans="1:5" x14ac:dyDescent="0.3">
      <c r="A272" s="19" t="s">
        <v>8219</v>
      </c>
      <c r="B272" s="19">
        <v>61</v>
      </c>
      <c r="D272" s="19" t="s">
        <v>8221</v>
      </c>
      <c r="E272" s="19">
        <v>34</v>
      </c>
    </row>
    <row r="273" spans="1:5" x14ac:dyDescent="0.3">
      <c r="A273" s="19" t="s">
        <v>8219</v>
      </c>
      <c r="B273" s="19">
        <v>287</v>
      </c>
      <c r="D273" s="19" t="s">
        <v>8221</v>
      </c>
      <c r="E273" s="19">
        <v>10</v>
      </c>
    </row>
    <row r="274" spans="1:5" x14ac:dyDescent="0.3">
      <c r="A274" s="19" t="s">
        <v>8219</v>
      </c>
      <c r="B274" s="19">
        <v>65</v>
      </c>
      <c r="D274" s="19" t="s">
        <v>8221</v>
      </c>
      <c r="E274" s="19">
        <v>201</v>
      </c>
    </row>
    <row r="275" spans="1:5" x14ac:dyDescent="0.3">
      <c r="A275" s="19" t="s">
        <v>8219</v>
      </c>
      <c r="B275" s="19">
        <v>118</v>
      </c>
      <c r="D275" s="19" t="s">
        <v>8221</v>
      </c>
      <c r="E275" s="19">
        <v>296</v>
      </c>
    </row>
    <row r="276" spans="1:5" x14ac:dyDescent="0.3">
      <c r="A276" s="19" t="s">
        <v>8219</v>
      </c>
      <c r="B276" s="19">
        <v>113</v>
      </c>
      <c r="D276" s="19" t="s">
        <v>8221</v>
      </c>
      <c r="E276" s="19">
        <v>7</v>
      </c>
    </row>
    <row r="277" spans="1:5" x14ac:dyDescent="0.3">
      <c r="A277" s="19" t="s">
        <v>8219</v>
      </c>
      <c r="B277" s="19">
        <v>332</v>
      </c>
      <c r="D277" s="19" t="s">
        <v>8221</v>
      </c>
      <c r="E277" s="19">
        <v>7</v>
      </c>
    </row>
    <row r="278" spans="1:5" x14ac:dyDescent="0.3">
      <c r="A278" s="19" t="s">
        <v>8219</v>
      </c>
      <c r="B278" s="19">
        <v>62</v>
      </c>
      <c r="D278" s="19" t="s">
        <v>8221</v>
      </c>
      <c r="E278" s="19">
        <v>1</v>
      </c>
    </row>
    <row r="279" spans="1:5" x14ac:dyDescent="0.3">
      <c r="A279" s="19" t="s">
        <v>8219</v>
      </c>
      <c r="B279" s="19">
        <v>951</v>
      </c>
      <c r="D279" s="19" t="s">
        <v>8221</v>
      </c>
      <c r="E279" s="19">
        <v>114</v>
      </c>
    </row>
    <row r="280" spans="1:5" x14ac:dyDescent="0.3">
      <c r="A280" s="19" t="s">
        <v>8219</v>
      </c>
      <c r="B280" s="19">
        <v>415</v>
      </c>
      <c r="D280" s="19" t="s">
        <v>8221</v>
      </c>
      <c r="E280" s="19">
        <v>29</v>
      </c>
    </row>
    <row r="281" spans="1:5" x14ac:dyDescent="0.3">
      <c r="A281" s="19" t="s">
        <v>8219</v>
      </c>
      <c r="B281" s="19">
        <v>305</v>
      </c>
      <c r="D281" s="19" t="s">
        <v>8221</v>
      </c>
      <c r="E281" s="19">
        <v>890</v>
      </c>
    </row>
    <row r="282" spans="1:5" x14ac:dyDescent="0.3">
      <c r="A282" s="19" t="s">
        <v>8219</v>
      </c>
      <c r="B282" s="19">
        <v>2139</v>
      </c>
      <c r="D282" s="19" t="s">
        <v>8221</v>
      </c>
      <c r="E282" s="19">
        <v>31</v>
      </c>
    </row>
    <row r="283" spans="1:5" x14ac:dyDescent="0.3">
      <c r="A283" s="19" t="s">
        <v>8219</v>
      </c>
      <c r="B283" s="19">
        <v>79</v>
      </c>
      <c r="D283" s="19" t="s">
        <v>8221</v>
      </c>
      <c r="E283" s="19">
        <v>21</v>
      </c>
    </row>
    <row r="284" spans="1:5" x14ac:dyDescent="0.3">
      <c r="A284" s="19" t="s">
        <v>8219</v>
      </c>
      <c r="B284" s="19">
        <v>179</v>
      </c>
      <c r="D284" s="19" t="s">
        <v>8221</v>
      </c>
      <c r="E284" s="19">
        <v>37</v>
      </c>
    </row>
    <row r="285" spans="1:5" x14ac:dyDescent="0.3">
      <c r="A285" s="19" t="s">
        <v>8219</v>
      </c>
      <c r="B285" s="19">
        <v>202</v>
      </c>
      <c r="D285" s="19" t="s">
        <v>8221</v>
      </c>
      <c r="E285" s="19">
        <v>7</v>
      </c>
    </row>
    <row r="286" spans="1:5" x14ac:dyDescent="0.3">
      <c r="A286" s="19" t="s">
        <v>8219</v>
      </c>
      <c r="B286" s="19">
        <v>760</v>
      </c>
      <c r="D286" s="19" t="s">
        <v>8221</v>
      </c>
      <c r="E286" s="19">
        <v>4</v>
      </c>
    </row>
    <row r="287" spans="1:5" x14ac:dyDescent="0.3">
      <c r="A287" s="19" t="s">
        <v>8219</v>
      </c>
      <c r="B287" s="19">
        <v>563</v>
      </c>
      <c r="D287" s="19" t="s">
        <v>8221</v>
      </c>
      <c r="E287" s="19">
        <v>5</v>
      </c>
    </row>
    <row r="288" spans="1:5" x14ac:dyDescent="0.3">
      <c r="A288" s="19" t="s">
        <v>8219</v>
      </c>
      <c r="B288" s="19">
        <v>135</v>
      </c>
      <c r="D288" s="19" t="s">
        <v>8221</v>
      </c>
      <c r="E288" s="19">
        <v>0</v>
      </c>
    </row>
    <row r="289" spans="1:5" x14ac:dyDescent="0.3">
      <c r="A289" s="19" t="s">
        <v>8219</v>
      </c>
      <c r="B289" s="19">
        <v>290</v>
      </c>
      <c r="D289" s="19" t="s">
        <v>8221</v>
      </c>
      <c r="E289" s="19">
        <v>456</v>
      </c>
    </row>
    <row r="290" spans="1:5" x14ac:dyDescent="0.3">
      <c r="A290" s="19" t="s">
        <v>8219</v>
      </c>
      <c r="B290" s="19">
        <v>447</v>
      </c>
      <c r="D290" s="19" t="s">
        <v>8221</v>
      </c>
      <c r="E290" s="19">
        <v>369</v>
      </c>
    </row>
    <row r="291" spans="1:5" x14ac:dyDescent="0.3">
      <c r="A291" s="19" t="s">
        <v>8219</v>
      </c>
      <c r="B291" s="19">
        <v>232</v>
      </c>
      <c r="D291" s="19" t="s">
        <v>8221</v>
      </c>
      <c r="E291" s="19">
        <v>2</v>
      </c>
    </row>
    <row r="292" spans="1:5" x14ac:dyDescent="0.3">
      <c r="A292" s="19" t="s">
        <v>8219</v>
      </c>
      <c r="B292" s="19">
        <v>168</v>
      </c>
      <c r="D292" s="19" t="s">
        <v>8221</v>
      </c>
      <c r="E292" s="19">
        <v>0</v>
      </c>
    </row>
    <row r="293" spans="1:5" x14ac:dyDescent="0.3">
      <c r="A293" s="19" t="s">
        <v>8219</v>
      </c>
      <c r="B293" s="19">
        <v>128</v>
      </c>
      <c r="D293" s="19" t="s">
        <v>8221</v>
      </c>
      <c r="E293" s="19">
        <v>338</v>
      </c>
    </row>
    <row r="294" spans="1:5" x14ac:dyDescent="0.3">
      <c r="A294" s="19" t="s">
        <v>8219</v>
      </c>
      <c r="B294" s="19">
        <v>493</v>
      </c>
      <c r="D294" s="19" t="s">
        <v>8221</v>
      </c>
      <c r="E294" s="19">
        <v>4</v>
      </c>
    </row>
    <row r="295" spans="1:5" x14ac:dyDescent="0.3">
      <c r="A295" s="19" t="s">
        <v>8219</v>
      </c>
      <c r="B295" s="19">
        <v>131</v>
      </c>
      <c r="D295" s="19" t="s">
        <v>8221</v>
      </c>
      <c r="E295" s="19">
        <v>1</v>
      </c>
    </row>
    <row r="296" spans="1:5" x14ac:dyDescent="0.3">
      <c r="A296" s="19" t="s">
        <v>8219</v>
      </c>
      <c r="B296" s="19">
        <v>50</v>
      </c>
      <c r="D296" s="19" t="s">
        <v>8221</v>
      </c>
      <c r="E296" s="19">
        <v>28</v>
      </c>
    </row>
    <row r="297" spans="1:5" x14ac:dyDescent="0.3">
      <c r="A297" s="19" t="s">
        <v>8219</v>
      </c>
      <c r="B297" s="19">
        <v>665</v>
      </c>
      <c r="D297" s="19" t="s">
        <v>8221</v>
      </c>
      <c r="E297" s="19">
        <v>12</v>
      </c>
    </row>
    <row r="298" spans="1:5" x14ac:dyDescent="0.3">
      <c r="A298" s="19" t="s">
        <v>8219</v>
      </c>
      <c r="B298" s="19">
        <v>129</v>
      </c>
      <c r="D298" s="19" t="s">
        <v>8221</v>
      </c>
      <c r="E298" s="19">
        <v>16</v>
      </c>
    </row>
    <row r="299" spans="1:5" x14ac:dyDescent="0.3">
      <c r="A299" s="19" t="s">
        <v>8219</v>
      </c>
      <c r="B299" s="19">
        <v>142</v>
      </c>
      <c r="D299" s="19" t="s">
        <v>8221</v>
      </c>
      <c r="E299" s="19">
        <v>4</v>
      </c>
    </row>
    <row r="300" spans="1:5" x14ac:dyDescent="0.3">
      <c r="A300" s="19" t="s">
        <v>8219</v>
      </c>
      <c r="B300" s="19">
        <v>2436</v>
      </c>
      <c r="D300" s="19" t="s">
        <v>8221</v>
      </c>
      <c r="E300" s="19">
        <v>4</v>
      </c>
    </row>
    <row r="301" spans="1:5" x14ac:dyDescent="0.3">
      <c r="A301" s="19" t="s">
        <v>8219</v>
      </c>
      <c r="B301" s="19">
        <v>244</v>
      </c>
      <c r="D301" s="19" t="s">
        <v>8221</v>
      </c>
      <c r="E301" s="19">
        <v>10</v>
      </c>
    </row>
    <row r="302" spans="1:5" x14ac:dyDescent="0.3">
      <c r="A302" s="19" t="s">
        <v>8219</v>
      </c>
      <c r="B302" s="19">
        <v>298</v>
      </c>
      <c r="D302" s="19" t="s">
        <v>8221</v>
      </c>
      <c r="E302" s="19">
        <v>0</v>
      </c>
    </row>
    <row r="303" spans="1:5" x14ac:dyDescent="0.3">
      <c r="A303" s="19" t="s">
        <v>8219</v>
      </c>
      <c r="B303" s="19">
        <v>251</v>
      </c>
      <c r="D303" s="19" t="s">
        <v>8221</v>
      </c>
      <c r="E303" s="19">
        <v>6</v>
      </c>
    </row>
    <row r="304" spans="1:5" x14ac:dyDescent="0.3">
      <c r="A304" s="19" t="s">
        <v>8219</v>
      </c>
      <c r="B304" s="19">
        <v>108</v>
      </c>
      <c r="D304" s="19" t="s">
        <v>8221</v>
      </c>
      <c r="E304" s="19">
        <v>0</v>
      </c>
    </row>
    <row r="305" spans="1:5" x14ac:dyDescent="0.3">
      <c r="A305" s="19" t="s">
        <v>8219</v>
      </c>
      <c r="B305" s="19">
        <v>82</v>
      </c>
      <c r="D305" s="19" t="s">
        <v>8221</v>
      </c>
      <c r="E305" s="19">
        <v>1</v>
      </c>
    </row>
    <row r="306" spans="1:5" x14ac:dyDescent="0.3">
      <c r="A306" s="19" t="s">
        <v>8219</v>
      </c>
      <c r="B306" s="19">
        <v>74</v>
      </c>
      <c r="D306" s="19" t="s">
        <v>8221</v>
      </c>
      <c r="E306" s="19">
        <v>0</v>
      </c>
    </row>
    <row r="307" spans="1:5" x14ac:dyDescent="0.3">
      <c r="A307" s="19" t="s">
        <v>8219</v>
      </c>
      <c r="B307" s="19">
        <v>189</v>
      </c>
      <c r="D307" s="19" t="s">
        <v>8221</v>
      </c>
      <c r="E307" s="19">
        <v>44</v>
      </c>
    </row>
    <row r="308" spans="1:5" x14ac:dyDescent="0.3">
      <c r="A308" s="19" t="s">
        <v>8219</v>
      </c>
      <c r="B308" s="19">
        <v>80</v>
      </c>
      <c r="D308" s="19" t="s">
        <v>8221</v>
      </c>
      <c r="E308" s="19">
        <v>0</v>
      </c>
    </row>
    <row r="309" spans="1:5" x14ac:dyDescent="0.3">
      <c r="A309" s="19" t="s">
        <v>8219</v>
      </c>
      <c r="B309" s="19">
        <v>576</v>
      </c>
      <c r="D309" s="19" t="s">
        <v>8221</v>
      </c>
      <c r="E309" s="19">
        <v>3</v>
      </c>
    </row>
    <row r="310" spans="1:5" x14ac:dyDescent="0.3">
      <c r="A310" s="19" t="s">
        <v>8219</v>
      </c>
      <c r="B310" s="19">
        <v>202</v>
      </c>
      <c r="D310" s="19" t="s">
        <v>8221</v>
      </c>
      <c r="E310" s="19">
        <v>0</v>
      </c>
    </row>
    <row r="311" spans="1:5" x14ac:dyDescent="0.3">
      <c r="A311" s="19" t="s">
        <v>8219</v>
      </c>
      <c r="B311" s="19">
        <v>238</v>
      </c>
      <c r="D311" s="19" t="s">
        <v>8221</v>
      </c>
      <c r="E311" s="19">
        <v>52</v>
      </c>
    </row>
    <row r="312" spans="1:5" x14ac:dyDescent="0.3">
      <c r="A312" s="19" t="s">
        <v>8219</v>
      </c>
      <c r="B312" s="19">
        <v>36</v>
      </c>
      <c r="D312" s="19" t="s">
        <v>8221</v>
      </c>
      <c r="E312" s="19">
        <v>0</v>
      </c>
    </row>
    <row r="313" spans="1:5" x14ac:dyDescent="0.3">
      <c r="A313" s="19" t="s">
        <v>8219</v>
      </c>
      <c r="B313" s="19">
        <v>150</v>
      </c>
      <c r="D313" s="19" t="s">
        <v>8221</v>
      </c>
      <c r="E313" s="19">
        <v>1</v>
      </c>
    </row>
    <row r="314" spans="1:5" x14ac:dyDescent="0.3">
      <c r="A314" s="19" t="s">
        <v>8219</v>
      </c>
      <c r="B314" s="19">
        <v>146</v>
      </c>
      <c r="D314" s="19" t="s">
        <v>8221</v>
      </c>
      <c r="E314" s="19">
        <v>1</v>
      </c>
    </row>
    <row r="315" spans="1:5" x14ac:dyDescent="0.3">
      <c r="A315" s="19" t="s">
        <v>8219</v>
      </c>
      <c r="B315" s="19">
        <v>222</v>
      </c>
      <c r="D315" s="19" t="s">
        <v>8221</v>
      </c>
      <c r="E315" s="19">
        <v>2</v>
      </c>
    </row>
    <row r="316" spans="1:5" x14ac:dyDescent="0.3">
      <c r="A316" s="19" t="s">
        <v>8219</v>
      </c>
      <c r="B316" s="19">
        <v>120</v>
      </c>
      <c r="D316" s="19" t="s">
        <v>8221</v>
      </c>
      <c r="E316" s="19">
        <v>9</v>
      </c>
    </row>
    <row r="317" spans="1:5" x14ac:dyDescent="0.3">
      <c r="A317" s="19" t="s">
        <v>8219</v>
      </c>
      <c r="B317" s="19">
        <v>126</v>
      </c>
      <c r="D317" s="19" t="s">
        <v>8221</v>
      </c>
      <c r="E317" s="19">
        <v>5</v>
      </c>
    </row>
    <row r="318" spans="1:5" x14ac:dyDescent="0.3">
      <c r="A318" s="19" t="s">
        <v>8219</v>
      </c>
      <c r="B318" s="19">
        <v>158</v>
      </c>
      <c r="D318" s="19" t="s">
        <v>8221</v>
      </c>
      <c r="E318" s="19">
        <v>57</v>
      </c>
    </row>
    <row r="319" spans="1:5" x14ac:dyDescent="0.3">
      <c r="A319" s="19" t="s">
        <v>8219</v>
      </c>
      <c r="B319" s="19">
        <v>316</v>
      </c>
      <c r="D319" s="19" t="s">
        <v>8221</v>
      </c>
      <c r="E319" s="19">
        <v>3</v>
      </c>
    </row>
    <row r="320" spans="1:5" x14ac:dyDescent="0.3">
      <c r="A320" s="19" t="s">
        <v>8219</v>
      </c>
      <c r="B320" s="19">
        <v>284</v>
      </c>
      <c r="D320" s="19" t="s">
        <v>8221</v>
      </c>
      <c r="E320" s="19">
        <v>1</v>
      </c>
    </row>
    <row r="321" spans="1:5" x14ac:dyDescent="0.3">
      <c r="A321" s="19" t="s">
        <v>8219</v>
      </c>
      <c r="B321" s="19">
        <v>51</v>
      </c>
      <c r="D321" s="19" t="s">
        <v>8221</v>
      </c>
      <c r="E321" s="19">
        <v>6</v>
      </c>
    </row>
    <row r="322" spans="1:5" x14ac:dyDescent="0.3">
      <c r="A322" s="19" t="s">
        <v>8219</v>
      </c>
      <c r="B322" s="19">
        <v>158</v>
      </c>
      <c r="D322" s="19" t="s">
        <v>8221</v>
      </c>
      <c r="E322" s="19">
        <v>48</v>
      </c>
    </row>
    <row r="323" spans="1:5" x14ac:dyDescent="0.3">
      <c r="A323" s="19" t="s">
        <v>8219</v>
      </c>
      <c r="B323" s="19">
        <v>337</v>
      </c>
      <c r="D323" s="19" t="s">
        <v>8221</v>
      </c>
      <c r="E323" s="19">
        <v>2</v>
      </c>
    </row>
    <row r="324" spans="1:5" x14ac:dyDescent="0.3">
      <c r="A324" s="19" t="s">
        <v>8219</v>
      </c>
      <c r="B324" s="19">
        <v>186</v>
      </c>
      <c r="D324" s="19" t="s">
        <v>8221</v>
      </c>
      <c r="E324" s="19">
        <v>4</v>
      </c>
    </row>
    <row r="325" spans="1:5" x14ac:dyDescent="0.3">
      <c r="A325" s="19" t="s">
        <v>8219</v>
      </c>
      <c r="B325" s="19">
        <v>58</v>
      </c>
      <c r="D325" s="19" t="s">
        <v>8221</v>
      </c>
      <c r="E325" s="19">
        <v>5</v>
      </c>
    </row>
    <row r="326" spans="1:5" x14ac:dyDescent="0.3">
      <c r="A326" s="19" t="s">
        <v>8219</v>
      </c>
      <c r="B326" s="19">
        <v>82</v>
      </c>
      <c r="D326" s="19" t="s">
        <v>8221</v>
      </c>
      <c r="E326" s="19">
        <v>79</v>
      </c>
    </row>
    <row r="327" spans="1:5" x14ac:dyDescent="0.3">
      <c r="A327" s="19" t="s">
        <v>8219</v>
      </c>
      <c r="B327" s="19">
        <v>736</v>
      </c>
      <c r="D327" s="19" t="s">
        <v>8221</v>
      </c>
      <c r="E327" s="19">
        <v>2</v>
      </c>
    </row>
    <row r="328" spans="1:5" x14ac:dyDescent="0.3">
      <c r="A328" s="19" t="s">
        <v>8219</v>
      </c>
      <c r="B328" s="19">
        <v>1151</v>
      </c>
      <c r="D328" s="19" t="s">
        <v>8221</v>
      </c>
      <c r="E328" s="19">
        <v>11</v>
      </c>
    </row>
    <row r="329" spans="1:5" x14ac:dyDescent="0.3">
      <c r="A329" s="19" t="s">
        <v>8219</v>
      </c>
      <c r="B329" s="19">
        <v>34</v>
      </c>
      <c r="D329" s="19" t="s">
        <v>8221</v>
      </c>
      <c r="E329" s="19">
        <v>11</v>
      </c>
    </row>
    <row r="330" spans="1:5" x14ac:dyDescent="0.3">
      <c r="A330" s="19" t="s">
        <v>8219</v>
      </c>
      <c r="B330" s="19">
        <v>498</v>
      </c>
      <c r="D330" s="19" t="s">
        <v>8221</v>
      </c>
      <c r="E330" s="19">
        <v>1</v>
      </c>
    </row>
    <row r="331" spans="1:5" x14ac:dyDescent="0.3">
      <c r="A331" s="19" t="s">
        <v>8219</v>
      </c>
      <c r="B331" s="19">
        <v>167</v>
      </c>
      <c r="D331" s="19" t="s">
        <v>8221</v>
      </c>
      <c r="E331" s="19">
        <v>3</v>
      </c>
    </row>
    <row r="332" spans="1:5" x14ac:dyDescent="0.3">
      <c r="A332" s="19" t="s">
        <v>8219</v>
      </c>
      <c r="B332" s="19">
        <v>340</v>
      </c>
      <c r="D332" s="19" t="s">
        <v>8221</v>
      </c>
      <c r="E332" s="19">
        <v>5</v>
      </c>
    </row>
    <row r="333" spans="1:5" x14ac:dyDescent="0.3">
      <c r="A333" s="19" t="s">
        <v>8219</v>
      </c>
      <c r="B333" s="19">
        <v>438</v>
      </c>
      <c r="D333" s="19" t="s">
        <v>8221</v>
      </c>
      <c r="E333" s="19">
        <v>12</v>
      </c>
    </row>
    <row r="334" spans="1:5" x14ac:dyDescent="0.3">
      <c r="A334" s="19" t="s">
        <v>8219</v>
      </c>
      <c r="B334" s="19">
        <v>555</v>
      </c>
      <c r="D334" s="19" t="s">
        <v>8221</v>
      </c>
      <c r="E334" s="19">
        <v>2</v>
      </c>
    </row>
    <row r="335" spans="1:5" x14ac:dyDescent="0.3">
      <c r="A335" s="19" t="s">
        <v>8219</v>
      </c>
      <c r="B335" s="19">
        <v>266</v>
      </c>
      <c r="D335" s="19" t="s">
        <v>8221</v>
      </c>
      <c r="E335" s="19">
        <v>5</v>
      </c>
    </row>
    <row r="336" spans="1:5" x14ac:dyDescent="0.3">
      <c r="A336" s="19" t="s">
        <v>8219</v>
      </c>
      <c r="B336" s="19">
        <v>69</v>
      </c>
      <c r="D336" s="19" t="s">
        <v>8221</v>
      </c>
      <c r="E336" s="19">
        <v>21</v>
      </c>
    </row>
    <row r="337" spans="1:5" x14ac:dyDescent="0.3">
      <c r="A337" s="19" t="s">
        <v>8219</v>
      </c>
      <c r="B337" s="19">
        <v>80</v>
      </c>
      <c r="D337" s="19" t="s">
        <v>8221</v>
      </c>
      <c r="E337" s="19">
        <v>0</v>
      </c>
    </row>
    <row r="338" spans="1:5" x14ac:dyDescent="0.3">
      <c r="A338" s="19" t="s">
        <v>8219</v>
      </c>
      <c r="B338" s="19">
        <v>493</v>
      </c>
      <c r="D338" s="19" t="s">
        <v>8221</v>
      </c>
      <c r="E338" s="19">
        <v>45</v>
      </c>
    </row>
    <row r="339" spans="1:5" x14ac:dyDescent="0.3">
      <c r="A339" s="19" t="s">
        <v>8219</v>
      </c>
      <c r="B339" s="19">
        <v>31</v>
      </c>
      <c r="D339" s="19" t="s">
        <v>8221</v>
      </c>
      <c r="E339" s="19">
        <v>29</v>
      </c>
    </row>
    <row r="340" spans="1:5" x14ac:dyDescent="0.3">
      <c r="A340" s="19" t="s">
        <v>8219</v>
      </c>
      <c r="B340" s="19">
        <v>236</v>
      </c>
      <c r="D340" s="19" t="s">
        <v>8221</v>
      </c>
      <c r="E340" s="19">
        <v>2</v>
      </c>
    </row>
    <row r="341" spans="1:5" x14ac:dyDescent="0.3">
      <c r="A341" s="19" t="s">
        <v>8219</v>
      </c>
      <c r="B341" s="19">
        <v>89</v>
      </c>
      <c r="D341" s="19" t="s">
        <v>8221</v>
      </c>
      <c r="E341" s="19">
        <v>30</v>
      </c>
    </row>
    <row r="342" spans="1:5" x14ac:dyDescent="0.3">
      <c r="A342" s="19" t="s">
        <v>8219</v>
      </c>
      <c r="B342" s="19">
        <v>299</v>
      </c>
      <c r="D342" s="19" t="s">
        <v>8221</v>
      </c>
      <c r="E342" s="19">
        <v>8</v>
      </c>
    </row>
    <row r="343" spans="1:5" x14ac:dyDescent="0.3">
      <c r="A343" s="19" t="s">
        <v>8219</v>
      </c>
      <c r="B343" s="19">
        <v>55</v>
      </c>
      <c r="D343" s="19" t="s">
        <v>8221</v>
      </c>
      <c r="E343" s="19">
        <v>1</v>
      </c>
    </row>
    <row r="344" spans="1:5" x14ac:dyDescent="0.3">
      <c r="A344" s="19" t="s">
        <v>8219</v>
      </c>
      <c r="B344" s="19">
        <v>325</v>
      </c>
      <c r="D344" s="19" t="s">
        <v>8221</v>
      </c>
      <c r="E344" s="19">
        <v>14</v>
      </c>
    </row>
    <row r="345" spans="1:5" x14ac:dyDescent="0.3">
      <c r="A345" s="19" t="s">
        <v>8219</v>
      </c>
      <c r="B345" s="19">
        <v>524</v>
      </c>
      <c r="D345" s="19" t="s">
        <v>8221</v>
      </c>
      <c r="E345" s="19">
        <v>24</v>
      </c>
    </row>
    <row r="346" spans="1:5" x14ac:dyDescent="0.3">
      <c r="A346" s="19" t="s">
        <v>8219</v>
      </c>
      <c r="B346" s="19">
        <v>285</v>
      </c>
      <c r="D346" s="19" t="s">
        <v>8221</v>
      </c>
      <c r="E346" s="19">
        <v>2</v>
      </c>
    </row>
    <row r="347" spans="1:5" x14ac:dyDescent="0.3">
      <c r="A347" s="19" t="s">
        <v>8219</v>
      </c>
      <c r="B347" s="19">
        <v>179</v>
      </c>
      <c r="D347" s="19" t="s">
        <v>8221</v>
      </c>
      <c r="E347" s="19">
        <v>21</v>
      </c>
    </row>
    <row r="348" spans="1:5" x14ac:dyDescent="0.3">
      <c r="A348" s="19" t="s">
        <v>8219</v>
      </c>
      <c r="B348" s="19">
        <v>188</v>
      </c>
      <c r="D348" s="19" t="s">
        <v>8221</v>
      </c>
      <c r="E348" s="19">
        <v>7</v>
      </c>
    </row>
    <row r="349" spans="1:5" x14ac:dyDescent="0.3">
      <c r="A349" s="19" t="s">
        <v>8219</v>
      </c>
      <c r="B349" s="19">
        <v>379</v>
      </c>
      <c r="D349" s="19" t="s">
        <v>8221</v>
      </c>
      <c r="E349" s="19">
        <v>0</v>
      </c>
    </row>
    <row r="350" spans="1:5" x14ac:dyDescent="0.3">
      <c r="A350" s="19" t="s">
        <v>8219</v>
      </c>
      <c r="B350" s="19">
        <v>119</v>
      </c>
      <c r="D350" s="19" t="s">
        <v>8221</v>
      </c>
      <c r="E350" s="19">
        <v>4</v>
      </c>
    </row>
    <row r="351" spans="1:5" x14ac:dyDescent="0.3">
      <c r="A351" s="19" t="s">
        <v>8219</v>
      </c>
      <c r="B351" s="19">
        <v>167</v>
      </c>
      <c r="D351" s="19" t="s">
        <v>8221</v>
      </c>
      <c r="E351" s="19">
        <v>32</v>
      </c>
    </row>
    <row r="352" spans="1:5" x14ac:dyDescent="0.3">
      <c r="A352" s="19" t="s">
        <v>8219</v>
      </c>
      <c r="B352" s="19">
        <v>221</v>
      </c>
      <c r="D352" s="19" t="s">
        <v>8221</v>
      </c>
      <c r="E352" s="19">
        <v>4</v>
      </c>
    </row>
    <row r="353" spans="1:5" x14ac:dyDescent="0.3">
      <c r="A353" s="19" t="s">
        <v>8219</v>
      </c>
      <c r="B353" s="19">
        <v>964</v>
      </c>
      <c r="D353" s="19" t="s">
        <v>8221</v>
      </c>
      <c r="E353" s="19">
        <v>9</v>
      </c>
    </row>
    <row r="354" spans="1:5" x14ac:dyDescent="0.3">
      <c r="A354" s="19" t="s">
        <v>8219</v>
      </c>
      <c r="B354" s="19">
        <v>286</v>
      </c>
      <c r="D354" s="19" t="s">
        <v>8221</v>
      </c>
      <c r="E354" s="19">
        <v>17</v>
      </c>
    </row>
    <row r="355" spans="1:5" x14ac:dyDescent="0.3">
      <c r="A355" s="19" t="s">
        <v>8219</v>
      </c>
      <c r="B355" s="19">
        <v>613</v>
      </c>
      <c r="D355" s="19" t="s">
        <v>8221</v>
      </c>
      <c r="E355" s="19">
        <v>5</v>
      </c>
    </row>
    <row r="356" spans="1:5" x14ac:dyDescent="0.3">
      <c r="A356" s="19" t="s">
        <v>8219</v>
      </c>
      <c r="B356" s="19">
        <v>29</v>
      </c>
      <c r="D356" s="19" t="s">
        <v>8221</v>
      </c>
      <c r="E356" s="19">
        <v>53</v>
      </c>
    </row>
    <row r="357" spans="1:5" x14ac:dyDescent="0.3">
      <c r="A357" s="19" t="s">
        <v>8219</v>
      </c>
      <c r="B357" s="19">
        <v>165</v>
      </c>
      <c r="D357" s="19" t="s">
        <v>8221</v>
      </c>
      <c r="E357" s="19">
        <v>7</v>
      </c>
    </row>
    <row r="358" spans="1:5" x14ac:dyDescent="0.3">
      <c r="A358" s="19" t="s">
        <v>8219</v>
      </c>
      <c r="B358" s="19">
        <v>97</v>
      </c>
      <c r="D358" s="19" t="s">
        <v>8221</v>
      </c>
      <c r="E358" s="19">
        <v>72</v>
      </c>
    </row>
    <row r="359" spans="1:5" x14ac:dyDescent="0.3">
      <c r="A359" s="19" t="s">
        <v>8219</v>
      </c>
      <c r="B359" s="19">
        <v>303</v>
      </c>
      <c r="D359" s="19" t="s">
        <v>8221</v>
      </c>
      <c r="E359" s="19">
        <v>0</v>
      </c>
    </row>
    <row r="360" spans="1:5" x14ac:dyDescent="0.3">
      <c r="A360" s="19" t="s">
        <v>8219</v>
      </c>
      <c r="B360" s="19">
        <v>267</v>
      </c>
      <c r="D360" s="19" t="s">
        <v>8221</v>
      </c>
      <c r="E360" s="19">
        <v>2</v>
      </c>
    </row>
    <row r="361" spans="1:5" x14ac:dyDescent="0.3">
      <c r="A361" s="19" t="s">
        <v>8219</v>
      </c>
      <c r="B361" s="19">
        <v>302</v>
      </c>
      <c r="D361" s="19" t="s">
        <v>8221</v>
      </c>
      <c r="E361" s="19">
        <v>8</v>
      </c>
    </row>
    <row r="362" spans="1:5" x14ac:dyDescent="0.3">
      <c r="A362" s="19" t="s">
        <v>8219</v>
      </c>
      <c r="B362" s="19">
        <v>87</v>
      </c>
      <c r="D362" s="19" t="s">
        <v>8221</v>
      </c>
      <c r="E362" s="19">
        <v>2</v>
      </c>
    </row>
    <row r="363" spans="1:5" x14ac:dyDescent="0.3">
      <c r="A363" s="19" t="s">
        <v>8219</v>
      </c>
      <c r="B363" s="19">
        <v>354</v>
      </c>
      <c r="D363" s="19" t="s">
        <v>8221</v>
      </c>
      <c r="E363" s="19">
        <v>0</v>
      </c>
    </row>
    <row r="364" spans="1:5" x14ac:dyDescent="0.3">
      <c r="A364" s="19" t="s">
        <v>8219</v>
      </c>
      <c r="B364" s="19">
        <v>86</v>
      </c>
      <c r="D364" s="19" t="s">
        <v>8221</v>
      </c>
      <c r="E364" s="19">
        <v>3</v>
      </c>
    </row>
    <row r="365" spans="1:5" x14ac:dyDescent="0.3">
      <c r="A365" s="19" t="s">
        <v>8219</v>
      </c>
      <c r="B365" s="19">
        <v>26</v>
      </c>
      <c r="D365" s="19" t="s">
        <v>8221</v>
      </c>
      <c r="E365" s="19">
        <v>4</v>
      </c>
    </row>
    <row r="366" spans="1:5" x14ac:dyDescent="0.3">
      <c r="A366" s="19" t="s">
        <v>8219</v>
      </c>
      <c r="B366" s="19">
        <v>113</v>
      </c>
      <c r="D366" s="19" t="s">
        <v>8221</v>
      </c>
      <c r="E366" s="19">
        <v>3</v>
      </c>
    </row>
    <row r="367" spans="1:5" x14ac:dyDescent="0.3">
      <c r="A367" s="19" t="s">
        <v>8219</v>
      </c>
      <c r="B367" s="19">
        <v>65</v>
      </c>
      <c r="D367" s="19" t="s">
        <v>8221</v>
      </c>
      <c r="E367" s="19">
        <v>6</v>
      </c>
    </row>
    <row r="368" spans="1:5" x14ac:dyDescent="0.3">
      <c r="A368" s="19" t="s">
        <v>8219</v>
      </c>
      <c r="B368" s="19">
        <v>134</v>
      </c>
      <c r="D368" s="19" t="s">
        <v>8221</v>
      </c>
      <c r="E368" s="19">
        <v>0</v>
      </c>
    </row>
    <row r="369" spans="1:5" x14ac:dyDescent="0.3">
      <c r="A369" s="19" t="s">
        <v>8219</v>
      </c>
      <c r="B369" s="19">
        <v>119</v>
      </c>
      <c r="D369" s="19" t="s">
        <v>8221</v>
      </c>
      <c r="E369" s="19">
        <v>0</v>
      </c>
    </row>
    <row r="370" spans="1:5" x14ac:dyDescent="0.3">
      <c r="A370" s="19" t="s">
        <v>8219</v>
      </c>
      <c r="B370" s="19">
        <v>159</v>
      </c>
      <c r="D370" s="19" t="s">
        <v>8221</v>
      </c>
      <c r="E370" s="19">
        <v>0</v>
      </c>
    </row>
    <row r="371" spans="1:5" x14ac:dyDescent="0.3">
      <c r="A371" s="19" t="s">
        <v>8219</v>
      </c>
      <c r="B371" s="19">
        <v>167</v>
      </c>
      <c r="D371" s="19" t="s">
        <v>8221</v>
      </c>
      <c r="E371" s="19">
        <v>8</v>
      </c>
    </row>
    <row r="372" spans="1:5" x14ac:dyDescent="0.3">
      <c r="A372" s="19" t="s">
        <v>8219</v>
      </c>
      <c r="B372" s="19">
        <v>43</v>
      </c>
      <c r="D372" s="19" t="s">
        <v>8221</v>
      </c>
      <c r="E372" s="19">
        <v>5</v>
      </c>
    </row>
    <row r="373" spans="1:5" x14ac:dyDescent="0.3">
      <c r="A373" s="19" t="s">
        <v>8219</v>
      </c>
      <c r="B373" s="19">
        <v>1062</v>
      </c>
      <c r="D373" s="19" t="s">
        <v>8221</v>
      </c>
      <c r="E373" s="19">
        <v>0</v>
      </c>
    </row>
    <row r="374" spans="1:5" x14ac:dyDescent="0.3">
      <c r="A374" s="19" t="s">
        <v>8219</v>
      </c>
      <c r="B374" s="19">
        <v>9</v>
      </c>
      <c r="D374" s="19" t="s">
        <v>8221</v>
      </c>
      <c r="E374" s="19">
        <v>2</v>
      </c>
    </row>
    <row r="375" spans="1:5" x14ac:dyDescent="0.3">
      <c r="A375" s="19" t="s">
        <v>8219</v>
      </c>
      <c r="B375" s="19">
        <v>89</v>
      </c>
      <c r="D375" s="19" t="s">
        <v>8221</v>
      </c>
      <c r="E375" s="19">
        <v>24</v>
      </c>
    </row>
    <row r="376" spans="1:5" x14ac:dyDescent="0.3">
      <c r="A376" s="19" t="s">
        <v>8219</v>
      </c>
      <c r="B376" s="19">
        <v>174</v>
      </c>
      <c r="D376" s="19" t="s">
        <v>8221</v>
      </c>
      <c r="E376" s="19">
        <v>0</v>
      </c>
    </row>
    <row r="377" spans="1:5" x14ac:dyDescent="0.3">
      <c r="A377" s="19" t="s">
        <v>8219</v>
      </c>
      <c r="B377" s="19">
        <v>14</v>
      </c>
      <c r="D377" s="19" t="s">
        <v>8221</v>
      </c>
      <c r="E377" s="19">
        <v>9</v>
      </c>
    </row>
    <row r="378" spans="1:5" x14ac:dyDescent="0.3">
      <c r="A378" s="19" t="s">
        <v>8219</v>
      </c>
      <c r="B378" s="19">
        <v>48</v>
      </c>
      <c r="D378" s="19" t="s">
        <v>8221</v>
      </c>
      <c r="E378" s="19">
        <v>0</v>
      </c>
    </row>
    <row r="379" spans="1:5" x14ac:dyDescent="0.3">
      <c r="A379" s="19" t="s">
        <v>8219</v>
      </c>
      <c r="B379" s="19">
        <v>133</v>
      </c>
      <c r="D379" s="19" t="s">
        <v>8221</v>
      </c>
      <c r="E379" s="19">
        <v>1</v>
      </c>
    </row>
    <row r="380" spans="1:5" x14ac:dyDescent="0.3">
      <c r="A380" s="19" t="s">
        <v>8219</v>
      </c>
      <c r="B380" s="19">
        <v>83</v>
      </c>
      <c r="D380" s="19" t="s">
        <v>8221</v>
      </c>
      <c r="E380" s="19">
        <v>10</v>
      </c>
    </row>
    <row r="381" spans="1:5" x14ac:dyDescent="0.3">
      <c r="A381" s="19" t="s">
        <v>8219</v>
      </c>
      <c r="B381" s="19">
        <v>149</v>
      </c>
      <c r="D381" s="19" t="s">
        <v>8221</v>
      </c>
      <c r="E381" s="19">
        <v>1</v>
      </c>
    </row>
    <row r="382" spans="1:5" x14ac:dyDescent="0.3">
      <c r="A382" s="19" t="s">
        <v>8219</v>
      </c>
      <c r="B382" s="19">
        <v>49</v>
      </c>
      <c r="D382" s="19" t="s">
        <v>8221</v>
      </c>
      <c r="E382" s="19">
        <v>0</v>
      </c>
    </row>
    <row r="383" spans="1:5" x14ac:dyDescent="0.3">
      <c r="A383" s="19" t="s">
        <v>8219</v>
      </c>
      <c r="B383" s="19">
        <v>251</v>
      </c>
      <c r="D383" s="19" t="s">
        <v>8221</v>
      </c>
      <c r="E383" s="19">
        <v>20</v>
      </c>
    </row>
    <row r="384" spans="1:5" x14ac:dyDescent="0.3">
      <c r="A384" s="19" t="s">
        <v>8219</v>
      </c>
      <c r="B384" s="19">
        <v>22</v>
      </c>
      <c r="D384" s="19" t="s">
        <v>8221</v>
      </c>
      <c r="E384" s="19">
        <v>30</v>
      </c>
    </row>
    <row r="385" spans="1:5" x14ac:dyDescent="0.3">
      <c r="A385" s="19" t="s">
        <v>8219</v>
      </c>
      <c r="B385" s="19">
        <v>48</v>
      </c>
      <c r="D385" s="19" t="s">
        <v>8221</v>
      </c>
      <c r="E385" s="19">
        <v>6</v>
      </c>
    </row>
    <row r="386" spans="1:5" x14ac:dyDescent="0.3">
      <c r="A386" s="19" t="s">
        <v>8219</v>
      </c>
      <c r="B386" s="19">
        <v>383</v>
      </c>
      <c r="D386" s="19" t="s">
        <v>8221</v>
      </c>
      <c r="E386" s="19">
        <v>15</v>
      </c>
    </row>
    <row r="387" spans="1:5" x14ac:dyDescent="0.3">
      <c r="A387" s="19" t="s">
        <v>8219</v>
      </c>
      <c r="B387" s="19">
        <v>237</v>
      </c>
      <c r="D387" s="19" t="s">
        <v>8221</v>
      </c>
      <c r="E387" s="19">
        <v>5</v>
      </c>
    </row>
    <row r="388" spans="1:5" x14ac:dyDescent="0.3">
      <c r="A388" s="19" t="s">
        <v>8219</v>
      </c>
      <c r="B388" s="19">
        <v>13</v>
      </c>
      <c r="D388" s="19" t="s">
        <v>8221</v>
      </c>
      <c r="E388" s="19">
        <v>0</v>
      </c>
    </row>
    <row r="389" spans="1:5" x14ac:dyDescent="0.3">
      <c r="A389" s="19" t="s">
        <v>8219</v>
      </c>
      <c r="B389" s="19">
        <v>562</v>
      </c>
      <c r="D389" s="19" t="s">
        <v>8221</v>
      </c>
      <c r="E389" s="19">
        <v>0</v>
      </c>
    </row>
    <row r="390" spans="1:5" x14ac:dyDescent="0.3">
      <c r="A390" s="19" t="s">
        <v>8219</v>
      </c>
      <c r="B390" s="19">
        <v>71</v>
      </c>
      <c r="D390" s="19" t="s">
        <v>8221</v>
      </c>
      <c r="E390" s="19">
        <v>28</v>
      </c>
    </row>
    <row r="391" spans="1:5" x14ac:dyDescent="0.3">
      <c r="A391" s="19" t="s">
        <v>8219</v>
      </c>
      <c r="B391" s="19">
        <v>1510</v>
      </c>
      <c r="D391" s="19" t="s">
        <v>8221</v>
      </c>
      <c r="E391" s="19">
        <v>0</v>
      </c>
    </row>
    <row r="392" spans="1:5" x14ac:dyDescent="0.3">
      <c r="A392" s="19" t="s">
        <v>8219</v>
      </c>
      <c r="B392" s="19">
        <v>14</v>
      </c>
      <c r="D392" s="19" t="s">
        <v>8221</v>
      </c>
      <c r="E392" s="19">
        <v>5</v>
      </c>
    </row>
    <row r="393" spans="1:5" x14ac:dyDescent="0.3">
      <c r="A393" s="19" t="s">
        <v>8219</v>
      </c>
      <c r="B393" s="19">
        <v>193</v>
      </c>
      <c r="D393" s="19" t="s">
        <v>8221</v>
      </c>
      <c r="E393" s="19">
        <v>7</v>
      </c>
    </row>
    <row r="394" spans="1:5" x14ac:dyDescent="0.3">
      <c r="A394" s="19" t="s">
        <v>8219</v>
      </c>
      <c r="B394" s="19">
        <v>206</v>
      </c>
      <c r="D394" s="19" t="s">
        <v>8221</v>
      </c>
      <c r="E394" s="19">
        <v>30</v>
      </c>
    </row>
    <row r="395" spans="1:5" x14ac:dyDescent="0.3">
      <c r="A395" s="19" t="s">
        <v>8219</v>
      </c>
      <c r="B395" s="19">
        <v>351</v>
      </c>
      <c r="D395" s="19" t="s">
        <v>8221</v>
      </c>
      <c r="E395" s="19">
        <v>2</v>
      </c>
    </row>
    <row r="396" spans="1:5" x14ac:dyDescent="0.3">
      <c r="A396" s="19" t="s">
        <v>8219</v>
      </c>
      <c r="B396" s="19">
        <v>50</v>
      </c>
      <c r="D396" s="19" t="s">
        <v>8221</v>
      </c>
      <c r="E396" s="19">
        <v>30</v>
      </c>
    </row>
    <row r="397" spans="1:5" x14ac:dyDescent="0.3">
      <c r="A397" s="19" t="s">
        <v>8219</v>
      </c>
      <c r="B397" s="19">
        <v>184</v>
      </c>
      <c r="D397" s="19" t="s">
        <v>8221</v>
      </c>
      <c r="E397" s="19">
        <v>2</v>
      </c>
    </row>
    <row r="398" spans="1:5" x14ac:dyDescent="0.3">
      <c r="A398" s="19" t="s">
        <v>8219</v>
      </c>
      <c r="B398" s="19">
        <v>196</v>
      </c>
      <c r="D398" s="19" t="s">
        <v>8221</v>
      </c>
      <c r="E398" s="19">
        <v>0</v>
      </c>
    </row>
    <row r="399" spans="1:5" x14ac:dyDescent="0.3">
      <c r="A399" s="19" t="s">
        <v>8219</v>
      </c>
      <c r="B399" s="19">
        <v>229</v>
      </c>
      <c r="D399" s="19" t="s">
        <v>8221</v>
      </c>
      <c r="E399" s="19">
        <v>2</v>
      </c>
    </row>
    <row r="400" spans="1:5" x14ac:dyDescent="0.3">
      <c r="A400" s="19" t="s">
        <v>8219</v>
      </c>
      <c r="B400" s="19">
        <v>67</v>
      </c>
      <c r="D400" s="19" t="s">
        <v>8221</v>
      </c>
      <c r="E400" s="19">
        <v>1</v>
      </c>
    </row>
    <row r="401" spans="1:5" x14ac:dyDescent="0.3">
      <c r="A401" s="19" t="s">
        <v>8219</v>
      </c>
      <c r="B401" s="19">
        <v>95</v>
      </c>
      <c r="D401" s="19" t="s">
        <v>8221</v>
      </c>
      <c r="E401" s="19">
        <v>2</v>
      </c>
    </row>
    <row r="402" spans="1:5" x14ac:dyDescent="0.3">
      <c r="A402" s="19" t="s">
        <v>8219</v>
      </c>
      <c r="B402" s="19">
        <v>62</v>
      </c>
      <c r="D402" s="19" t="s">
        <v>8221</v>
      </c>
      <c r="E402" s="19">
        <v>14</v>
      </c>
    </row>
    <row r="403" spans="1:5" x14ac:dyDescent="0.3">
      <c r="A403" s="19" t="s">
        <v>8219</v>
      </c>
      <c r="B403" s="19">
        <v>73</v>
      </c>
      <c r="D403" s="19" t="s">
        <v>8221</v>
      </c>
      <c r="E403" s="19">
        <v>31</v>
      </c>
    </row>
    <row r="404" spans="1:5" x14ac:dyDescent="0.3">
      <c r="A404" s="19" t="s">
        <v>8219</v>
      </c>
      <c r="B404" s="19">
        <v>43</v>
      </c>
      <c r="D404" s="19" t="s">
        <v>8221</v>
      </c>
      <c r="E404" s="19">
        <v>16</v>
      </c>
    </row>
    <row r="405" spans="1:5" x14ac:dyDescent="0.3">
      <c r="A405" s="19" t="s">
        <v>8219</v>
      </c>
      <c r="B405" s="19">
        <v>70</v>
      </c>
      <c r="D405" s="19" t="s">
        <v>8221</v>
      </c>
      <c r="E405" s="19">
        <v>12</v>
      </c>
    </row>
    <row r="406" spans="1:5" x14ac:dyDescent="0.3">
      <c r="A406" s="19" t="s">
        <v>8219</v>
      </c>
      <c r="B406" s="19">
        <v>271</v>
      </c>
      <c r="D406" s="19" t="s">
        <v>8221</v>
      </c>
      <c r="E406" s="19">
        <v>96</v>
      </c>
    </row>
    <row r="407" spans="1:5" x14ac:dyDescent="0.3">
      <c r="A407" s="19" t="s">
        <v>8219</v>
      </c>
      <c r="B407" s="19">
        <v>55</v>
      </c>
      <c r="D407" s="19" t="s">
        <v>8221</v>
      </c>
      <c r="E407" s="19">
        <v>16</v>
      </c>
    </row>
    <row r="408" spans="1:5" x14ac:dyDescent="0.3">
      <c r="A408" s="19" t="s">
        <v>8219</v>
      </c>
      <c r="B408" s="19">
        <v>35</v>
      </c>
      <c r="D408" s="19" t="s">
        <v>8221</v>
      </c>
      <c r="E408" s="19">
        <v>5</v>
      </c>
    </row>
    <row r="409" spans="1:5" x14ac:dyDescent="0.3">
      <c r="A409" s="19" t="s">
        <v>8219</v>
      </c>
      <c r="B409" s="19">
        <v>22</v>
      </c>
      <c r="D409" s="19" t="s">
        <v>8221</v>
      </c>
      <c r="E409" s="19">
        <v>0</v>
      </c>
    </row>
    <row r="410" spans="1:5" x14ac:dyDescent="0.3">
      <c r="A410" s="19" t="s">
        <v>8219</v>
      </c>
      <c r="B410" s="19">
        <v>38</v>
      </c>
      <c r="D410" s="19" t="s">
        <v>8221</v>
      </c>
      <c r="E410" s="19">
        <v>8</v>
      </c>
    </row>
    <row r="411" spans="1:5" x14ac:dyDescent="0.3">
      <c r="A411" s="19" t="s">
        <v>8219</v>
      </c>
      <c r="B411" s="19">
        <v>15</v>
      </c>
      <c r="D411" s="19" t="s">
        <v>8221</v>
      </c>
      <c r="E411" s="19">
        <v>7</v>
      </c>
    </row>
    <row r="412" spans="1:5" x14ac:dyDescent="0.3">
      <c r="A412" s="19" t="s">
        <v>8219</v>
      </c>
      <c r="B412" s="19">
        <v>7</v>
      </c>
      <c r="D412" s="19" t="s">
        <v>8221</v>
      </c>
      <c r="E412" s="19">
        <v>24</v>
      </c>
    </row>
    <row r="413" spans="1:5" x14ac:dyDescent="0.3">
      <c r="A413" s="19" t="s">
        <v>8219</v>
      </c>
      <c r="B413" s="19">
        <v>241</v>
      </c>
      <c r="D413" s="19" t="s">
        <v>8221</v>
      </c>
      <c r="E413" s="19">
        <v>121</v>
      </c>
    </row>
    <row r="414" spans="1:5" x14ac:dyDescent="0.3">
      <c r="A414" s="19" t="s">
        <v>8219</v>
      </c>
      <c r="B414" s="19">
        <v>55</v>
      </c>
      <c r="D414" s="19" t="s">
        <v>8221</v>
      </c>
      <c r="E414" s="19">
        <v>196</v>
      </c>
    </row>
    <row r="415" spans="1:5" x14ac:dyDescent="0.3">
      <c r="A415" s="19" t="s">
        <v>8219</v>
      </c>
      <c r="B415" s="19">
        <v>171</v>
      </c>
      <c r="D415" s="19" t="s">
        <v>8221</v>
      </c>
      <c r="E415" s="19">
        <v>5</v>
      </c>
    </row>
    <row r="416" spans="1:5" x14ac:dyDescent="0.3">
      <c r="A416" s="19" t="s">
        <v>8219</v>
      </c>
      <c r="B416" s="19">
        <v>208</v>
      </c>
      <c r="D416" s="19" t="s">
        <v>8221</v>
      </c>
      <c r="E416" s="19">
        <v>73</v>
      </c>
    </row>
    <row r="417" spans="1:5" x14ac:dyDescent="0.3">
      <c r="A417" s="19" t="s">
        <v>8219</v>
      </c>
      <c r="B417" s="19">
        <v>21</v>
      </c>
      <c r="D417" s="19" t="s">
        <v>8221</v>
      </c>
      <c r="E417" s="19">
        <v>93</v>
      </c>
    </row>
    <row r="418" spans="1:5" x14ac:dyDescent="0.3">
      <c r="A418" s="19" t="s">
        <v>8219</v>
      </c>
      <c r="B418" s="19">
        <v>25</v>
      </c>
      <c r="D418" s="19" t="s">
        <v>8221</v>
      </c>
      <c r="E418" s="19">
        <v>17</v>
      </c>
    </row>
    <row r="419" spans="1:5" x14ac:dyDescent="0.3">
      <c r="A419" s="19" t="s">
        <v>8219</v>
      </c>
      <c r="B419" s="19">
        <v>52</v>
      </c>
      <c r="D419" s="19" t="s">
        <v>8221</v>
      </c>
      <c r="E419" s="19">
        <v>7</v>
      </c>
    </row>
    <row r="420" spans="1:5" x14ac:dyDescent="0.3">
      <c r="A420" s="19" t="s">
        <v>8219</v>
      </c>
      <c r="B420" s="19">
        <v>104</v>
      </c>
      <c r="D420" s="19" t="s">
        <v>8221</v>
      </c>
      <c r="E420" s="19">
        <v>17</v>
      </c>
    </row>
    <row r="421" spans="1:5" x14ac:dyDescent="0.3">
      <c r="A421" s="19" t="s">
        <v>8219</v>
      </c>
      <c r="B421" s="19">
        <v>73</v>
      </c>
      <c r="D421" s="19" t="s">
        <v>8221</v>
      </c>
      <c r="E421" s="19">
        <v>171</v>
      </c>
    </row>
    <row r="422" spans="1:5" hidden="1" x14ac:dyDescent="0.3">
      <c r="A422" s="19" t="s">
        <v>8221</v>
      </c>
      <c r="B422" s="19">
        <v>3</v>
      </c>
      <c r="D422" s="19" t="s">
        <v>8221</v>
      </c>
      <c r="E422" s="19">
        <v>188</v>
      </c>
    </row>
    <row r="423" spans="1:5" hidden="1" x14ac:dyDescent="0.3">
      <c r="A423" s="19" t="s">
        <v>8221</v>
      </c>
      <c r="B423" s="19">
        <v>6</v>
      </c>
      <c r="D423" s="19" t="s">
        <v>8221</v>
      </c>
      <c r="E423" s="19">
        <v>110</v>
      </c>
    </row>
    <row r="424" spans="1:5" hidden="1" x14ac:dyDescent="0.3">
      <c r="A424" s="19" t="s">
        <v>8221</v>
      </c>
      <c r="B424" s="19">
        <v>12</v>
      </c>
      <c r="D424" s="19" t="s">
        <v>8221</v>
      </c>
      <c r="E424" s="19">
        <v>37</v>
      </c>
    </row>
    <row r="425" spans="1:5" hidden="1" x14ac:dyDescent="0.3">
      <c r="A425" s="19" t="s">
        <v>8221</v>
      </c>
      <c r="B425" s="19">
        <v>13</v>
      </c>
      <c r="D425" s="19" t="s">
        <v>8221</v>
      </c>
      <c r="E425" s="19">
        <v>9</v>
      </c>
    </row>
    <row r="426" spans="1:5" hidden="1" x14ac:dyDescent="0.3">
      <c r="A426" s="19" t="s">
        <v>8221</v>
      </c>
      <c r="B426" s="19">
        <v>5</v>
      </c>
      <c r="D426" s="19" t="s">
        <v>8221</v>
      </c>
      <c r="E426" s="19">
        <v>29</v>
      </c>
    </row>
    <row r="427" spans="1:5" hidden="1" x14ac:dyDescent="0.3">
      <c r="A427" s="19" t="s">
        <v>8221</v>
      </c>
      <c r="B427" s="19">
        <v>2</v>
      </c>
      <c r="D427" s="19" t="s">
        <v>8221</v>
      </c>
      <c r="E427" s="19">
        <v>6</v>
      </c>
    </row>
    <row r="428" spans="1:5" hidden="1" x14ac:dyDescent="0.3">
      <c r="A428" s="19" t="s">
        <v>8221</v>
      </c>
      <c r="B428" s="19">
        <v>8</v>
      </c>
      <c r="D428" s="19" t="s">
        <v>8221</v>
      </c>
      <c r="E428" s="19">
        <v>30</v>
      </c>
    </row>
    <row r="429" spans="1:5" hidden="1" x14ac:dyDescent="0.3">
      <c r="A429" s="19" t="s">
        <v>8221</v>
      </c>
      <c r="B429" s="19">
        <v>0</v>
      </c>
      <c r="D429" s="19" t="s">
        <v>8221</v>
      </c>
      <c r="E429" s="19">
        <v>81</v>
      </c>
    </row>
    <row r="430" spans="1:5" hidden="1" x14ac:dyDescent="0.3">
      <c r="A430" s="19" t="s">
        <v>8221</v>
      </c>
      <c r="B430" s="19">
        <v>13</v>
      </c>
      <c r="D430" s="19" t="s">
        <v>8221</v>
      </c>
      <c r="E430" s="19">
        <v>4</v>
      </c>
    </row>
    <row r="431" spans="1:5" hidden="1" x14ac:dyDescent="0.3">
      <c r="A431" s="19" t="s">
        <v>8221</v>
      </c>
      <c r="B431" s="19">
        <v>0</v>
      </c>
      <c r="D431" s="19" t="s">
        <v>8221</v>
      </c>
      <c r="E431" s="19">
        <v>11</v>
      </c>
    </row>
    <row r="432" spans="1:5" hidden="1" x14ac:dyDescent="0.3">
      <c r="A432" s="19" t="s">
        <v>8221</v>
      </c>
      <c r="B432" s="19">
        <v>5</v>
      </c>
      <c r="D432" s="19" t="s">
        <v>8221</v>
      </c>
      <c r="E432" s="19">
        <v>14</v>
      </c>
    </row>
    <row r="433" spans="1:5" hidden="1" x14ac:dyDescent="0.3">
      <c r="A433" s="19" t="s">
        <v>8221</v>
      </c>
      <c r="B433" s="19">
        <v>8</v>
      </c>
      <c r="D433" s="19" t="s">
        <v>8221</v>
      </c>
      <c r="E433" s="19">
        <v>5</v>
      </c>
    </row>
    <row r="434" spans="1:5" hidden="1" x14ac:dyDescent="0.3">
      <c r="A434" s="19" t="s">
        <v>8221</v>
      </c>
      <c r="B434" s="19">
        <v>8</v>
      </c>
      <c r="D434" s="19" t="s">
        <v>8221</v>
      </c>
      <c r="E434" s="19">
        <v>45</v>
      </c>
    </row>
    <row r="435" spans="1:5" hidden="1" x14ac:dyDescent="0.3">
      <c r="A435" s="19" t="s">
        <v>8221</v>
      </c>
      <c r="B435" s="19">
        <v>0</v>
      </c>
      <c r="D435" s="19" t="s">
        <v>8221</v>
      </c>
      <c r="E435" s="19">
        <v>8</v>
      </c>
    </row>
    <row r="436" spans="1:5" hidden="1" x14ac:dyDescent="0.3">
      <c r="A436" s="19" t="s">
        <v>8221</v>
      </c>
      <c r="B436" s="19">
        <v>2</v>
      </c>
      <c r="D436" s="19" t="s">
        <v>8221</v>
      </c>
      <c r="E436" s="19">
        <v>3</v>
      </c>
    </row>
    <row r="437" spans="1:5" hidden="1" x14ac:dyDescent="0.3">
      <c r="A437" s="19" t="s">
        <v>8221</v>
      </c>
      <c r="B437" s="19">
        <v>3</v>
      </c>
      <c r="D437" s="19" t="s">
        <v>8221</v>
      </c>
      <c r="E437" s="19">
        <v>24</v>
      </c>
    </row>
    <row r="438" spans="1:5" hidden="1" x14ac:dyDescent="0.3">
      <c r="A438" s="19" t="s">
        <v>8221</v>
      </c>
      <c r="B438" s="19">
        <v>0</v>
      </c>
      <c r="D438" s="19" t="s">
        <v>8221</v>
      </c>
      <c r="E438" s="19">
        <v>18</v>
      </c>
    </row>
    <row r="439" spans="1:5" hidden="1" x14ac:dyDescent="0.3">
      <c r="A439" s="19" t="s">
        <v>8221</v>
      </c>
      <c r="B439" s="19">
        <v>0</v>
      </c>
      <c r="D439" s="19" t="s">
        <v>8221</v>
      </c>
      <c r="E439" s="19">
        <v>12</v>
      </c>
    </row>
    <row r="440" spans="1:5" hidden="1" x14ac:dyDescent="0.3">
      <c r="A440" s="19" t="s">
        <v>8221</v>
      </c>
      <c r="B440" s="19">
        <v>11</v>
      </c>
      <c r="D440" s="19" t="s">
        <v>8221</v>
      </c>
      <c r="E440" s="19">
        <v>123</v>
      </c>
    </row>
    <row r="441" spans="1:5" hidden="1" x14ac:dyDescent="0.3">
      <c r="A441" s="19" t="s">
        <v>8221</v>
      </c>
      <c r="B441" s="19">
        <v>0</v>
      </c>
      <c r="D441" s="19" t="s">
        <v>8221</v>
      </c>
      <c r="E441" s="19">
        <v>96</v>
      </c>
    </row>
    <row r="442" spans="1:5" hidden="1" x14ac:dyDescent="0.3">
      <c r="A442" s="19" t="s">
        <v>8221</v>
      </c>
      <c r="B442" s="19">
        <v>1</v>
      </c>
      <c r="D442" s="19" t="s">
        <v>8221</v>
      </c>
      <c r="E442" s="19">
        <v>31</v>
      </c>
    </row>
    <row r="443" spans="1:5" hidden="1" x14ac:dyDescent="0.3">
      <c r="A443" s="19" t="s">
        <v>8221</v>
      </c>
      <c r="B443" s="19">
        <v>0</v>
      </c>
      <c r="D443" s="19" t="s">
        <v>8221</v>
      </c>
      <c r="E443" s="19">
        <v>4</v>
      </c>
    </row>
    <row r="444" spans="1:5" hidden="1" x14ac:dyDescent="0.3">
      <c r="A444" s="19" t="s">
        <v>8221</v>
      </c>
      <c r="B444" s="19">
        <v>17</v>
      </c>
      <c r="D444" s="19" t="s">
        <v>8221</v>
      </c>
      <c r="E444" s="19">
        <v>3</v>
      </c>
    </row>
    <row r="445" spans="1:5" hidden="1" x14ac:dyDescent="0.3">
      <c r="A445" s="19" t="s">
        <v>8221</v>
      </c>
      <c r="B445" s="19">
        <v>2</v>
      </c>
      <c r="D445" s="19" t="s">
        <v>8221</v>
      </c>
      <c r="E445" s="19">
        <v>179</v>
      </c>
    </row>
    <row r="446" spans="1:5" hidden="1" x14ac:dyDescent="0.3">
      <c r="A446" s="19" t="s">
        <v>8221</v>
      </c>
      <c r="B446" s="19">
        <v>1</v>
      </c>
      <c r="D446" s="19" t="s">
        <v>8221</v>
      </c>
      <c r="E446" s="19">
        <v>3</v>
      </c>
    </row>
    <row r="447" spans="1:5" hidden="1" x14ac:dyDescent="0.3">
      <c r="A447" s="19" t="s">
        <v>8221</v>
      </c>
      <c r="B447" s="19">
        <v>2</v>
      </c>
      <c r="D447" s="19" t="s">
        <v>8221</v>
      </c>
      <c r="E447" s="19">
        <v>23</v>
      </c>
    </row>
    <row r="448" spans="1:5" hidden="1" x14ac:dyDescent="0.3">
      <c r="A448" s="19" t="s">
        <v>8221</v>
      </c>
      <c r="B448" s="19">
        <v>16</v>
      </c>
      <c r="D448" s="19" t="s">
        <v>8221</v>
      </c>
      <c r="E448" s="19">
        <v>23</v>
      </c>
    </row>
    <row r="449" spans="1:5" hidden="1" x14ac:dyDescent="0.3">
      <c r="A449" s="19" t="s">
        <v>8221</v>
      </c>
      <c r="B449" s="19">
        <v>1</v>
      </c>
      <c r="D449" s="19" t="s">
        <v>8221</v>
      </c>
      <c r="E449" s="19">
        <v>41</v>
      </c>
    </row>
    <row r="450" spans="1:5" hidden="1" x14ac:dyDescent="0.3">
      <c r="A450" s="19" t="s">
        <v>8221</v>
      </c>
      <c r="B450" s="19">
        <v>4</v>
      </c>
      <c r="D450" s="19" t="s">
        <v>8221</v>
      </c>
      <c r="E450" s="19">
        <v>0</v>
      </c>
    </row>
    <row r="451" spans="1:5" hidden="1" x14ac:dyDescent="0.3">
      <c r="A451" s="19" t="s">
        <v>8221</v>
      </c>
      <c r="B451" s="19">
        <v>5</v>
      </c>
      <c r="D451" s="19" t="s">
        <v>8221</v>
      </c>
      <c r="E451" s="19">
        <v>32</v>
      </c>
    </row>
    <row r="452" spans="1:5" hidden="1" x14ac:dyDescent="0.3">
      <c r="A452" s="19" t="s">
        <v>8221</v>
      </c>
      <c r="B452" s="19">
        <v>7</v>
      </c>
      <c r="D452" s="19" t="s">
        <v>8221</v>
      </c>
      <c r="E452" s="19">
        <v>2</v>
      </c>
    </row>
    <row r="453" spans="1:5" hidden="1" x14ac:dyDescent="0.3">
      <c r="A453" s="19" t="s">
        <v>8221</v>
      </c>
      <c r="B453" s="19">
        <v>0</v>
      </c>
      <c r="D453" s="19" t="s">
        <v>8221</v>
      </c>
      <c r="E453" s="19">
        <v>7</v>
      </c>
    </row>
    <row r="454" spans="1:5" hidden="1" x14ac:dyDescent="0.3">
      <c r="A454" s="19" t="s">
        <v>8221</v>
      </c>
      <c r="B454" s="19">
        <v>12</v>
      </c>
      <c r="D454" s="19" t="s">
        <v>8221</v>
      </c>
      <c r="E454" s="19">
        <v>4</v>
      </c>
    </row>
    <row r="455" spans="1:5" hidden="1" x14ac:dyDescent="0.3">
      <c r="A455" s="19" t="s">
        <v>8221</v>
      </c>
      <c r="B455" s="19">
        <v>2</v>
      </c>
      <c r="D455" s="19" t="s">
        <v>8221</v>
      </c>
      <c r="E455" s="19">
        <v>196</v>
      </c>
    </row>
    <row r="456" spans="1:5" hidden="1" x14ac:dyDescent="0.3">
      <c r="A456" s="19" t="s">
        <v>8221</v>
      </c>
      <c r="B456" s="19">
        <v>5</v>
      </c>
      <c r="D456" s="19" t="s">
        <v>8221</v>
      </c>
      <c r="E456" s="19">
        <v>11</v>
      </c>
    </row>
    <row r="457" spans="1:5" hidden="1" x14ac:dyDescent="0.3">
      <c r="A457" s="19" t="s">
        <v>8221</v>
      </c>
      <c r="B457" s="19">
        <v>2</v>
      </c>
      <c r="D457" s="19" t="s">
        <v>8221</v>
      </c>
      <c r="E457" s="19">
        <v>9</v>
      </c>
    </row>
    <row r="458" spans="1:5" hidden="1" x14ac:dyDescent="0.3">
      <c r="A458" s="19" t="s">
        <v>8221</v>
      </c>
      <c r="B458" s="19">
        <v>3</v>
      </c>
      <c r="D458" s="19" t="s">
        <v>8221</v>
      </c>
      <c r="E458" s="19">
        <v>5</v>
      </c>
    </row>
    <row r="459" spans="1:5" hidden="1" x14ac:dyDescent="0.3">
      <c r="A459" s="19" t="s">
        <v>8221</v>
      </c>
      <c r="B459" s="19">
        <v>0</v>
      </c>
      <c r="D459" s="19" t="s">
        <v>8221</v>
      </c>
      <c r="E459" s="19">
        <v>8</v>
      </c>
    </row>
    <row r="460" spans="1:5" hidden="1" x14ac:dyDescent="0.3">
      <c r="A460" s="19" t="s">
        <v>8221</v>
      </c>
      <c r="B460" s="19">
        <v>49</v>
      </c>
      <c r="D460" s="19" t="s">
        <v>8221</v>
      </c>
      <c r="E460" s="19">
        <v>229</v>
      </c>
    </row>
    <row r="461" spans="1:5" hidden="1" x14ac:dyDescent="0.3">
      <c r="A461" s="19" t="s">
        <v>8221</v>
      </c>
      <c r="B461" s="19">
        <v>1</v>
      </c>
      <c r="D461" s="19" t="s">
        <v>8221</v>
      </c>
      <c r="E461" s="19">
        <v>40</v>
      </c>
    </row>
    <row r="462" spans="1:5" hidden="1" x14ac:dyDescent="0.3">
      <c r="A462" s="19" t="s">
        <v>8221</v>
      </c>
      <c r="B462" s="19">
        <v>2</v>
      </c>
      <c r="D462" s="19" t="s">
        <v>8221</v>
      </c>
      <c r="E462" s="19">
        <v>123</v>
      </c>
    </row>
    <row r="463" spans="1:5" hidden="1" x14ac:dyDescent="0.3">
      <c r="A463" s="19" t="s">
        <v>8221</v>
      </c>
      <c r="B463" s="19">
        <v>0</v>
      </c>
      <c r="D463" s="19" t="s">
        <v>8221</v>
      </c>
      <c r="E463" s="19">
        <v>5</v>
      </c>
    </row>
    <row r="464" spans="1:5" hidden="1" x14ac:dyDescent="0.3">
      <c r="A464" s="19" t="s">
        <v>8221</v>
      </c>
      <c r="B464" s="19">
        <v>0</v>
      </c>
      <c r="D464" s="19" t="s">
        <v>8221</v>
      </c>
      <c r="E464" s="19">
        <v>148</v>
      </c>
    </row>
    <row r="465" spans="1:5" hidden="1" x14ac:dyDescent="0.3">
      <c r="A465" s="19" t="s">
        <v>8221</v>
      </c>
      <c r="B465" s="19">
        <v>11</v>
      </c>
      <c r="D465" s="19" t="s">
        <v>8221</v>
      </c>
      <c r="E465" s="19">
        <v>10</v>
      </c>
    </row>
    <row r="466" spans="1:5" hidden="1" x14ac:dyDescent="0.3">
      <c r="A466" s="19" t="s">
        <v>8221</v>
      </c>
      <c r="B466" s="19">
        <v>1</v>
      </c>
      <c r="D466" s="19" t="s">
        <v>8221</v>
      </c>
      <c r="E466" s="19">
        <v>4</v>
      </c>
    </row>
    <row r="467" spans="1:5" hidden="1" x14ac:dyDescent="0.3">
      <c r="A467" s="19" t="s">
        <v>8221</v>
      </c>
      <c r="B467" s="19">
        <v>8</v>
      </c>
      <c r="D467" s="19" t="s">
        <v>8221</v>
      </c>
      <c r="E467" s="19">
        <v>21</v>
      </c>
    </row>
    <row r="468" spans="1:5" hidden="1" x14ac:dyDescent="0.3">
      <c r="A468" s="19" t="s">
        <v>8221</v>
      </c>
      <c r="B468" s="19">
        <v>5</v>
      </c>
      <c r="D468" s="19" t="s">
        <v>8221</v>
      </c>
      <c r="E468" s="19">
        <v>2</v>
      </c>
    </row>
    <row r="469" spans="1:5" hidden="1" x14ac:dyDescent="0.3">
      <c r="A469" s="19" t="s">
        <v>8221</v>
      </c>
      <c r="B469" s="19">
        <v>39</v>
      </c>
      <c r="D469" s="19" t="s">
        <v>8221</v>
      </c>
      <c r="E469" s="19">
        <v>0</v>
      </c>
    </row>
    <row r="470" spans="1:5" hidden="1" x14ac:dyDescent="0.3">
      <c r="A470" s="19" t="s">
        <v>8221</v>
      </c>
      <c r="B470" s="19">
        <v>0</v>
      </c>
      <c r="D470" s="19" t="s">
        <v>8221</v>
      </c>
      <c r="E470" s="19">
        <v>4</v>
      </c>
    </row>
    <row r="471" spans="1:5" hidden="1" x14ac:dyDescent="0.3">
      <c r="A471" s="19" t="s">
        <v>8221</v>
      </c>
      <c r="B471" s="19">
        <v>0</v>
      </c>
      <c r="D471" s="19" t="s">
        <v>8221</v>
      </c>
      <c r="E471" s="19">
        <v>1</v>
      </c>
    </row>
    <row r="472" spans="1:5" hidden="1" x14ac:dyDescent="0.3">
      <c r="A472" s="19" t="s">
        <v>8221</v>
      </c>
      <c r="B472" s="19">
        <v>2</v>
      </c>
      <c r="D472" s="19" t="s">
        <v>8221</v>
      </c>
      <c r="E472" s="19">
        <v>30</v>
      </c>
    </row>
    <row r="473" spans="1:5" hidden="1" x14ac:dyDescent="0.3">
      <c r="A473" s="19" t="s">
        <v>8221</v>
      </c>
      <c r="B473" s="19">
        <v>170</v>
      </c>
      <c r="D473" s="19" t="s">
        <v>8221</v>
      </c>
      <c r="E473" s="19">
        <v>3</v>
      </c>
    </row>
    <row r="474" spans="1:5" hidden="1" x14ac:dyDescent="0.3">
      <c r="A474" s="19" t="s">
        <v>8221</v>
      </c>
      <c r="B474" s="19">
        <v>5</v>
      </c>
      <c r="D474" s="19" t="s">
        <v>8221</v>
      </c>
      <c r="E474" s="19">
        <v>975</v>
      </c>
    </row>
    <row r="475" spans="1:5" hidden="1" x14ac:dyDescent="0.3">
      <c r="A475" s="19" t="s">
        <v>8221</v>
      </c>
      <c r="B475" s="19">
        <v>14</v>
      </c>
      <c r="D475" s="19" t="s">
        <v>8221</v>
      </c>
      <c r="E475" s="19">
        <v>167</v>
      </c>
    </row>
    <row r="476" spans="1:5" hidden="1" x14ac:dyDescent="0.3">
      <c r="A476" s="19" t="s">
        <v>8221</v>
      </c>
      <c r="B476" s="19">
        <v>1</v>
      </c>
      <c r="D476" s="19" t="s">
        <v>8221</v>
      </c>
      <c r="E476" s="19">
        <v>5</v>
      </c>
    </row>
    <row r="477" spans="1:5" hidden="1" x14ac:dyDescent="0.3">
      <c r="A477" s="19" t="s">
        <v>8221</v>
      </c>
      <c r="B477" s="19">
        <v>0</v>
      </c>
      <c r="D477" s="19" t="s">
        <v>8221</v>
      </c>
      <c r="E477" s="19">
        <v>18</v>
      </c>
    </row>
    <row r="478" spans="1:5" hidden="1" x14ac:dyDescent="0.3">
      <c r="A478" s="19" t="s">
        <v>8221</v>
      </c>
      <c r="B478" s="19">
        <v>124</v>
      </c>
      <c r="D478" s="19" t="s">
        <v>8221</v>
      </c>
      <c r="E478" s="19">
        <v>98</v>
      </c>
    </row>
    <row r="479" spans="1:5" hidden="1" x14ac:dyDescent="0.3">
      <c r="A479" s="19" t="s">
        <v>8221</v>
      </c>
      <c r="B479" s="19">
        <v>0</v>
      </c>
      <c r="D479" s="19" t="s">
        <v>8221</v>
      </c>
      <c r="E479" s="19">
        <v>4</v>
      </c>
    </row>
    <row r="480" spans="1:5" hidden="1" x14ac:dyDescent="0.3">
      <c r="A480" s="19" t="s">
        <v>8221</v>
      </c>
      <c r="B480" s="19">
        <v>0</v>
      </c>
      <c r="D480" s="19" t="s">
        <v>8221</v>
      </c>
      <c r="E480" s="19">
        <v>3</v>
      </c>
    </row>
    <row r="481" spans="1:5" hidden="1" x14ac:dyDescent="0.3">
      <c r="A481" s="19" t="s">
        <v>8221</v>
      </c>
      <c r="B481" s="19">
        <v>55</v>
      </c>
      <c r="D481" s="19" t="s">
        <v>8221</v>
      </c>
      <c r="E481" s="19">
        <v>1</v>
      </c>
    </row>
    <row r="482" spans="1:5" hidden="1" x14ac:dyDescent="0.3">
      <c r="A482" s="19" t="s">
        <v>8221</v>
      </c>
      <c r="B482" s="19">
        <v>140</v>
      </c>
      <c r="D482" s="19" t="s">
        <v>8221</v>
      </c>
      <c r="E482" s="19">
        <v>0</v>
      </c>
    </row>
    <row r="483" spans="1:5" hidden="1" x14ac:dyDescent="0.3">
      <c r="A483" s="19" t="s">
        <v>8221</v>
      </c>
      <c r="B483" s="19">
        <v>21</v>
      </c>
      <c r="D483" s="19" t="s">
        <v>8221</v>
      </c>
      <c r="E483" s="19">
        <v>9</v>
      </c>
    </row>
    <row r="484" spans="1:5" hidden="1" x14ac:dyDescent="0.3">
      <c r="A484" s="19" t="s">
        <v>8221</v>
      </c>
      <c r="B484" s="19">
        <v>1</v>
      </c>
      <c r="D484" s="19" t="s">
        <v>8221</v>
      </c>
      <c r="E484" s="19">
        <v>2</v>
      </c>
    </row>
    <row r="485" spans="1:5" hidden="1" x14ac:dyDescent="0.3">
      <c r="A485" s="19" t="s">
        <v>8221</v>
      </c>
      <c r="B485" s="19">
        <v>147</v>
      </c>
      <c r="D485" s="19" t="s">
        <v>8221</v>
      </c>
      <c r="E485" s="19">
        <v>0</v>
      </c>
    </row>
    <row r="486" spans="1:5" hidden="1" x14ac:dyDescent="0.3">
      <c r="A486" s="19" t="s">
        <v>8221</v>
      </c>
      <c r="B486" s="19">
        <v>11</v>
      </c>
      <c r="D486" s="19" t="s">
        <v>8221</v>
      </c>
      <c r="E486" s="19">
        <v>147</v>
      </c>
    </row>
    <row r="487" spans="1:5" hidden="1" x14ac:dyDescent="0.3">
      <c r="A487" s="19" t="s">
        <v>8221</v>
      </c>
      <c r="B487" s="19">
        <v>125</v>
      </c>
      <c r="D487" s="19" t="s">
        <v>8221</v>
      </c>
      <c r="E487" s="19">
        <v>49</v>
      </c>
    </row>
    <row r="488" spans="1:5" hidden="1" x14ac:dyDescent="0.3">
      <c r="A488" s="19" t="s">
        <v>8221</v>
      </c>
      <c r="B488" s="19">
        <v>1</v>
      </c>
      <c r="D488" s="19" t="s">
        <v>8221</v>
      </c>
      <c r="E488" s="19">
        <v>1</v>
      </c>
    </row>
    <row r="489" spans="1:5" hidden="1" x14ac:dyDescent="0.3">
      <c r="A489" s="19" t="s">
        <v>8221</v>
      </c>
      <c r="B489" s="19">
        <v>0</v>
      </c>
      <c r="D489" s="19" t="s">
        <v>8221</v>
      </c>
      <c r="E489" s="19">
        <v>2</v>
      </c>
    </row>
    <row r="490" spans="1:5" hidden="1" x14ac:dyDescent="0.3">
      <c r="A490" s="19" t="s">
        <v>8221</v>
      </c>
      <c r="B490" s="19">
        <v>0</v>
      </c>
      <c r="D490" s="19" t="s">
        <v>8221</v>
      </c>
      <c r="E490" s="19">
        <v>7</v>
      </c>
    </row>
    <row r="491" spans="1:5" hidden="1" x14ac:dyDescent="0.3">
      <c r="A491" s="19" t="s">
        <v>8221</v>
      </c>
      <c r="B491" s="19">
        <v>3</v>
      </c>
      <c r="D491" s="19" t="s">
        <v>8221</v>
      </c>
      <c r="E491" s="19">
        <v>4</v>
      </c>
    </row>
    <row r="492" spans="1:5" hidden="1" x14ac:dyDescent="0.3">
      <c r="A492" s="19" t="s">
        <v>8221</v>
      </c>
      <c r="B492" s="19">
        <v>0</v>
      </c>
      <c r="D492" s="19" t="s">
        <v>8221</v>
      </c>
      <c r="E492" s="19">
        <v>27</v>
      </c>
    </row>
    <row r="493" spans="1:5" hidden="1" x14ac:dyDescent="0.3">
      <c r="A493" s="19" t="s">
        <v>8221</v>
      </c>
      <c r="B493" s="19">
        <v>0</v>
      </c>
      <c r="D493" s="19" t="s">
        <v>8221</v>
      </c>
      <c r="E493" s="19">
        <v>94</v>
      </c>
    </row>
    <row r="494" spans="1:5" hidden="1" x14ac:dyDescent="0.3">
      <c r="A494" s="19" t="s">
        <v>8221</v>
      </c>
      <c r="B494" s="19">
        <v>0</v>
      </c>
      <c r="D494" s="19" t="s">
        <v>8221</v>
      </c>
      <c r="E494" s="19">
        <v>29</v>
      </c>
    </row>
    <row r="495" spans="1:5" hidden="1" x14ac:dyDescent="0.3">
      <c r="A495" s="19" t="s">
        <v>8221</v>
      </c>
      <c r="B495" s="19">
        <v>0</v>
      </c>
      <c r="D495" s="19" t="s">
        <v>8221</v>
      </c>
      <c r="E495" s="19">
        <v>7</v>
      </c>
    </row>
    <row r="496" spans="1:5" hidden="1" x14ac:dyDescent="0.3">
      <c r="A496" s="19" t="s">
        <v>8221</v>
      </c>
      <c r="B496" s="19">
        <v>3</v>
      </c>
      <c r="D496" s="19" t="s">
        <v>8221</v>
      </c>
      <c r="E496" s="19">
        <v>22</v>
      </c>
    </row>
    <row r="497" spans="1:5" hidden="1" x14ac:dyDescent="0.3">
      <c r="A497" s="19" t="s">
        <v>8221</v>
      </c>
      <c r="B497" s="19">
        <v>0</v>
      </c>
      <c r="D497" s="19" t="s">
        <v>8221</v>
      </c>
      <c r="E497" s="19">
        <v>1</v>
      </c>
    </row>
    <row r="498" spans="1:5" hidden="1" x14ac:dyDescent="0.3">
      <c r="A498" s="19" t="s">
        <v>8221</v>
      </c>
      <c r="B498" s="19">
        <v>1</v>
      </c>
      <c r="D498" s="19" t="s">
        <v>8221</v>
      </c>
      <c r="E498" s="19">
        <v>10</v>
      </c>
    </row>
    <row r="499" spans="1:5" hidden="1" x14ac:dyDescent="0.3">
      <c r="A499" s="19" t="s">
        <v>8221</v>
      </c>
      <c r="B499" s="19">
        <v>3</v>
      </c>
      <c r="D499" s="19" t="s">
        <v>8221</v>
      </c>
      <c r="E499" s="19">
        <v>6</v>
      </c>
    </row>
    <row r="500" spans="1:5" hidden="1" x14ac:dyDescent="0.3">
      <c r="A500" s="19" t="s">
        <v>8221</v>
      </c>
      <c r="B500" s="19">
        <v>22</v>
      </c>
      <c r="D500" s="19" t="s">
        <v>8221</v>
      </c>
      <c r="E500" s="19">
        <v>24</v>
      </c>
    </row>
    <row r="501" spans="1:5" hidden="1" x14ac:dyDescent="0.3">
      <c r="A501" s="19" t="s">
        <v>8221</v>
      </c>
      <c r="B501" s="19">
        <v>26</v>
      </c>
      <c r="D501" s="19" t="s">
        <v>8221</v>
      </c>
      <c r="E501" s="19">
        <v>15</v>
      </c>
    </row>
    <row r="502" spans="1:5" hidden="1" x14ac:dyDescent="0.3">
      <c r="A502" s="19" t="s">
        <v>8221</v>
      </c>
      <c r="B502" s="19">
        <v>4</v>
      </c>
      <c r="D502" s="19" t="s">
        <v>8221</v>
      </c>
      <c r="E502" s="19">
        <v>37</v>
      </c>
    </row>
    <row r="503" spans="1:5" hidden="1" x14ac:dyDescent="0.3">
      <c r="A503" s="19" t="s">
        <v>8221</v>
      </c>
      <c r="B503" s="19">
        <v>0</v>
      </c>
      <c r="D503" s="19" t="s">
        <v>8221</v>
      </c>
      <c r="E503" s="19">
        <v>20</v>
      </c>
    </row>
    <row r="504" spans="1:5" hidden="1" x14ac:dyDescent="0.3">
      <c r="A504" s="19" t="s">
        <v>8221</v>
      </c>
      <c r="B504" s="19">
        <v>4</v>
      </c>
      <c r="D504" s="19" t="s">
        <v>8221</v>
      </c>
      <c r="E504" s="19">
        <v>7</v>
      </c>
    </row>
    <row r="505" spans="1:5" hidden="1" x14ac:dyDescent="0.3">
      <c r="A505" s="19" t="s">
        <v>8221</v>
      </c>
      <c r="B505" s="19">
        <v>9</v>
      </c>
      <c r="D505" s="19" t="s">
        <v>8221</v>
      </c>
      <c r="E505" s="19">
        <v>0</v>
      </c>
    </row>
    <row r="506" spans="1:5" hidden="1" x14ac:dyDescent="0.3">
      <c r="A506" s="19" t="s">
        <v>8221</v>
      </c>
      <c r="B506" s="19">
        <v>5</v>
      </c>
      <c r="D506" s="19" t="s">
        <v>8221</v>
      </c>
      <c r="E506" s="19">
        <v>21</v>
      </c>
    </row>
    <row r="507" spans="1:5" hidden="1" x14ac:dyDescent="0.3">
      <c r="A507" s="19" t="s">
        <v>8221</v>
      </c>
      <c r="B507" s="19">
        <v>14</v>
      </c>
      <c r="D507" s="19" t="s">
        <v>8221</v>
      </c>
      <c r="E507" s="19">
        <v>3</v>
      </c>
    </row>
    <row r="508" spans="1:5" hidden="1" x14ac:dyDescent="0.3">
      <c r="A508" s="19" t="s">
        <v>8221</v>
      </c>
      <c r="B508" s="19">
        <v>1</v>
      </c>
      <c r="D508" s="19" t="s">
        <v>8221</v>
      </c>
      <c r="E508" s="19">
        <v>11</v>
      </c>
    </row>
    <row r="509" spans="1:5" hidden="1" x14ac:dyDescent="0.3">
      <c r="A509" s="19" t="s">
        <v>8221</v>
      </c>
      <c r="B509" s="19">
        <v>10</v>
      </c>
      <c r="D509" s="19" t="s">
        <v>8221</v>
      </c>
      <c r="E509" s="19">
        <v>1</v>
      </c>
    </row>
    <row r="510" spans="1:5" hidden="1" x14ac:dyDescent="0.3">
      <c r="A510" s="19" t="s">
        <v>8221</v>
      </c>
      <c r="B510" s="19">
        <v>3</v>
      </c>
      <c r="D510" s="19" t="s">
        <v>8221</v>
      </c>
      <c r="E510" s="19">
        <v>312</v>
      </c>
    </row>
    <row r="511" spans="1:5" hidden="1" x14ac:dyDescent="0.3">
      <c r="A511" s="19" t="s">
        <v>8221</v>
      </c>
      <c r="B511" s="19">
        <v>1</v>
      </c>
      <c r="D511" s="19" t="s">
        <v>8221</v>
      </c>
      <c r="E511" s="19">
        <v>1</v>
      </c>
    </row>
    <row r="512" spans="1:5" hidden="1" x14ac:dyDescent="0.3">
      <c r="A512" s="19" t="s">
        <v>8221</v>
      </c>
      <c r="B512" s="19">
        <v>0</v>
      </c>
      <c r="D512" s="19" t="s">
        <v>8221</v>
      </c>
      <c r="E512" s="19">
        <v>3</v>
      </c>
    </row>
    <row r="513" spans="1:5" hidden="1" x14ac:dyDescent="0.3">
      <c r="A513" s="19" t="s">
        <v>8221</v>
      </c>
      <c r="B513" s="19">
        <v>5</v>
      </c>
      <c r="D513" s="19" t="s">
        <v>8221</v>
      </c>
      <c r="E513" s="19">
        <v>4</v>
      </c>
    </row>
    <row r="514" spans="1:5" hidden="1" x14ac:dyDescent="0.3">
      <c r="A514" s="19" t="s">
        <v>8221</v>
      </c>
      <c r="B514" s="19">
        <v>2</v>
      </c>
      <c r="D514" s="19" t="s">
        <v>8221</v>
      </c>
      <c r="E514" s="19">
        <v>10</v>
      </c>
    </row>
    <row r="515" spans="1:5" hidden="1" x14ac:dyDescent="0.3">
      <c r="A515" s="19" t="s">
        <v>8221</v>
      </c>
      <c r="B515" s="19">
        <v>68</v>
      </c>
      <c r="D515" s="19" t="s">
        <v>8221</v>
      </c>
      <c r="E515" s="19">
        <v>8</v>
      </c>
    </row>
    <row r="516" spans="1:5" hidden="1" x14ac:dyDescent="0.3">
      <c r="A516" s="19" t="s">
        <v>8221</v>
      </c>
      <c r="B516" s="19">
        <v>3</v>
      </c>
      <c r="D516" s="19" t="s">
        <v>8221</v>
      </c>
      <c r="E516" s="19">
        <v>3</v>
      </c>
    </row>
    <row r="517" spans="1:5" hidden="1" x14ac:dyDescent="0.3">
      <c r="A517" s="19" t="s">
        <v>8221</v>
      </c>
      <c r="B517" s="19">
        <v>34</v>
      </c>
      <c r="D517" s="19" t="s">
        <v>8221</v>
      </c>
      <c r="E517" s="19">
        <v>1</v>
      </c>
    </row>
    <row r="518" spans="1:5" hidden="1" x14ac:dyDescent="0.3">
      <c r="A518" s="19" t="s">
        <v>8221</v>
      </c>
      <c r="B518" s="19">
        <v>0</v>
      </c>
      <c r="D518" s="19" t="s">
        <v>8221</v>
      </c>
      <c r="E518" s="19">
        <v>0</v>
      </c>
    </row>
    <row r="519" spans="1:5" hidden="1" x14ac:dyDescent="0.3">
      <c r="A519" s="19" t="s">
        <v>8221</v>
      </c>
      <c r="B519" s="19">
        <v>3</v>
      </c>
      <c r="D519" s="19" t="s">
        <v>8221</v>
      </c>
      <c r="E519" s="19">
        <v>5</v>
      </c>
    </row>
    <row r="520" spans="1:5" hidden="1" x14ac:dyDescent="0.3">
      <c r="A520" s="19" t="s">
        <v>8221</v>
      </c>
      <c r="B520" s="19">
        <v>0</v>
      </c>
      <c r="D520" s="19" t="s">
        <v>8221</v>
      </c>
      <c r="E520" s="19">
        <v>0</v>
      </c>
    </row>
    <row r="521" spans="1:5" hidden="1" x14ac:dyDescent="0.3">
      <c r="A521" s="19" t="s">
        <v>8221</v>
      </c>
      <c r="B521" s="19">
        <v>70</v>
      </c>
      <c r="D521" s="19" t="s">
        <v>8221</v>
      </c>
      <c r="E521" s="19">
        <v>3</v>
      </c>
    </row>
    <row r="522" spans="1:5" x14ac:dyDescent="0.3">
      <c r="A522" s="19" t="s">
        <v>8219</v>
      </c>
      <c r="B522" s="19">
        <v>34</v>
      </c>
      <c r="D522" s="19" t="s">
        <v>8221</v>
      </c>
      <c r="E522" s="19">
        <v>7</v>
      </c>
    </row>
    <row r="523" spans="1:5" x14ac:dyDescent="0.3">
      <c r="A523" s="19" t="s">
        <v>8219</v>
      </c>
      <c r="B523" s="19">
        <v>56</v>
      </c>
      <c r="D523" s="19" t="s">
        <v>8221</v>
      </c>
      <c r="E523" s="19">
        <v>0</v>
      </c>
    </row>
    <row r="524" spans="1:5" x14ac:dyDescent="0.3">
      <c r="A524" s="19" t="s">
        <v>8219</v>
      </c>
      <c r="B524" s="19">
        <v>31</v>
      </c>
      <c r="D524" s="19" t="s">
        <v>8221</v>
      </c>
      <c r="E524" s="19">
        <v>2</v>
      </c>
    </row>
    <row r="525" spans="1:5" x14ac:dyDescent="0.3">
      <c r="A525" s="19" t="s">
        <v>8219</v>
      </c>
      <c r="B525" s="19">
        <v>84</v>
      </c>
      <c r="D525" s="19" t="s">
        <v>8221</v>
      </c>
      <c r="E525" s="19">
        <v>23</v>
      </c>
    </row>
    <row r="526" spans="1:5" x14ac:dyDescent="0.3">
      <c r="A526" s="19" t="s">
        <v>8219</v>
      </c>
      <c r="B526" s="19">
        <v>130</v>
      </c>
      <c r="D526" s="19" t="s">
        <v>8221</v>
      </c>
      <c r="E526" s="19">
        <v>1</v>
      </c>
    </row>
    <row r="527" spans="1:5" x14ac:dyDescent="0.3">
      <c r="A527" s="19" t="s">
        <v>8219</v>
      </c>
      <c r="B527" s="19">
        <v>12</v>
      </c>
      <c r="D527" s="19" t="s">
        <v>8221</v>
      </c>
      <c r="E527" s="19">
        <v>2</v>
      </c>
    </row>
    <row r="528" spans="1:5" x14ac:dyDescent="0.3">
      <c r="A528" s="19" t="s">
        <v>8219</v>
      </c>
      <c r="B528" s="19">
        <v>23</v>
      </c>
      <c r="D528" s="19" t="s">
        <v>8221</v>
      </c>
      <c r="E528" s="19">
        <v>3</v>
      </c>
    </row>
    <row r="529" spans="1:5" x14ac:dyDescent="0.3">
      <c r="A529" s="19" t="s">
        <v>8219</v>
      </c>
      <c r="B529" s="19">
        <v>158</v>
      </c>
      <c r="D529" s="19" t="s">
        <v>8221</v>
      </c>
      <c r="E529" s="19">
        <v>0</v>
      </c>
    </row>
    <row r="530" spans="1:5" x14ac:dyDescent="0.3">
      <c r="A530" s="19" t="s">
        <v>8219</v>
      </c>
      <c r="B530" s="19">
        <v>30</v>
      </c>
      <c r="D530" s="19" t="s">
        <v>8221</v>
      </c>
      <c r="E530" s="19">
        <v>13</v>
      </c>
    </row>
    <row r="531" spans="1:5" x14ac:dyDescent="0.3">
      <c r="A531" s="19" t="s">
        <v>8219</v>
      </c>
      <c r="B531" s="19">
        <v>18</v>
      </c>
      <c r="D531" s="19" t="s">
        <v>8221</v>
      </c>
      <c r="E531" s="19">
        <v>1</v>
      </c>
    </row>
    <row r="532" spans="1:5" x14ac:dyDescent="0.3">
      <c r="A532" s="19" t="s">
        <v>8219</v>
      </c>
      <c r="B532" s="19">
        <v>29</v>
      </c>
      <c r="D532" s="19" t="s">
        <v>8221</v>
      </c>
      <c r="E532" s="19">
        <v>1</v>
      </c>
    </row>
    <row r="533" spans="1:5" x14ac:dyDescent="0.3">
      <c r="A533" s="19" t="s">
        <v>8219</v>
      </c>
      <c r="B533" s="19">
        <v>31</v>
      </c>
      <c r="D533" s="19" t="s">
        <v>8221</v>
      </c>
      <c r="E533" s="19">
        <v>1</v>
      </c>
    </row>
    <row r="534" spans="1:5" x14ac:dyDescent="0.3">
      <c r="A534" s="19" t="s">
        <v>8219</v>
      </c>
      <c r="B534" s="19">
        <v>173</v>
      </c>
      <c r="D534" s="19" t="s">
        <v>8221</v>
      </c>
      <c r="E534" s="19">
        <v>6</v>
      </c>
    </row>
    <row r="535" spans="1:5" x14ac:dyDescent="0.3">
      <c r="A535" s="19" t="s">
        <v>8219</v>
      </c>
      <c r="B535" s="19">
        <v>17</v>
      </c>
      <c r="D535" s="19" t="s">
        <v>8221</v>
      </c>
      <c r="E535" s="19">
        <v>39</v>
      </c>
    </row>
    <row r="536" spans="1:5" x14ac:dyDescent="0.3">
      <c r="A536" s="19" t="s">
        <v>8219</v>
      </c>
      <c r="B536" s="19">
        <v>48</v>
      </c>
      <c r="D536" s="19" t="s">
        <v>8221</v>
      </c>
      <c r="E536" s="19">
        <v>4</v>
      </c>
    </row>
    <row r="537" spans="1:5" x14ac:dyDescent="0.3">
      <c r="A537" s="19" t="s">
        <v>8219</v>
      </c>
      <c r="B537" s="19">
        <v>59</v>
      </c>
      <c r="D537" s="19" t="s">
        <v>8221</v>
      </c>
      <c r="E537" s="19">
        <v>1</v>
      </c>
    </row>
    <row r="538" spans="1:5" x14ac:dyDescent="0.3">
      <c r="A538" s="19" t="s">
        <v>8219</v>
      </c>
      <c r="B538" s="19">
        <v>39</v>
      </c>
      <c r="D538" s="19" t="s">
        <v>8221</v>
      </c>
      <c r="E538" s="19">
        <v>0</v>
      </c>
    </row>
    <row r="539" spans="1:5" x14ac:dyDescent="0.3">
      <c r="A539" s="19" t="s">
        <v>8219</v>
      </c>
      <c r="B539" s="19">
        <v>59</v>
      </c>
      <c r="D539" s="19" t="s">
        <v>8221</v>
      </c>
      <c r="E539" s="19">
        <v>0</v>
      </c>
    </row>
    <row r="540" spans="1:5" x14ac:dyDescent="0.3">
      <c r="A540" s="19" t="s">
        <v>8219</v>
      </c>
      <c r="B540" s="19">
        <v>60</v>
      </c>
      <c r="D540" s="19" t="s">
        <v>8221</v>
      </c>
      <c r="E540" s="19">
        <v>0</v>
      </c>
    </row>
    <row r="541" spans="1:5" x14ac:dyDescent="0.3">
      <c r="A541" s="19" t="s">
        <v>8219</v>
      </c>
      <c r="B541" s="19">
        <v>20</v>
      </c>
      <c r="D541" s="19" t="s">
        <v>8221</v>
      </c>
      <c r="E541" s="19">
        <v>8</v>
      </c>
    </row>
    <row r="542" spans="1:5" hidden="1" x14ac:dyDescent="0.3">
      <c r="A542" s="19" t="s">
        <v>8221</v>
      </c>
      <c r="B542" s="19">
        <v>1</v>
      </c>
      <c r="D542" s="19" t="s">
        <v>8221</v>
      </c>
      <c r="E542" s="19">
        <v>0</v>
      </c>
    </row>
    <row r="543" spans="1:5" hidden="1" x14ac:dyDescent="0.3">
      <c r="A543" s="19" t="s">
        <v>8221</v>
      </c>
      <c r="B543" s="19">
        <v>1</v>
      </c>
      <c r="D543" s="19" t="s">
        <v>8221</v>
      </c>
      <c r="E543" s="19">
        <v>1</v>
      </c>
    </row>
    <row r="544" spans="1:5" hidden="1" x14ac:dyDescent="0.3">
      <c r="A544" s="19" t="s">
        <v>8221</v>
      </c>
      <c r="B544" s="19">
        <v>1</v>
      </c>
      <c r="D544" s="19" t="s">
        <v>8221</v>
      </c>
      <c r="E544" s="19">
        <v>12</v>
      </c>
    </row>
    <row r="545" spans="1:5" hidden="1" x14ac:dyDescent="0.3">
      <c r="A545" s="19" t="s">
        <v>8221</v>
      </c>
      <c r="B545" s="19">
        <v>2</v>
      </c>
      <c r="D545" s="19" t="s">
        <v>8221</v>
      </c>
      <c r="E545" s="19">
        <v>0</v>
      </c>
    </row>
    <row r="546" spans="1:5" hidden="1" x14ac:dyDescent="0.3">
      <c r="A546" s="19" t="s">
        <v>8221</v>
      </c>
      <c r="B546" s="19">
        <v>2</v>
      </c>
      <c r="D546" s="19" t="s">
        <v>8221</v>
      </c>
      <c r="E546" s="19">
        <v>3</v>
      </c>
    </row>
    <row r="547" spans="1:5" hidden="1" x14ac:dyDescent="0.3">
      <c r="A547" s="19" t="s">
        <v>8221</v>
      </c>
      <c r="B547" s="19">
        <v>34</v>
      </c>
      <c r="D547" s="19" t="s">
        <v>8221</v>
      </c>
      <c r="E547" s="19">
        <v>2</v>
      </c>
    </row>
    <row r="548" spans="1:5" hidden="1" x14ac:dyDescent="0.3">
      <c r="A548" s="19" t="s">
        <v>8221</v>
      </c>
      <c r="B548" s="19">
        <v>2</v>
      </c>
      <c r="D548" s="19" t="s">
        <v>8221</v>
      </c>
      <c r="E548" s="19">
        <v>6</v>
      </c>
    </row>
    <row r="549" spans="1:5" hidden="1" x14ac:dyDescent="0.3">
      <c r="A549" s="19" t="s">
        <v>8221</v>
      </c>
      <c r="B549" s="19">
        <v>0</v>
      </c>
      <c r="D549" s="19" t="s">
        <v>8221</v>
      </c>
      <c r="E549" s="19">
        <v>0</v>
      </c>
    </row>
    <row r="550" spans="1:5" hidden="1" x14ac:dyDescent="0.3">
      <c r="A550" s="19" t="s">
        <v>8221</v>
      </c>
      <c r="B550" s="19">
        <v>1</v>
      </c>
      <c r="D550" s="19" t="s">
        <v>8221</v>
      </c>
      <c r="E550" s="19">
        <v>15</v>
      </c>
    </row>
    <row r="551" spans="1:5" hidden="1" x14ac:dyDescent="0.3">
      <c r="A551" s="19" t="s">
        <v>8221</v>
      </c>
      <c r="B551" s="19">
        <v>8</v>
      </c>
      <c r="D551" s="19" t="s">
        <v>8221</v>
      </c>
      <c r="E551" s="19">
        <v>1</v>
      </c>
    </row>
    <row r="552" spans="1:5" hidden="1" x14ac:dyDescent="0.3">
      <c r="A552" s="19" t="s">
        <v>8221</v>
      </c>
      <c r="B552" s="19">
        <v>4</v>
      </c>
      <c r="D552" s="19" t="s">
        <v>8221</v>
      </c>
      <c r="E552" s="19">
        <v>3</v>
      </c>
    </row>
    <row r="553" spans="1:5" hidden="1" x14ac:dyDescent="0.3">
      <c r="A553" s="19" t="s">
        <v>8221</v>
      </c>
      <c r="B553" s="19">
        <v>28</v>
      </c>
      <c r="D553" s="19" t="s">
        <v>8221</v>
      </c>
      <c r="E553" s="19">
        <v>8</v>
      </c>
    </row>
    <row r="554" spans="1:5" hidden="1" x14ac:dyDescent="0.3">
      <c r="A554" s="19" t="s">
        <v>8221</v>
      </c>
      <c r="B554" s="19">
        <v>0</v>
      </c>
      <c r="D554" s="19" t="s">
        <v>8221</v>
      </c>
      <c r="E554" s="19">
        <v>0</v>
      </c>
    </row>
    <row r="555" spans="1:5" hidden="1" x14ac:dyDescent="0.3">
      <c r="A555" s="19" t="s">
        <v>8221</v>
      </c>
      <c r="B555" s="19">
        <v>6</v>
      </c>
      <c r="D555" s="19" t="s">
        <v>8221</v>
      </c>
      <c r="E555" s="19">
        <v>3</v>
      </c>
    </row>
    <row r="556" spans="1:5" hidden="1" x14ac:dyDescent="0.3">
      <c r="A556" s="19" t="s">
        <v>8221</v>
      </c>
      <c r="B556" s="19">
        <v>22</v>
      </c>
      <c r="D556" s="19" t="s">
        <v>8221</v>
      </c>
      <c r="E556" s="19">
        <v>3</v>
      </c>
    </row>
    <row r="557" spans="1:5" hidden="1" x14ac:dyDescent="0.3">
      <c r="A557" s="19" t="s">
        <v>8221</v>
      </c>
      <c r="B557" s="19">
        <v>0</v>
      </c>
      <c r="D557" s="19" t="s">
        <v>8221</v>
      </c>
      <c r="E557" s="19">
        <v>0</v>
      </c>
    </row>
    <row r="558" spans="1:5" hidden="1" x14ac:dyDescent="0.3">
      <c r="A558" s="19" t="s">
        <v>8221</v>
      </c>
      <c r="B558" s="19">
        <v>1</v>
      </c>
      <c r="D558" s="19" t="s">
        <v>8221</v>
      </c>
      <c r="E558" s="19">
        <v>19</v>
      </c>
    </row>
    <row r="559" spans="1:5" hidden="1" x14ac:dyDescent="0.3">
      <c r="A559" s="19" t="s">
        <v>8221</v>
      </c>
      <c r="B559" s="19">
        <v>20</v>
      </c>
      <c r="D559" s="19" t="s">
        <v>8221</v>
      </c>
      <c r="E559" s="19">
        <v>0</v>
      </c>
    </row>
    <row r="560" spans="1:5" hidden="1" x14ac:dyDescent="0.3">
      <c r="A560" s="19" t="s">
        <v>8221</v>
      </c>
      <c r="B560" s="19">
        <v>0</v>
      </c>
      <c r="D560" s="19" t="s">
        <v>8221</v>
      </c>
      <c r="E560" s="19">
        <v>2</v>
      </c>
    </row>
    <row r="561" spans="1:5" hidden="1" x14ac:dyDescent="0.3">
      <c r="A561" s="19" t="s">
        <v>8221</v>
      </c>
      <c r="B561" s="19">
        <v>1</v>
      </c>
      <c r="D561" s="19" t="s">
        <v>8221</v>
      </c>
      <c r="E561" s="19">
        <v>0</v>
      </c>
    </row>
    <row r="562" spans="1:5" hidden="1" x14ac:dyDescent="0.3">
      <c r="A562" s="19" t="s">
        <v>8221</v>
      </c>
      <c r="B562" s="19">
        <v>3</v>
      </c>
      <c r="D562" s="19" t="s">
        <v>8221</v>
      </c>
      <c r="E562" s="19">
        <v>0</v>
      </c>
    </row>
    <row r="563" spans="1:5" hidden="1" x14ac:dyDescent="0.3">
      <c r="A563" s="19" t="s">
        <v>8221</v>
      </c>
      <c r="B563" s="19">
        <v>2</v>
      </c>
      <c r="D563" s="19" t="s">
        <v>8221</v>
      </c>
      <c r="E563" s="19">
        <v>25</v>
      </c>
    </row>
    <row r="564" spans="1:5" hidden="1" x14ac:dyDescent="0.3">
      <c r="A564" s="19" t="s">
        <v>8221</v>
      </c>
      <c r="B564" s="19">
        <v>0</v>
      </c>
      <c r="D564" s="19" t="s">
        <v>8221</v>
      </c>
      <c r="E564" s="19">
        <v>8</v>
      </c>
    </row>
    <row r="565" spans="1:5" hidden="1" x14ac:dyDescent="0.3">
      <c r="A565" s="19" t="s">
        <v>8221</v>
      </c>
      <c r="B565" s="19">
        <v>2</v>
      </c>
      <c r="D565" s="19" t="s">
        <v>8221</v>
      </c>
      <c r="E565" s="19">
        <v>16</v>
      </c>
    </row>
    <row r="566" spans="1:5" hidden="1" x14ac:dyDescent="0.3">
      <c r="A566" s="19" t="s">
        <v>8221</v>
      </c>
      <c r="B566" s="19">
        <v>1</v>
      </c>
      <c r="D566" s="19" t="s">
        <v>8221</v>
      </c>
      <c r="E566" s="19">
        <v>3</v>
      </c>
    </row>
    <row r="567" spans="1:5" hidden="1" x14ac:dyDescent="0.3">
      <c r="A567" s="19" t="s">
        <v>8221</v>
      </c>
      <c r="B567" s="19">
        <v>0</v>
      </c>
      <c r="D567" s="19" t="s">
        <v>8221</v>
      </c>
      <c r="E567" s="19">
        <v>3</v>
      </c>
    </row>
    <row r="568" spans="1:5" hidden="1" x14ac:dyDescent="0.3">
      <c r="A568" s="19" t="s">
        <v>8221</v>
      </c>
      <c r="B568" s="19">
        <v>1</v>
      </c>
      <c r="D568" s="19" t="s">
        <v>8221</v>
      </c>
      <c r="E568" s="19">
        <v>2</v>
      </c>
    </row>
    <row r="569" spans="1:5" hidden="1" x14ac:dyDescent="0.3">
      <c r="A569" s="19" t="s">
        <v>8221</v>
      </c>
      <c r="B569" s="19">
        <v>0</v>
      </c>
      <c r="D569" s="19" t="s">
        <v>8221</v>
      </c>
      <c r="E569" s="19">
        <v>1</v>
      </c>
    </row>
    <row r="570" spans="1:5" hidden="1" x14ac:dyDescent="0.3">
      <c r="A570" s="19" t="s">
        <v>8221</v>
      </c>
      <c r="B570" s="19">
        <v>5</v>
      </c>
      <c r="D570" s="19" t="s">
        <v>8221</v>
      </c>
      <c r="E570" s="19">
        <v>0</v>
      </c>
    </row>
    <row r="571" spans="1:5" hidden="1" x14ac:dyDescent="0.3">
      <c r="A571" s="19" t="s">
        <v>8221</v>
      </c>
      <c r="B571" s="19">
        <v>1</v>
      </c>
      <c r="D571" s="19" t="s">
        <v>8221</v>
      </c>
      <c r="E571" s="19">
        <v>1</v>
      </c>
    </row>
    <row r="572" spans="1:5" hidden="1" x14ac:dyDescent="0.3">
      <c r="A572" s="19" t="s">
        <v>8221</v>
      </c>
      <c r="B572" s="19">
        <v>1</v>
      </c>
      <c r="D572" s="19" t="s">
        <v>8221</v>
      </c>
      <c r="E572" s="19">
        <v>19</v>
      </c>
    </row>
    <row r="573" spans="1:5" hidden="1" x14ac:dyDescent="0.3">
      <c r="A573" s="19" t="s">
        <v>8221</v>
      </c>
      <c r="B573" s="19">
        <v>2</v>
      </c>
      <c r="D573" s="19" t="s">
        <v>8221</v>
      </c>
      <c r="E573" s="19">
        <v>9</v>
      </c>
    </row>
    <row r="574" spans="1:5" hidden="1" x14ac:dyDescent="0.3">
      <c r="A574" s="19" t="s">
        <v>8221</v>
      </c>
      <c r="B574" s="19">
        <v>0</v>
      </c>
      <c r="D574" s="19" t="s">
        <v>8221</v>
      </c>
      <c r="E574" s="19">
        <v>1</v>
      </c>
    </row>
    <row r="575" spans="1:5" hidden="1" x14ac:dyDescent="0.3">
      <c r="A575" s="19" t="s">
        <v>8221</v>
      </c>
      <c r="B575" s="19">
        <v>9</v>
      </c>
      <c r="D575" s="19" t="s">
        <v>8221</v>
      </c>
      <c r="E575" s="19">
        <v>0</v>
      </c>
    </row>
    <row r="576" spans="1:5" hidden="1" x14ac:dyDescent="0.3">
      <c r="A576" s="19" t="s">
        <v>8221</v>
      </c>
      <c r="B576" s="19">
        <v>4</v>
      </c>
      <c r="D576" s="19" t="s">
        <v>8221</v>
      </c>
      <c r="E576" s="19">
        <v>1</v>
      </c>
    </row>
    <row r="577" spans="1:5" hidden="1" x14ac:dyDescent="0.3">
      <c r="A577" s="19" t="s">
        <v>8221</v>
      </c>
      <c r="B577" s="19">
        <v>4</v>
      </c>
      <c r="D577" s="19" t="s">
        <v>8221</v>
      </c>
      <c r="E577" s="19">
        <v>5</v>
      </c>
    </row>
    <row r="578" spans="1:5" hidden="1" x14ac:dyDescent="0.3">
      <c r="A578" s="19" t="s">
        <v>8221</v>
      </c>
      <c r="B578" s="19">
        <v>1</v>
      </c>
      <c r="D578" s="19" t="s">
        <v>8221</v>
      </c>
      <c r="E578" s="19">
        <v>85</v>
      </c>
    </row>
    <row r="579" spans="1:5" hidden="1" x14ac:dyDescent="0.3">
      <c r="A579" s="19" t="s">
        <v>8221</v>
      </c>
      <c r="B579" s="19">
        <v>1</v>
      </c>
      <c r="D579" s="19" t="s">
        <v>8221</v>
      </c>
      <c r="E579" s="19">
        <v>3</v>
      </c>
    </row>
    <row r="580" spans="1:5" hidden="1" x14ac:dyDescent="0.3">
      <c r="A580" s="19" t="s">
        <v>8221</v>
      </c>
      <c r="B580" s="19">
        <v>7</v>
      </c>
      <c r="D580" s="19" t="s">
        <v>8221</v>
      </c>
      <c r="E580" s="19">
        <v>4</v>
      </c>
    </row>
    <row r="581" spans="1:5" hidden="1" x14ac:dyDescent="0.3">
      <c r="A581" s="19" t="s">
        <v>8221</v>
      </c>
      <c r="B581" s="19">
        <v>5</v>
      </c>
      <c r="D581" s="19" t="s">
        <v>8221</v>
      </c>
      <c r="E581" s="19">
        <v>3</v>
      </c>
    </row>
    <row r="582" spans="1:5" hidden="1" x14ac:dyDescent="0.3">
      <c r="A582" s="19" t="s">
        <v>8221</v>
      </c>
      <c r="B582" s="19">
        <v>1</v>
      </c>
      <c r="D582" s="19" t="s">
        <v>8221</v>
      </c>
      <c r="E582" s="19">
        <v>5</v>
      </c>
    </row>
    <row r="583" spans="1:5" hidden="1" x14ac:dyDescent="0.3">
      <c r="A583" s="19" t="s">
        <v>8221</v>
      </c>
      <c r="B583" s="19">
        <v>0</v>
      </c>
      <c r="D583" s="19" t="s">
        <v>8221</v>
      </c>
      <c r="E583" s="19">
        <v>17</v>
      </c>
    </row>
    <row r="584" spans="1:5" hidden="1" x14ac:dyDescent="0.3">
      <c r="A584" s="19" t="s">
        <v>8221</v>
      </c>
      <c r="B584" s="19">
        <v>0</v>
      </c>
      <c r="D584" s="19" t="s">
        <v>8221</v>
      </c>
      <c r="E584" s="19">
        <v>3</v>
      </c>
    </row>
    <row r="585" spans="1:5" hidden="1" x14ac:dyDescent="0.3">
      <c r="A585" s="19" t="s">
        <v>8221</v>
      </c>
      <c r="B585" s="19">
        <v>1</v>
      </c>
      <c r="D585" s="19" t="s">
        <v>8221</v>
      </c>
      <c r="E585" s="19">
        <v>2</v>
      </c>
    </row>
    <row r="586" spans="1:5" hidden="1" x14ac:dyDescent="0.3">
      <c r="A586" s="19" t="s">
        <v>8221</v>
      </c>
      <c r="B586" s="19">
        <v>2</v>
      </c>
      <c r="D586" s="19" t="s">
        <v>8221</v>
      </c>
      <c r="E586" s="19">
        <v>6</v>
      </c>
    </row>
    <row r="587" spans="1:5" hidden="1" x14ac:dyDescent="0.3">
      <c r="A587" s="19" t="s">
        <v>8221</v>
      </c>
      <c r="B587" s="19">
        <v>0</v>
      </c>
      <c r="D587" s="19" t="s">
        <v>8221</v>
      </c>
      <c r="E587" s="19">
        <v>0</v>
      </c>
    </row>
    <row r="588" spans="1:5" hidden="1" x14ac:dyDescent="0.3">
      <c r="A588" s="19" t="s">
        <v>8221</v>
      </c>
      <c r="B588" s="19">
        <v>4</v>
      </c>
      <c r="D588" s="19" t="s">
        <v>8221</v>
      </c>
      <c r="E588" s="19">
        <v>1</v>
      </c>
    </row>
    <row r="589" spans="1:5" hidden="1" x14ac:dyDescent="0.3">
      <c r="A589" s="19" t="s">
        <v>8221</v>
      </c>
      <c r="B589" s="19">
        <v>7</v>
      </c>
      <c r="D589" s="19" t="s">
        <v>8221</v>
      </c>
      <c r="E589" s="19">
        <v>3</v>
      </c>
    </row>
    <row r="590" spans="1:5" hidden="1" x14ac:dyDescent="0.3">
      <c r="A590" s="19" t="s">
        <v>8221</v>
      </c>
      <c r="B590" s="19">
        <v>2</v>
      </c>
      <c r="D590" s="19" t="s">
        <v>8221</v>
      </c>
      <c r="E590" s="19">
        <v>13</v>
      </c>
    </row>
    <row r="591" spans="1:5" hidden="1" x14ac:dyDescent="0.3">
      <c r="A591" s="19" t="s">
        <v>8221</v>
      </c>
      <c r="B591" s="19">
        <v>1</v>
      </c>
      <c r="D591" s="19" t="s">
        <v>8221</v>
      </c>
      <c r="E591" s="19">
        <v>1</v>
      </c>
    </row>
    <row r="592" spans="1:5" hidden="1" x14ac:dyDescent="0.3">
      <c r="A592" s="19" t="s">
        <v>8221</v>
      </c>
      <c r="B592" s="19">
        <v>9</v>
      </c>
      <c r="D592" s="19" t="s">
        <v>8221</v>
      </c>
      <c r="E592" s="19">
        <v>1</v>
      </c>
    </row>
    <row r="593" spans="1:5" hidden="1" x14ac:dyDescent="0.3">
      <c r="A593" s="19" t="s">
        <v>8221</v>
      </c>
      <c r="B593" s="19">
        <v>2</v>
      </c>
      <c r="D593" s="19" t="s">
        <v>8221</v>
      </c>
      <c r="E593" s="19">
        <v>9</v>
      </c>
    </row>
    <row r="594" spans="1:5" hidden="1" x14ac:dyDescent="0.3">
      <c r="A594" s="19" t="s">
        <v>8221</v>
      </c>
      <c r="B594" s="19">
        <v>1</v>
      </c>
      <c r="D594" s="19" t="s">
        <v>8221</v>
      </c>
      <c r="E594" s="19">
        <v>0</v>
      </c>
    </row>
    <row r="595" spans="1:5" hidden="1" x14ac:dyDescent="0.3">
      <c r="A595" s="19" t="s">
        <v>8221</v>
      </c>
      <c r="B595" s="19">
        <v>7</v>
      </c>
      <c r="D595" s="19" t="s">
        <v>8221</v>
      </c>
      <c r="E595" s="19">
        <v>2</v>
      </c>
    </row>
    <row r="596" spans="1:5" hidden="1" x14ac:dyDescent="0.3">
      <c r="A596" s="19" t="s">
        <v>8221</v>
      </c>
      <c r="B596" s="19">
        <v>2</v>
      </c>
      <c r="D596" s="19" t="s">
        <v>8221</v>
      </c>
      <c r="E596" s="19">
        <v>1</v>
      </c>
    </row>
    <row r="597" spans="1:5" hidden="1" x14ac:dyDescent="0.3">
      <c r="A597" s="19" t="s">
        <v>8221</v>
      </c>
      <c r="B597" s="19">
        <v>8</v>
      </c>
      <c r="D597" s="19" t="s">
        <v>8221</v>
      </c>
      <c r="E597" s="19">
        <v>10</v>
      </c>
    </row>
    <row r="598" spans="1:5" hidden="1" x14ac:dyDescent="0.3">
      <c r="A598" s="19" t="s">
        <v>8221</v>
      </c>
      <c r="B598" s="19">
        <v>2</v>
      </c>
      <c r="D598" s="19" t="s">
        <v>8221</v>
      </c>
      <c r="E598" s="19">
        <v>3</v>
      </c>
    </row>
    <row r="599" spans="1:5" hidden="1" x14ac:dyDescent="0.3">
      <c r="A599" s="19" t="s">
        <v>8221</v>
      </c>
      <c r="B599" s="19">
        <v>2</v>
      </c>
      <c r="D599" s="19" t="s">
        <v>8221</v>
      </c>
      <c r="E599" s="19">
        <v>2</v>
      </c>
    </row>
    <row r="600" spans="1:5" hidden="1" x14ac:dyDescent="0.3">
      <c r="A600" s="19" t="s">
        <v>8221</v>
      </c>
      <c r="B600" s="19">
        <v>7</v>
      </c>
      <c r="D600" s="19" t="s">
        <v>8221</v>
      </c>
      <c r="E600" s="19">
        <v>2</v>
      </c>
    </row>
    <row r="601" spans="1:5" hidden="1" x14ac:dyDescent="0.3">
      <c r="A601" s="19" t="s">
        <v>8221</v>
      </c>
      <c r="B601" s="19">
        <v>2</v>
      </c>
      <c r="D601" s="19" t="s">
        <v>8221</v>
      </c>
      <c r="E601" s="19">
        <v>1</v>
      </c>
    </row>
    <row r="602" spans="1:5" hidden="1" x14ac:dyDescent="0.3">
      <c r="A602" s="19" t="s">
        <v>8220</v>
      </c>
      <c r="B602" s="19">
        <v>1</v>
      </c>
      <c r="D602" s="19" t="s">
        <v>8221</v>
      </c>
      <c r="E602" s="19">
        <v>14</v>
      </c>
    </row>
    <row r="603" spans="1:5" hidden="1" x14ac:dyDescent="0.3">
      <c r="A603" s="19" t="s">
        <v>8220</v>
      </c>
      <c r="B603" s="19">
        <v>6</v>
      </c>
      <c r="D603" s="19" t="s">
        <v>8221</v>
      </c>
      <c r="E603" s="19">
        <v>0</v>
      </c>
    </row>
    <row r="604" spans="1:5" hidden="1" x14ac:dyDescent="0.3">
      <c r="A604" s="19" t="s">
        <v>8220</v>
      </c>
      <c r="B604" s="19">
        <v>0</v>
      </c>
      <c r="D604" s="19" t="s">
        <v>8221</v>
      </c>
      <c r="E604" s="19">
        <v>0</v>
      </c>
    </row>
    <row r="605" spans="1:5" hidden="1" x14ac:dyDescent="0.3">
      <c r="A605" s="19" t="s">
        <v>8220</v>
      </c>
      <c r="B605" s="19">
        <v>13</v>
      </c>
      <c r="D605" s="19" t="s">
        <v>8221</v>
      </c>
      <c r="E605" s="19">
        <v>4</v>
      </c>
    </row>
    <row r="606" spans="1:5" hidden="1" x14ac:dyDescent="0.3">
      <c r="A606" s="19" t="s">
        <v>8220</v>
      </c>
      <c r="B606" s="19">
        <v>0</v>
      </c>
      <c r="D606" s="19" t="s">
        <v>8221</v>
      </c>
      <c r="E606" s="19">
        <v>3</v>
      </c>
    </row>
    <row r="607" spans="1:5" hidden="1" x14ac:dyDescent="0.3">
      <c r="A607" s="19" t="s">
        <v>8220</v>
      </c>
      <c r="B607" s="19">
        <v>8</v>
      </c>
      <c r="D607" s="19" t="s">
        <v>8221</v>
      </c>
      <c r="E607" s="19">
        <v>0</v>
      </c>
    </row>
    <row r="608" spans="1:5" hidden="1" x14ac:dyDescent="0.3">
      <c r="A608" s="19" t="s">
        <v>8220</v>
      </c>
      <c r="B608" s="19">
        <v>1</v>
      </c>
      <c r="D608" s="19" t="s">
        <v>8221</v>
      </c>
      <c r="E608" s="19">
        <v>5</v>
      </c>
    </row>
    <row r="609" spans="1:5" hidden="1" x14ac:dyDescent="0.3">
      <c r="A609" s="19" t="s">
        <v>8220</v>
      </c>
      <c r="B609" s="19">
        <v>0</v>
      </c>
      <c r="D609" s="19" t="s">
        <v>8221</v>
      </c>
      <c r="E609" s="19">
        <v>47</v>
      </c>
    </row>
    <row r="610" spans="1:5" hidden="1" x14ac:dyDescent="0.3">
      <c r="A610" s="19" t="s">
        <v>8220</v>
      </c>
      <c r="B610" s="19">
        <v>5</v>
      </c>
      <c r="D610" s="19" t="s">
        <v>8221</v>
      </c>
      <c r="E610" s="19">
        <v>0</v>
      </c>
    </row>
    <row r="611" spans="1:5" hidden="1" x14ac:dyDescent="0.3">
      <c r="A611" s="19" t="s">
        <v>8220</v>
      </c>
      <c r="B611" s="19">
        <v>1</v>
      </c>
      <c r="D611" s="19" t="s">
        <v>8221</v>
      </c>
      <c r="E611" s="19">
        <v>10</v>
      </c>
    </row>
    <row r="612" spans="1:5" hidden="1" x14ac:dyDescent="0.3">
      <c r="A612" s="19" t="s">
        <v>8220</v>
      </c>
      <c r="B612" s="19">
        <v>0</v>
      </c>
      <c r="D612" s="19" t="s">
        <v>8221</v>
      </c>
      <c r="E612" s="19">
        <v>11</v>
      </c>
    </row>
    <row r="613" spans="1:5" hidden="1" x14ac:dyDescent="0.3">
      <c r="A613" s="19" t="s">
        <v>8220</v>
      </c>
      <c r="B613" s="19">
        <v>0</v>
      </c>
      <c r="D613" s="19" t="s">
        <v>8221</v>
      </c>
      <c r="E613" s="19">
        <v>2</v>
      </c>
    </row>
    <row r="614" spans="1:5" hidden="1" x14ac:dyDescent="0.3">
      <c r="A614" s="19" t="s">
        <v>8220</v>
      </c>
      <c r="B614" s="19">
        <v>0</v>
      </c>
      <c r="D614" s="19" t="s">
        <v>8221</v>
      </c>
      <c r="E614" s="19">
        <v>2</v>
      </c>
    </row>
    <row r="615" spans="1:5" hidden="1" x14ac:dyDescent="0.3">
      <c r="A615" s="19" t="s">
        <v>8220</v>
      </c>
      <c r="B615" s="19">
        <v>121</v>
      </c>
      <c r="D615" s="19" t="s">
        <v>8221</v>
      </c>
      <c r="E615" s="19">
        <v>22</v>
      </c>
    </row>
    <row r="616" spans="1:5" hidden="1" x14ac:dyDescent="0.3">
      <c r="A616" s="19" t="s">
        <v>8220</v>
      </c>
      <c r="B616" s="19">
        <v>0</v>
      </c>
      <c r="D616" s="19" t="s">
        <v>8221</v>
      </c>
      <c r="E616" s="19">
        <v>8</v>
      </c>
    </row>
    <row r="617" spans="1:5" hidden="1" x14ac:dyDescent="0.3">
      <c r="A617" s="19" t="s">
        <v>8220</v>
      </c>
      <c r="B617" s="19">
        <v>0</v>
      </c>
      <c r="D617" s="19" t="s">
        <v>8221</v>
      </c>
      <c r="E617" s="19">
        <v>6</v>
      </c>
    </row>
    <row r="618" spans="1:5" hidden="1" x14ac:dyDescent="0.3">
      <c r="A618" s="19" t="s">
        <v>8220</v>
      </c>
      <c r="B618" s="19">
        <v>0</v>
      </c>
      <c r="D618" s="19" t="s">
        <v>8221</v>
      </c>
      <c r="E618" s="19">
        <v>1</v>
      </c>
    </row>
    <row r="619" spans="1:5" hidden="1" x14ac:dyDescent="0.3">
      <c r="A619" s="19" t="s">
        <v>8220</v>
      </c>
      <c r="B619" s="19">
        <v>3</v>
      </c>
      <c r="D619" s="19" t="s">
        <v>8221</v>
      </c>
      <c r="E619" s="19">
        <v>3</v>
      </c>
    </row>
    <row r="620" spans="1:5" hidden="1" x14ac:dyDescent="0.3">
      <c r="A620" s="19" t="s">
        <v>8220</v>
      </c>
      <c r="B620" s="19">
        <v>0</v>
      </c>
      <c r="D620" s="19" t="s">
        <v>8221</v>
      </c>
      <c r="E620" s="19">
        <v>0</v>
      </c>
    </row>
    <row r="621" spans="1:5" hidden="1" x14ac:dyDescent="0.3">
      <c r="A621" s="19" t="s">
        <v>8220</v>
      </c>
      <c r="B621" s="19">
        <v>1</v>
      </c>
      <c r="D621" s="19" t="s">
        <v>8221</v>
      </c>
      <c r="E621" s="19">
        <v>0</v>
      </c>
    </row>
    <row r="622" spans="1:5" hidden="1" x14ac:dyDescent="0.3">
      <c r="A622" s="19" t="s">
        <v>8220</v>
      </c>
      <c r="B622" s="19">
        <v>1</v>
      </c>
      <c r="D622" s="19" t="s">
        <v>8221</v>
      </c>
      <c r="E622" s="19">
        <v>0</v>
      </c>
    </row>
    <row r="623" spans="1:5" hidden="1" x14ac:dyDescent="0.3">
      <c r="A623" s="19" t="s">
        <v>8220</v>
      </c>
      <c r="B623" s="19">
        <v>3</v>
      </c>
      <c r="D623" s="19" t="s">
        <v>8221</v>
      </c>
      <c r="E623" s="19">
        <v>0</v>
      </c>
    </row>
    <row r="624" spans="1:5" hidden="1" x14ac:dyDescent="0.3">
      <c r="A624" s="19" t="s">
        <v>8220</v>
      </c>
      <c r="B624" s="19">
        <v>9</v>
      </c>
      <c r="D624" s="19" t="s">
        <v>8221</v>
      </c>
      <c r="E624" s="19">
        <v>0</v>
      </c>
    </row>
    <row r="625" spans="1:5" hidden="1" x14ac:dyDescent="0.3">
      <c r="A625" s="19" t="s">
        <v>8220</v>
      </c>
      <c r="B625" s="19">
        <v>0</v>
      </c>
      <c r="D625" s="19" t="s">
        <v>8221</v>
      </c>
      <c r="E625" s="19">
        <v>3</v>
      </c>
    </row>
    <row r="626" spans="1:5" hidden="1" x14ac:dyDescent="0.3">
      <c r="A626" s="19" t="s">
        <v>8220</v>
      </c>
      <c r="B626" s="19">
        <v>0</v>
      </c>
      <c r="D626" s="19" t="s">
        <v>8221</v>
      </c>
      <c r="E626" s="19">
        <v>0</v>
      </c>
    </row>
    <row r="627" spans="1:5" hidden="1" x14ac:dyDescent="0.3">
      <c r="A627" s="19" t="s">
        <v>8220</v>
      </c>
      <c r="B627" s="19">
        <v>0</v>
      </c>
      <c r="D627" s="19" t="s">
        <v>8221</v>
      </c>
      <c r="E627" s="19">
        <v>0</v>
      </c>
    </row>
    <row r="628" spans="1:5" hidden="1" x14ac:dyDescent="0.3">
      <c r="A628" s="19" t="s">
        <v>8220</v>
      </c>
      <c r="B628" s="19">
        <v>39</v>
      </c>
      <c r="D628" s="19" t="s">
        <v>8221</v>
      </c>
      <c r="E628" s="19">
        <v>1</v>
      </c>
    </row>
    <row r="629" spans="1:5" hidden="1" x14ac:dyDescent="0.3">
      <c r="A629" s="19" t="s">
        <v>8220</v>
      </c>
      <c r="B629" s="19">
        <v>1</v>
      </c>
      <c r="D629" s="19" t="s">
        <v>8221</v>
      </c>
      <c r="E629" s="19">
        <v>6</v>
      </c>
    </row>
    <row r="630" spans="1:5" hidden="1" x14ac:dyDescent="0.3">
      <c r="A630" s="19" t="s">
        <v>8220</v>
      </c>
      <c r="B630" s="19">
        <v>0</v>
      </c>
      <c r="D630" s="19" t="s">
        <v>8221</v>
      </c>
      <c r="E630" s="19">
        <v>1</v>
      </c>
    </row>
    <row r="631" spans="1:5" hidden="1" x14ac:dyDescent="0.3">
      <c r="A631" s="19" t="s">
        <v>8220</v>
      </c>
      <c r="B631" s="19">
        <v>3</v>
      </c>
      <c r="D631" s="19" t="s">
        <v>8221</v>
      </c>
      <c r="E631" s="19">
        <v>2</v>
      </c>
    </row>
    <row r="632" spans="1:5" hidden="1" x14ac:dyDescent="0.3">
      <c r="A632" s="19" t="s">
        <v>8220</v>
      </c>
      <c r="B632" s="19">
        <v>1</v>
      </c>
      <c r="D632" s="19" t="s">
        <v>8221</v>
      </c>
      <c r="E632" s="19">
        <v>0</v>
      </c>
    </row>
    <row r="633" spans="1:5" hidden="1" x14ac:dyDescent="0.3">
      <c r="A633" s="19" t="s">
        <v>8220</v>
      </c>
      <c r="B633" s="19">
        <v>9</v>
      </c>
      <c r="D633" s="19" t="s">
        <v>8221</v>
      </c>
      <c r="E633" s="19">
        <v>3</v>
      </c>
    </row>
    <row r="634" spans="1:5" hidden="1" x14ac:dyDescent="0.3">
      <c r="A634" s="19" t="s">
        <v>8220</v>
      </c>
      <c r="B634" s="19">
        <v>0</v>
      </c>
      <c r="D634" s="19" t="s">
        <v>8221</v>
      </c>
      <c r="E634" s="19">
        <v>3</v>
      </c>
    </row>
    <row r="635" spans="1:5" hidden="1" x14ac:dyDescent="0.3">
      <c r="A635" s="19" t="s">
        <v>8220</v>
      </c>
      <c r="B635" s="19">
        <v>25</v>
      </c>
      <c r="D635" s="19" t="s">
        <v>8221</v>
      </c>
      <c r="E635" s="19">
        <v>0</v>
      </c>
    </row>
    <row r="636" spans="1:5" hidden="1" x14ac:dyDescent="0.3">
      <c r="A636" s="19" t="s">
        <v>8220</v>
      </c>
      <c r="B636" s="19">
        <v>1</v>
      </c>
      <c r="D636" s="19" t="s">
        <v>8221</v>
      </c>
      <c r="E636" s="19">
        <v>6</v>
      </c>
    </row>
    <row r="637" spans="1:5" hidden="1" x14ac:dyDescent="0.3">
      <c r="A637" s="19" t="s">
        <v>8220</v>
      </c>
      <c r="B637" s="19">
        <v>1</v>
      </c>
      <c r="D637" s="19" t="s">
        <v>8221</v>
      </c>
      <c r="E637" s="19">
        <v>0</v>
      </c>
    </row>
    <row r="638" spans="1:5" hidden="1" x14ac:dyDescent="0.3">
      <c r="A638" s="19" t="s">
        <v>8220</v>
      </c>
      <c r="B638" s="19">
        <v>1</v>
      </c>
      <c r="D638" s="19" t="s">
        <v>8221</v>
      </c>
      <c r="E638" s="19">
        <v>19</v>
      </c>
    </row>
    <row r="639" spans="1:5" hidden="1" x14ac:dyDescent="0.3">
      <c r="A639" s="19" t="s">
        <v>8220</v>
      </c>
      <c r="B639" s="19">
        <v>0</v>
      </c>
      <c r="D639" s="19" t="s">
        <v>8221</v>
      </c>
      <c r="E639" s="19">
        <v>1</v>
      </c>
    </row>
    <row r="640" spans="1:5" hidden="1" x14ac:dyDescent="0.3">
      <c r="A640" s="19" t="s">
        <v>8220</v>
      </c>
      <c r="B640" s="19">
        <v>6</v>
      </c>
      <c r="D640" s="19" t="s">
        <v>8221</v>
      </c>
      <c r="E640" s="19">
        <v>2</v>
      </c>
    </row>
    <row r="641" spans="1:5" hidden="1" x14ac:dyDescent="0.3">
      <c r="A641" s="19" t="s">
        <v>8220</v>
      </c>
      <c r="B641" s="19">
        <v>1</v>
      </c>
      <c r="D641" s="19" t="s">
        <v>8221</v>
      </c>
      <c r="E641" s="19">
        <v>0</v>
      </c>
    </row>
    <row r="642" spans="1:5" x14ac:dyDescent="0.3">
      <c r="A642" s="19" t="s">
        <v>8219</v>
      </c>
      <c r="B642" s="19">
        <v>2</v>
      </c>
      <c r="D642" s="19" t="s">
        <v>8221</v>
      </c>
      <c r="E642" s="19">
        <v>11</v>
      </c>
    </row>
    <row r="643" spans="1:5" x14ac:dyDescent="0.3">
      <c r="A643" s="19" t="s">
        <v>8219</v>
      </c>
      <c r="B643" s="19">
        <v>315</v>
      </c>
      <c r="D643" s="19" t="s">
        <v>8221</v>
      </c>
      <c r="E643" s="19">
        <v>0</v>
      </c>
    </row>
    <row r="644" spans="1:5" x14ac:dyDescent="0.3">
      <c r="A644" s="19" t="s">
        <v>8219</v>
      </c>
      <c r="B644" s="19">
        <v>2174</v>
      </c>
      <c r="D644" s="19" t="s">
        <v>8221</v>
      </c>
      <c r="E644" s="19">
        <v>0</v>
      </c>
    </row>
    <row r="645" spans="1:5" x14ac:dyDescent="0.3">
      <c r="A645" s="19" t="s">
        <v>8219</v>
      </c>
      <c r="B645" s="19">
        <v>152</v>
      </c>
      <c r="D645" s="19" t="s">
        <v>8221</v>
      </c>
      <c r="E645" s="19">
        <v>1</v>
      </c>
    </row>
    <row r="646" spans="1:5" x14ac:dyDescent="0.3">
      <c r="A646" s="19" t="s">
        <v>8219</v>
      </c>
      <c r="B646" s="19">
        <v>1021</v>
      </c>
      <c r="D646" s="19" t="s">
        <v>8221</v>
      </c>
      <c r="E646" s="19">
        <v>3</v>
      </c>
    </row>
    <row r="647" spans="1:5" x14ac:dyDescent="0.3">
      <c r="A647" s="19" t="s">
        <v>8219</v>
      </c>
      <c r="B647" s="19">
        <v>237</v>
      </c>
      <c r="D647" s="19" t="s">
        <v>8221</v>
      </c>
      <c r="E647" s="19">
        <v>1</v>
      </c>
    </row>
    <row r="648" spans="1:5" x14ac:dyDescent="0.3">
      <c r="A648" s="19" t="s">
        <v>8219</v>
      </c>
      <c r="B648" s="19">
        <v>27</v>
      </c>
      <c r="D648" s="19" t="s">
        <v>8221</v>
      </c>
      <c r="E648" s="19">
        <v>15</v>
      </c>
    </row>
    <row r="649" spans="1:5" x14ac:dyDescent="0.3">
      <c r="A649" s="19" t="s">
        <v>8219</v>
      </c>
      <c r="B649" s="19">
        <v>17</v>
      </c>
      <c r="D649" s="19" t="s">
        <v>8221</v>
      </c>
      <c r="E649" s="19">
        <v>2</v>
      </c>
    </row>
    <row r="650" spans="1:5" x14ac:dyDescent="0.3">
      <c r="A650" s="19" t="s">
        <v>8219</v>
      </c>
      <c r="B650" s="19">
        <v>27</v>
      </c>
      <c r="D650" s="19" t="s">
        <v>8221</v>
      </c>
      <c r="E650" s="19">
        <v>1</v>
      </c>
    </row>
    <row r="651" spans="1:5" x14ac:dyDescent="0.3">
      <c r="A651" s="19" t="s">
        <v>8219</v>
      </c>
      <c r="B651" s="19">
        <v>82</v>
      </c>
      <c r="D651" s="19" t="s">
        <v>8221</v>
      </c>
      <c r="E651" s="19">
        <v>1</v>
      </c>
    </row>
    <row r="652" spans="1:5" x14ac:dyDescent="0.3">
      <c r="A652" s="19" t="s">
        <v>8219</v>
      </c>
      <c r="B652" s="19">
        <v>48</v>
      </c>
      <c r="D652" s="19" t="s">
        <v>8221</v>
      </c>
      <c r="E652" s="19">
        <v>0</v>
      </c>
    </row>
    <row r="653" spans="1:5" x14ac:dyDescent="0.3">
      <c r="A653" s="19" t="s">
        <v>8219</v>
      </c>
      <c r="B653" s="19">
        <v>105</v>
      </c>
      <c r="D653" s="19" t="s">
        <v>8221</v>
      </c>
      <c r="E653" s="19">
        <v>1</v>
      </c>
    </row>
    <row r="654" spans="1:5" x14ac:dyDescent="0.3">
      <c r="A654" s="19" t="s">
        <v>8219</v>
      </c>
      <c r="B654" s="19">
        <v>28</v>
      </c>
      <c r="D654" s="19" t="s">
        <v>8221</v>
      </c>
      <c r="E654" s="19">
        <v>11</v>
      </c>
    </row>
    <row r="655" spans="1:5" x14ac:dyDescent="0.3">
      <c r="A655" s="19" t="s">
        <v>8219</v>
      </c>
      <c r="B655" s="19">
        <v>1107</v>
      </c>
      <c r="D655" s="19" t="s">
        <v>8221</v>
      </c>
      <c r="E655" s="19">
        <v>0</v>
      </c>
    </row>
    <row r="656" spans="1:5" x14ac:dyDescent="0.3">
      <c r="A656" s="19" t="s">
        <v>8219</v>
      </c>
      <c r="B656" s="19">
        <v>1013</v>
      </c>
      <c r="D656" s="19" t="s">
        <v>8221</v>
      </c>
      <c r="E656" s="19">
        <v>1</v>
      </c>
    </row>
    <row r="657" spans="1:5" x14ac:dyDescent="0.3">
      <c r="A657" s="19" t="s">
        <v>8219</v>
      </c>
      <c r="B657" s="19">
        <v>274</v>
      </c>
      <c r="D657" s="19" t="s">
        <v>8221</v>
      </c>
      <c r="E657" s="19">
        <v>6</v>
      </c>
    </row>
    <row r="658" spans="1:5" x14ac:dyDescent="0.3">
      <c r="A658" s="19" t="s">
        <v>8219</v>
      </c>
      <c r="B658" s="19">
        <v>87</v>
      </c>
      <c r="D658" s="19" t="s">
        <v>8221</v>
      </c>
      <c r="E658" s="19">
        <v>7</v>
      </c>
    </row>
    <row r="659" spans="1:5" x14ac:dyDescent="0.3">
      <c r="A659" s="19" t="s">
        <v>8219</v>
      </c>
      <c r="B659" s="19">
        <v>99</v>
      </c>
      <c r="D659" s="19" t="s">
        <v>8221</v>
      </c>
      <c r="E659" s="19">
        <v>0</v>
      </c>
    </row>
    <row r="660" spans="1:5" x14ac:dyDescent="0.3">
      <c r="A660" s="19" t="s">
        <v>8219</v>
      </c>
      <c r="B660" s="19">
        <v>276</v>
      </c>
      <c r="D660" s="19" t="s">
        <v>8221</v>
      </c>
      <c r="E660" s="19">
        <v>16</v>
      </c>
    </row>
    <row r="661" spans="1:5" x14ac:dyDescent="0.3">
      <c r="A661" s="19" t="s">
        <v>8219</v>
      </c>
      <c r="B661" s="19">
        <v>21</v>
      </c>
      <c r="D661" s="19" t="s">
        <v>8221</v>
      </c>
      <c r="E661" s="19">
        <v>0</v>
      </c>
    </row>
    <row r="662" spans="1:5" hidden="1" x14ac:dyDescent="0.3">
      <c r="A662" s="19" t="s">
        <v>8221</v>
      </c>
      <c r="B662" s="19">
        <v>18</v>
      </c>
      <c r="D662" s="19" t="s">
        <v>8221</v>
      </c>
      <c r="E662" s="19">
        <v>0</v>
      </c>
    </row>
    <row r="663" spans="1:5" hidden="1" x14ac:dyDescent="0.3">
      <c r="A663" s="19" t="s">
        <v>8221</v>
      </c>
      <c r="B663" s="19">
        <v>9</v>
      </c>
      <c r="D663" s="19" t="s">
        <v>8221</v>
      </c>
      <c r="E663" s="19">
        <v>0</v>
      </c>
    </row>
    <row r="664" spans="1:5" hidden="1" x14ac:dyDescent="0.3">
      <c r="A664" s="19" t="s">
        <v>8221</v>
      </c>
      <c r="B664" s="19">
        <v>4</v>
      </c>
      <c r="D664" s="19" t="s">
        <v>8221</v>
      </c>
      <c r="E664" s="19">
        <v>12</v>
      </c>
    </row>
    <row r="665" spans="1:5" hidden="1" x14ac:dyDescent="0.3">
      <c r="A665" s="19" t="s">
        <v>8221</v>
      </c>
      <c r="B665" s="19">
        <v>7</v>
      </c>
      <c r="D665" s="19" t="s">
        <v>8221</v>
      </c>
      <c r="E665" s="19">
        <v>1</v>
      </c>
    </row>
    <row r="666" spans="1:5" hidden="1" x14ac:dyDescent="0.3">
      <c r="A666" s="19" t="s">
        <v>8221</v>
      </c>
      <c r="B666" s="19">
        <v>29</v>
      </c>
      <c r="D666" s="19" t="s">
        <v>8221</v>
      </c>
      <c r="E666" s="19">
        <v>3</v>
      </c>
    </row>
    <row r="667" spans="1:5" hidden="1" x14ac:dyDescent="0.3">
      <c r="A667" s="19" t="s">
        <v>8221</v>
      </c>
      <c r="B667" s="19">
        <v>12</v>
      </c>
      <c r="D667" s="19" t="s">
        <v>8221</v>
      </c>
      <c r="E667" s="19">
        <v>1</v>
      </c>
    </row>
    <row r="668" spans="1:5" hidden="1" x14ac:dyDescent="0.3">
      <c r="A668" s="19" t="s">
        <v>8221</v>
      </c>
      <c r="B668" s="19">
        <v>4</v>
      </c>
      <c r="D668" s="19" t="s">
        <v>8221</v>
      </c>
      <c r="E668" s="19">
        <v>4</v>
      </c>
    </row>
    <row r="669" spans="1:5" hidden="1" x14ac:dyDescent="0.3">
      <c r="A669" s="19" t="s">
        <v>8221</v>
      </c>
      <c r="B669" s="19">
        <v>28</v>
      </c>
      <c r="D669" s="19" t="s">
        <v>8221</v>
      </c>
      <c r="E669" s="19">
        <v>1</v>
      </c>
    </row>
    <row r="670" spans="1:5" hidden="1" x14ac:dyDescent="0.3">
      <c r="A670" s="19" t="s">
        <v>8221</v>
      </c>
      <c r="B670" s="19">
        <v>25</v>
      </c>
      <c r="D670" s="19" t="s">
        <v>8221</v>
      </c>
      <c r="E670" s="19">
        <v>3</v>
      </c>
    </row>
    <row r="671" spans="1:5" hidden="1" x14ac:dyDescent="0.3">
      <c r="A671" s="19" t="s">
        <v>8221</v>
      </c>
      <c r="B671" s="19">
        <v>28</v>
      </c>
      <c r="D671" s="19" t="s">
        <v>8221</v>
      </c>
      <c r="E671" s="19">
        <v>1</v>
      </c>
    </row>
    <row r="672" spans="1:5" hidden="1" x14ac:dyDescent="0.3">
      <c r="A672" s="19" t="s">
        <v>8221</v>
      </c>
      <c r="B672" s="19">
        <v>310</v>
      </c>
      <c r="D672" s="19" t="s">
        <v>8221</v>
      </c>
      <c r="E672" s="19">
        <v>0</v>
      </c>
    </row>
    <row r="673" spans="1:5" hidden="1" x14ac:dyDescent="0.3">
      <c r="A673" s="19" t="s">
        <v>8221</v>
      </c>
      <c r="B673" s="19">
        <v>15</v>
      </c>
      <c r="D673" s="19" t="s">
        <v>8221</v>
      </c>
      <c r="E673" s="19">
        <v>12</v>
      </c>
    </row>
    <row r="674" spans="1:5" hidden="1" x14ac:dyDescent="0.3">
      <c r="A674" s="19" t="s">
        <v>8221</v>
      </c>
      <c r="B674" s="19">
        <v>215</v>
      </c>
      <c r="D674" s="19" t="s">
        <v>8221</v>
      </c>
      <c r="E674" s="19">
        <v>0</v>
      </c>
    </row>
    <row r="675" spans="1:5" hidden="1" x14ac:dyDescent="0.3">
      <c r="A675" s="19" t="s">
        <v>8221</v>
      </c>
      <c r="B675" s="19">
        <v>3</v>
      </c>
      <c r="D675" s="19" t="s">
        <v>8221</v>
      </c>
      <c r="E675" s="19">
        <v>1</v>
      </c>
    </row>
    <row r="676" spans="1:5" hidden="1" x14ac:dyDescent="0.3">
      <c r="A676" s="19" t="s">
        <v>8221</v>
      </c>
      <c r="B676" s="19">
        <v>2</v>
      </c>
      <c r="D676" s="19" t="s">
        <v>8221</v>
      </c>
      <c r="E676" s="19">
        <v>0</v>
      </c>
    </row>
    <row r="677" spans="1:5" hidden="1" x14ac:dyDescent="0.3">
      <c r="A677" s="19" t="s">
        <v>8221</v>
      </c>
      <c r="B677" s="19">
        <v>26</v>
      </c>
      <c r="D677" s="19" t="s">
        <v>8221</v>
      </c>
      <c r="E677" s="19">
        <v>0</v>
      </c>
    </row>
    <row r="678" spans="1:5" hidden="1" x14ac:dyDescent="0.3">
      <c r="A678" s="19" t="s">
        <v>8221</v>
      </c>
      <c r="B678" s="19">
        <v>24</v>
      </c>
      <c r="D678" s="19" t="s">
        <v>8221</v>
      </c>
      <c r="E678" s="19">
        <v>2</v>
      </c>
    </row>
    <row r="679" spans="1:5" hidden="1" x14ac:dyDescent="0.3">
      <c r="A679" s="19" t="s">
        <v>8221</v>
      </c>
      <c r="B679" s="19">
        <v>96</v>
      </c>
      <c r="D679" s="19" t="s">
        <v>8221</v>
      </c>
      <c r="E679" s="19">
        <v>92</v>
      </c>
    </row>
    <row r="680" spans="1:5" hidden="1" x14ac:dyDescent="0.3">
      <c r="A680" s="19" t="s">
        <v>8221</v>
      </c>
      <c r="B680" s="19">
        <v>17</v>
      </c>
      <c r="D680" s="19" t="s">
        <v>8221</v>
      </c>
      <c r="E680" s="19">
        <v>0</v>
      </c>
    </row>
    <row r="681" spans="1:5" hidden="1" x14ac:dyDescent="0.3">
      <c r="A681" s="19" t="s">
        <v>8221</v>
      </c>
      <c r="B681" s="19">
        <v>94</v>
      </c>
      <c r="D681" s="19" t="s">
        <v>8221</v>
      </c>
      <c r="E681" s="19">
        <v>3</v>
      </c>
    </row>
    <row r="682" spans="1:5" hidden="1" x14ac:dyDescent="0.3">
      <c r="A682" s="19" t="s">
        <v>8221</v>
      </c>
      <c r="B682" s="19">
        <v>129</v>
      </c>
      <c r="D682" s="19" t="s">
        <v>8221</v>
      </c>
      <c r="E682" s="19">
        <v>10</v>
      </c>
    </row>
    <row r="683" spans="1:5" hidden="1" x14ac:dyDescent="0.3">
      <c r="A683" s="19" t="s">
        <v>8221</v>
      </c>
      <c r="B683" s="19">
        <v>1</v>
      </c>
      <c r="D683" s="19" t="s">
        <v>8221</v>
      </c>
      <c r="E683" s="19">
        <v>7</v>
      </c>
    </row>
    <row r="684" spans="1:5" hidden="1" x14ac:dyDescent="0.3">
      <c r="A684" s="19" t="s">
        <v>8221</v>
      </c>
      <c r="B684" s="19">
        <v>4</v>
      </c>
      <c r="D684" s="19" t="s">
        <v>8221</v>
      </c>
      <c r="E684" s="19">
        <v>3</v>
      </c>
    </row>
    <row r="685" spans="1:5" hidden="1" x14ac:dyDescent="0.3">
      <c r="A685" s="19" t="s">
        <v>8221</v>
      </c>
      <c r="B685" s="19">
        <v>3</v>
      </c>
      <c r="D685" s="19" t="s">
        <v>8221</v>
      </c>
      <c r="E685" s="19">
        <v>0</v>
      </c>
    </row>
    <row r="686" spans="1:5" hidden="1" x14ac:dyDescent="0.3">
      <c r="A686" s="19" t="s">
        <v>8221</v>
      </c>
      <c r="B686" s="19">
        <v>135</v>
      </c>
      <c r="D686" s="19" t="s">
        <v>8221</v>
      </c>
      <c r="E686" s="19">
        <v>1</v>
      </c>
    </row>
    <row r="687" spans="1:5" hidden="1" x14ac:dyDescent="0.3">
      <c r="A687" s="19" t="s">
        <v>8221</v>
      </c>
      <c r="B687" s="19">
        <v>10</v>
      </c>
      <c r="D687" s="19" t="s">
        <v>8221</v>
      </c>
      <c r="E687" s="19">
        <v>0</v>
      </c>
    </row>
    <row r="688" spans="1:5" hidden="1" x14ac:dyDescent="0.3">
      <c r="A688" s="19" t="s">
        <v>8221</v>
      </c>
      <c r="B688" s="19">
        <v>0</v>
      </c>
      <c r="D688" s="19" t="s">
        <v>8221</v>
      </c>
      <c r="E688" s="19">
        <v>9</v>
      </c>
    </row>
    <row r="689" spans="1:5" hidden="1" x14ac:dyDescent="0.3">
      <c r="A689" s="19" t="s">
        <v>8221</v>
      </c>
      <c r="B689" s="19">
        <v>6</v>
      </c>
      <c r="D689" s="19" t="s">
        <v>8221</v>
      </c>
      <c r="E689" s="19">
        <v>2</v>
      </c>
    </row>
    <row r="690" spans="1:5" hidden="1" x14ac:dyDescent="0.3">
      <c r="A690" s="19" t="s">
        <v>8221</v>
      </c>
      <c r="B690" s="19">
        <v>36</v>
      </c>
      <c r="D690" s="19" t="s">
        <v>8221</v>
      </c>
      <c r="E690" s="19">
        <v>1</v>
      </c>
    </row>
    <row r="691" spans="1:5" hidden="1" x14ac:dyDescent="0.3">
      <c r="A691" s="19" t="s">
        <v>8221</v>
      </c>
      <c r="B691" s="19">
        <v>336</v>
      </c>
      <c r="D691" s="19" t="s">
        <v>8221</v>
      </c>
      <c r="E691" s="19">
        <v>2</v>
      </c>
    </row>
    <row r="692" spans="1:5" hidden="1" x14ac:dyDescent="0.3">
      <c r="A692" s="19" t="s">
        <v>8221</v>
      </c>
      <c r="B692" s="19">
        <v>34</v>
      </c>
      <c r="D692" s="19" t="s">
        <v>8221</v>
      </c>
      <c r="E692" s="19">
        <v>11</v>
      </c>
    </row>
    <row r="693" spans="1:5" hidden="1" x14ac:dyDescent="0.3">
      <c r="A693" s="19" t="s">
        <v>8221</v>
      </c>
      <c r="B693" s="19">
        <v>10</v>
      </c>
      <c r="D693" s="19" t="s">
        <v>8221</v>
      </c>
      <c r="E693" s="19">
        <v>0</v>
      </c>
    </row>
    <row r="694" spans="1:5" hidden="1" x14ac:dyDescent="0.3">
      <c r="A694" s="19" t="s">
        <v>8221</v>
      </c>
      <c r="B694" s="19">
        <v>201</v>
      </c>
      <c r="D694" s="19" t="s">
        <v>8221</v>
      </c>
      <c r="E694" s="19">
        <v>0</v>
      </c>
    </row>
    <row r="695" spans="1:5" hidden="1" x14ac:dyDescent="0.3">
      <c r="A695" s="19" t="s">
        <v>8221</v>
      </c>
      <c r="B695" s="19">
        <v>296</v>
      </c>
      <c r="D695" s="19" t="s">
        <v>8221</v>
      </c>
      <c r="E695" s="19">
        <v>9</v>
      </c>
    </row>
    <row r="696" spans="1:5" hidden="1" x14ac:dyDescent="0.3">
      <c r="A696" s="19" t="s">
        <v>8221</v>
      </c>
      <c r="B696" s="19">
        <v>7</v>
      </c>
      <c r="D696" s="19" t="s">
        <v>8221</v>
      </c>
      <c r="E696" s="19">
        <v>0</v>
      </c>
    </row>
    <row r="697" spans="1:5" hidden="1" x14ac:dyDescent="0.3">
      <c r="A697" s="19" t="s">
        <v>8221</v>
      </c>
      <c r="B697" s="19">
        <v>7</v>
      </c>
      <c r="D697" s="19" t="s">
        <v>8221</v>
      </c>
      <c r="E697" s="19">
        <v>4</v>
      </c>
    </row>
    <row r="698" spans="1:5" hidden="1" x14ac:dyDescent="0.3">
      <c r="A698" s="19" t="s">
        <v>8221</v>
      </c>
      <c r="B698" s="19">
        <v>1</v>
      </c>
      <c r="D698" s="19" t="s">
        <v>8221</v>
      </c>
      <c r="E698" s="19">
        <v>1</v>
      </c>
    </row>
    <row r="699" spans="1:5" hidden="1" x14ac:dyDescent="0.3">
      <c r="A699" s="19" t="s">
        <v>8221</v>
      </c>
      <c r="B699" s="19">
        <v>114</v>
      </c>
      <c r="D699" s="19" t="s">
        <v>8221</v>
      </c>
      <c r="E699" s="19">
        <v>2</v>
      </c>
    </row>
    <row r="700" spans="1:5" hidden="1" x14ac:dyDescent="0.3">
      <c r="A700" s="19" t="s">
        <v>8221</v>
      </c>
      <c r="B700" s="19">
        <v>29</v>
      </c>
      <c r="D700" s="19" t="s">
        <v>8221</v>
      </c>
      <c r="E700" s="19">
        <v>0</v>
      </c>
    </row>
    <row r="701" spans="1:5" hidden="1" x14ac:dyDescent="0.3">
      <c r="A701" s="19" t="s">
        <v>8221</v>
      </c>
      <c r="B701" s="19">
        <v>890</v>
      </c>
      <c r="D701" s="19" t="s">
        <v>8221</v>
      </c>
      <c r="E701" s="19">
        <v>1</v>
      </c>
    </row>
    <row r="702" spans="1:5" hidden="1" x14ac:dyDescent="0.3">
      <c r="A702" s="19" t="s">
        <v>8221</v>
      </c>
      <c r="B702" s="19">
        <v>31</v>
      </c>
      <c r="D702" s="19" t="s">
        <v>8221</v>
      </c>
      <c r="E702" s="19">
        <v>17</v>
      </c>
    </row>
    <row r="703" spans="1:5" hidden="1" x14ac:dyDescent="0.3">
      <c r="A703" s="19" t="s">
        <v>8221</v>
      </c>
      <c r="B703" s="19">
        <v>21</v>
      </c>
      <c r="D703" s="19" t="s">
        <v>8221</v>
      </c>
      <c r="E703" s="19">
        <v>2</v>
      </c>
    </row>
    <row r="704" spans="1:5" hidden="1" x14ac:dyDescent="0.3">
      <c r="A704" s="19" t="s">
        <v>8221</v>
      </c>
      <c r="B704" s="19">
        <v>37</v>
      </c>
      <c r="D704" s="19" t="s">
        <v>8221</v>
      </c>
      <c r="E704" s="19">
        <v>3</v>
      </c>
    </row>
    <row r="705" spans="1:5" hidden="1" x14ac:dyDescent="0.3">
      <c r="A705" s="19" t="s">
        <v>8221</v>
      </c>
      <c r="B705" s="19">
        <v>7</v>
      </c>
      <c r="D705" s="19" t="s">
        <v>8221</v>
      </c>
      <c r="E705" s="19">
        <v>41</v>
      </c>
    </row>
    <row r="706" spans="1:5" hidden="1" x14ac:dyDescent="0.3">
      <c r="A706" s="19" t="s">
        <v>8221</v>
      </c>
      <c r="B706" s="19">
        <v>4</v>
      </c>
      <c r="D706" s="19" t="s">
        <v>8221</v>
      </c>
      <c r="E706" s="19">
        <v>2</v>
      </c>
    </row>
    <row r="707" spans="1:5" hidden="1" x14ac:dyDescent="0.3">
      <c r="A707" s="19" t="s">
        <v>8221</v>
      </c>
      <c r="B707" s="19">
        <v>5</v>
      </c>
      <c r="D707" s="19" t="s">
        <v>8221</v>
      </c>
      <c r="E707" s="19">
        <v>3</v>
      </c>
    </row>
    <row r="708" spans="1:5" hidden="1" x14ac:dyDescent="0.3">
      <c r="A708" s="19" t="s">
        <v>8221</v>
      </c>
      <c r="B708" s="19">
        <v>0</v>
      </c>
      <c r="D708" s="19" t="s">
        <v>8221</v>
      </c>
      <c r="E708" s="19">
        <v>8</v>
      </c>
    </row>
    <row r="709" spans="1:5" hidden="1" x14ac:dyDescent="0.3">
      <c r="A709" s="19" t="s">
        <v>8221</v>
      </c>
      <c r="B709" s="19">
        <v>456</v>
      </c>
      <c r="D709" s="19" t="s">
        <v>8221</v>
      </c>
      <c r="E709" s="19">
        <v>0</v>
      </c>
    </row>
    <row r="710" spans="1:5" hidden="1" x14ac:dyDescent="0.3">
      <c r="A710" s="19" t="s">
        <v>8221</v>
      </c>
      <c r="B710" s="19">
        <v>369</v>
      </c>
      <c r="D710" s="19" t="s">
        <v>8221</v>
      </c>
      <c r="E710" s="19">
        <v>1</v>
      </c>
    </row>
    <row r="711" spans="1:5" hidden="1" x14ac:dyDescent="0.3">
      <c r="A711" s="19" t="s">
        <v>8221</v>
      </c>
      <c r="B711" s="19">
        <v>2</v>
      </c>
      <c r="D711" s="19" t="s">
        <v>8221</v>
      </c>
      <c r="E711" s="19">
        <v>3</v>
      </c>
    </row>
    <row r="712" spans="1:5" hidden="1" x14ac:dyDescent="0.3">
      <c r="A712" s="19" t="s">
        <v>8221</v>
      </c>
      <c r="B712" s="19">
        <v>0</v>
      </c>
      <c r="D712" s="19" t="s">
        <v>8221</v>
      </c>
      <c r="E712" s="19">
        <v>4</v>
      </c>
    </row>
    <row r="713" spans="1:5" hidden="1" x14ac:dyDescent="0.3">
      <c r="A713" s="19" t="s">
        <v>8221</v>
      </c>
      <c r="B713" s="19">
        <v>338</v>
      </c>
      <c r="D713" s="19" t="s">
        <v>8221</v>
      </c>
      <c r="E713" s="19">
        <v>9</v>
      </c>
    </row>
    <row r="714" spans="1:5" hidden="1" x14ac:dyDescent="0.3">
      <c r="A714" s="19" t="s">
        <v>8221</v>
      </c>
      <c r="B714" s="19">
        <v>4</v>
      </c>
      <c r="D714" s="19" t="s">
        <v>8221</v>
      </c>
      <c r="E714" s="19">
        <v>16</v>
      </c>
    </row>
    <row r="715" spans="1:5" hidden="1" x14ac:dyDescent="0.3">
      <c r="A715" s="19" t="s">
        <v>8221</v>
      </c>
      <c r="B715" s="19">
        <v>1</v>
      </c>
      <c r="D715" s="19" t="s">
        <v>8221</v>
      </c>
      <c r="E715" s="19">
        <v>1</v>
      </c>
    </row>
    <row r="716" spans="1:5" hidden="1" x14ac:dyDescent="0.3">
      <c r="A716" s="19" t="s">
        <v>8221</v>
      </c>
      <c r="B716" s="19">
        <v>28</v>
      </c>
      <c r="D716" s="19" t="s">
        <v>8221</v>
      </c>
      <c r="E716" s="19">
        <v>7</v>
      </c>
    </row>
    <row r="717" spans="1:5" hidden="1" x14ac:dyDescent="0.3">
      <c r="A717" s="19" t="s">
        <v>8221</v>
      </c>
      <c r="B717" s="19">
        <v>12</v>
      </c>
      <c r="D717" s="19" t="s">
        <v>8221</v>
      </c>
      <c r="E717" s="19">
        <v>0</v>
      </c>
    </row>
    <row r="718" spans="1:5" hidden="1" x14ac:dyDescent="0.3">
      <c r="A718" s="19" t="s">
        <v>8221</v>
      </c>
      <c r="B718" s="19">
        <v>16</v>
      </c>
      <c r="D718" s="19" t="s">
        <v>8221</v>
      </c>
      <c r="E718" s="19">
        <v>0</v>
      </c>
    </row>
    <row r="719" spans="1:5" hidden="1" x14ac:dyDescent="0.3">
      <c r="A719" s="19" t="s">
        <v>8221</v>
      </c>
      <c r="B719" s="19">
        <v>4</v>
      </c>
      <c r="D719" s="19" t="s">
        <v>8221</v>
      </c>
      <c r="E719" s="19">
        <v>0</v>
      </c>
    </row>
    <row r="720" spans="1:5" hidden="1" x14ac:dyDescent="0.3">
      <c r="A720" s="19" t="s">
        <v>8221</v>
      </c>
      <c r="B720" s="19">
        <v>4</v>
      </c>
      <c r="D720" s="19" t="s">
        <v>8221</v>
      </c>
      <c r="E720" s="19">
        <v>0</v>
      </c>
    </row>
    <row r="721" spans="1:5" hidden="1" x14ac:dyDescent="0.3">
      <c r="A721" s="19" t="s">
        <v>8221</v>
      </c>
      <c r="B721" s="19">
        <v>10</v>
      </c>
      <c r="D721" s="19" t="s">
        <v>8221</v>
      </c>
      <c r="E721" s="19">
        <v>0</v>
      </c>
    </row>
    <row r="722" spans="1:5" x14ac:dyDescent="0.3">
      <c r="A722" s="19" t="s">
        <v>8219</v>
      </c>
      <c r="B722" s="19">
        <v>41</v>
      </c>
      <c r="D722" s="19" t="s">
        <v>8221</v>
      </c>
      <c r="E722" s="19">
        <v>1</v>
      </c>
    </row>
    <row r="723" spans="1:5" x14ac:dyDescent="0.3">
      <c r="A723" s="19" t="s">
        <v>8219</v>
      </c>
      <c r="B723" s="19">
        <v>119</v>
      </c>
      <c r="D723" s="19" t="s">
        <v>8221</v>
      </c>
      <c r="E723" s="19">
        <v>2</v>
      </c>
    </row>
    <row r="724" spans="1:5" x14ac:dyDescent="0.3">
      <c r="A724" s="19" t="s">
        <v>8219</v>
      </c>
      <c r="B724" s="19">
        <v>153</v>
      </c>
      <c r="D724" s="19" t="s">
        <v>8221</v>
      </c>
      <c r="E724" s="19">
        <v>1</v>
      </c>
    </row>
    <row r="725" spans="1:5" x14ac:dyDescent="0.3">
      <c r="A725" s="19" t="s">
        <v>8219</v>
      </c>
      <c r="B725" s="19">
        <v>100</v>
      </c>
      <c r="D725" s="19" t="s">
        <v>8221</v>
      </c>
      <c r="E725" s="19">
        <v>15</v>
      </c>
    </row>
    <row r="726" spans="1:5" x14ac:dyDescent="0.3">
      <c r="A726" s="19" t="s">
        <v>8219</v>
      </c>
      <c r="B726" s="19">
        <v>143</v>
      </c>
      <c r="D726" s="19" t="s">
        <v>8221</v>
      </c>
      <c r="E726" s="19">
        <v>1</v>
      </c>
    </row>
    <row r="727" spans="1:5" x14ac:dyDescent="0.3">
      <c r="A727" s="19" t="s">
        <v>8219</v>
      </c>
      <c r="B727" s="19">
        <v>140</v>
      </c>
      <c r="D727" s="19" t="s">
        <v>8221</v>
      </c>
      <c r="E727" s="19">
        <v>1</v>
      </c>
    </row>
    <row r="728" spans="1:5" x14ac:dyDescent="0.3">
      <c r="A728" s="19" t="s">
        <v>8219</v>
      </c>
      <c r="B728" s="19">
        <v>35</v>
      </c>
      <c r="D728" s="19" t="s">
        <v>8221</v>
      </c>
      <c r="E728" s="19">
        <v>0</v>
      </c>
    </row>
    <row r="729" spans="1:5" x14ac:dyDescent="0.3">
      <c r="A729" s="19" t="s">
        <v>8219</v>
      </c>
      <c r="B729" s="19">
        <v>149</v>
      </c>
      <c r="D729" s="19" t="s">
        <v>8221</v>
      </c>
      <c r="E729" s="19">
        <v>39</v>
      </c>
    </row>
    <row r="730" spans="1:5" x14ac:dyDescent="0.3">
      <c r="A730" s="19" t="s">
        <v>8219</v>
      </c>
      <c r="B730" s="19">
        <v>130</v>
      </c>
      <c r="D730" s="19" t="s">
        <v>8221</v>
      </c>
      <c r="E730" s="19">
        <v>103</v>
      </c>
    </row>
    <row r="731" spans="1:5" x14ac:dyDescent="0.3">
      <c r="A731" s="19" t="s">
        <v>8219</v>
      </c>
      <c r="B731" s="19">
        <v>120</v>
      </c>
      <c r="D731" s="19" t="s">
        <v>8221</v>
      </c>
      <c r="E731" s="19">
        <v>0</v>
      </c>
    </row>
    <row r="732" spans="1:5" x14ac:dyDescent="0.3">
      <c r="A732" s="19" t="s">
        <v>8219</v>
      </c>
      <c r="B732" s="19">
        <v>265</v>
      </c>
      <c r="D732" s="19" t="s">
        <v>8221</v>
      </c>
      <c r="E732" s="19">
        <v>39</v>
      </c>
    </row>
    <row r="733" spans="1:5" x14ac:dyDescent="0.3">
      <c r="A733" s="19" t="s">
        <v>8219</v>
      </c>
      <c r="B733" s="19">
        <v>71</v>
      </c>
      <c r="D733" s="19" t="s">
        <v>8221</v>
      </c>
      <c r="E733" s="19">
        <v>15</v>
      </c>
    </row>
    <row r="734" spans="1:5" x14ac:dyDescent="0.3">
      <c r="A734" s="19" t="s">
        <v>8219</v>
      </c>
      <c r="B734" s="19">
        <v>13</v>
      </c>
      <c r="D734" s="19" t="s">
        <v>8221</v>
      </c>
      <c r="E734" s="19">
        <v>22</v>
      </c>
    </row>
    <row r="735" spans="1:5" x14ac:dyDescent="0.3">
      <c r="A735" s="19" t="s">
        <v>8219</v>
      </c>
      <c r="B735" s="19">
        <v>169</v>
      </c>
      <c r="D735" s="19" t="s">
        <v>8221</v>
      </c>
      <c r="E735" s="19">
        <v>92</v>
      </c>
    </row>
    <row r="736" spans="1:5" x14ac:dyDescent="0.3">
      <c r="A736" s="19" t="s">
        <v>8219</v>
      </c>
      <c r="B736" s="19">
        <v>57</v>
      </c>
      <c r="D736" s="19" t="s">
        <v>8221</v>
      </c>
      <c r="E736" s="19">
        <v>25</v>
      </c>
    </row>
    <row r="737" spans="1:5" x14ac:dyDescent="0.3">
      <c r="A737" s="19" t="s">
        <v>8219</v>
      </c>
      <c r="B737" s="19">
        <v>229</v>
      </c>
      <c r="D737" s="19" t="s">
        <v>8221</v>
      </c>
      <c r="E737" s="19">
        <v>19</v>
      </c>
    </row>
    <row r="738" spans="1:5" x14ac:dyDescent="0.3">
      <c r="A738" s="19" t="s">
        <v>8219</v>
      </c>
      <c r="B738" s="19">
        <v>108</v>
      </c>
      <c r="D738" s="19" t="s">
        <v>8221</v>
      </c>
      <c r="E738" s="19">
        <v>19</v>
      </c>
    </row>
    <row r="739" spans="1:5" x14ac:dyDescent="0.3">
      <c r="A739" s="19" t="s">
        <v>8219</v>
      </c>
      <c r="B739" s="19">
        <v>108</v>
      </c>
      <c r="D739" s="19" t="s">
        <v>8221</v>
      </c>
      <c r="E739" s="19">
        <v>13</v>
      </c>
    </row>
    <row r="740" spans="1:5" x14ac:dyDescent="0.3">
      <c r="A740" s="19" t="s">
        <v>8219</v>
      </c>
      <c r="B740" s="19">
        <v>41</v>
      </c>
      <c r="D740" s="19" t="s">
        <v>8221</v>
      </c>
      <c r="E740" s="19">
        <v>124</v>
      </c>
    </row>
    <row r="741" spans="1:5" x14ac:dyDescent="0.3">
      <c r="A741" s="19" t="s">
        <v>8219</v>
      </c>
      <c r="B741" s="19">
        <v>139</v>
      </c>
      <c r="D741" s="19" t="s">
        <v>8221</v>
      </c>
      <c r="E741" s="19">
        <v>4</v>
      </c>
    </row>
    <row r="742" spans="1:5" x14ac:dyDescent="0.3">
      <c r="A742" s="19" t="s">
        <v>8219</v>
      </c>
      <c r="B742" s="19">
        <v>19</v>
      </c>
      <c r="D742" s="19" t="s">
        <v>8221</v>
      </c>
      <c r="E742" s="19">
        <v>10</v>
      </c>
    </row>
    <row r="743" spans="1:5" x14ac:dyDescent="0.3">
      <c r="A743" s="19" t="s">
        <v>8219</v>
      </c>
      <c r="B743" s="19">
        <v>94</v>
      </c>
      <c r="D743" s="19" t="s">
        <v>8221</v>
      </c>
      <c r="E743" s="19">
        <v>15</v>
      </c>
    </row>
    <row r="744" spans="1:5" x14ac:dyDescent="0.3">
      <c r="A744" s="19" t="s">
        <v>8219</v>
      </c>
      <c r="B744" s="19">
        <v>23</v>
      </c>
      <c r="D744" s="19" t="s">
        <v>8221</v>
      </c>
      <c r="E744" s="19">
        <v>38</v>
      </c>
    </row>
    <row r="745" spans="1:5" x14ac:dyDescent="0.3">
      <c r="A745" s="19" t="s">
        <v>8219</v>
      </c>
      <c r="B745" s="19">
        <v>15</v>
      </c>
      <c r="D745" s="19" t="s">
        <v>8221</v>
      </c>
      <c r="E745" s="19">
        <v>152</v>
      </c>
    </row>
    <row r="746" spans="1:5" x14ac:dyDescent="0.3">
      <c r="A746" s="19" t="s">
        <v>8219</v>
      </c>
      <c r="B746" s="19">
        <v>62</v>
      </c>
      <c r="D746" s="19" t="s">
        <v>8221</v>
      </c>
      <c r="E746" s="19">
        <v>24</v>
      </c>
    </row>
    <row r="747" spans="1:5" x14ac:dyDescent="0.3">
      <c r="A747" s="19" t="s">
        <v>8219</v>
      </c>
      <c r="B747" s="19">
        <v>74</v>
      </c>
      <c r="D747" s="19" t="s">
        <v>8221</v>
      </c>
      <c r="E747" s="19">
        <v>76</v>
      </c>
    </row>
    <row r="748" spans="1:5" x14ac:dyDescent="0.3">
      <c r="A748" s="19" t="s">
        <v>8219</v>
      </c>
      <c r="B748" s="19">
        <v>97</v>
      </c>
      <c r="D748" s="19" t="s">
        <v>8221</v>
      </c>
      <c r="E748" s="19">
        <v>185</v>
      </c>
    </row>
    <row r="749" spans="1:5" x14ac:dyDescent="0.3">
      <c r="A749" s="19" t="s">
        <v>8219</v>
      </c>
      <c r="B749" s="19">
        <v>55</v>
      </c>
      <c r="D749" s="19" t="s">
        <v>8221</v>
      </c>
      <c r="E749" s="19">
        <v>33</v>
      </c>
    </row>
    <row r="750" spans="1:5" x14ac:dyDescent="0.3">
      <c r="A750" s="19" t="s">
        <v>8219</v>
      </c>
      <c r="B750" s="19">
        <v>44</v>
      </c>
      <c r="D750" s="19" t="s">
        <v>8221</v>
      </c>
      <c r="E750" s="19">
        <v>108</v>
      </c>
    </row>
    <row r="751" spans="1:5" x14ac:dyDescent="0.3">
      <c r="A751" s="19" t="s">
        <v>8219</v>
      </c>
      <c r="B751" s="19">
        <v>110</v>
      </c>
      <c r="D751" s="19" t="s">
        <v>8221</v>
      </c>
      <c r="E751" s="19">
        <v>29</v>
      </c>
    </row>
    <row r="752" spans="1:5" x14ac:dyDescent="0.3">
      <c r="A752" s="19" t="s">
        <v>8219</v>
      </c>
      <c r="B752" s="19">
        <v>59</v>
      </c>
      <c r="D752" s="19" t="s">
        <v>8221</v>
      </c>
      <c r="E752" s="19">
        <v>24</v>
      </c>
    </row>
    <row r="753" spans="1:5" x14ac:dyDescent="0.3">
      <c r="A753" s="19" t="s">
        <v>8219</v>
      </c>
      <c r="B753" s="19">
        <v>62</v>
      </c>
      <c r="D753" s="19" t="s">
        <v>8221</v>
      </c>
      <c r="E753" s="19">
        <v>4</v>
      </c>
    </row>
    <row r="754" spans="1:5" x14ac:dyDescent="0.3">
      <c r="A754" s="19" t="s">
        <v>8219</v>
      </c>
      <c r="B754" s="19">
        <v>105</v>
      </c>
      <c r="D754" s="19" t="s">
        <v>8221</v>
      </c>
      <c r="E754" s="19">
        <v>4</v>
      </c>
    </row>
    <row r="755" spans="1:5" x14ac:dyDescent="0.3">
      <c r="A755" s="19" t="s">
        <v>8219</v>
      </c>
      <c r="B755" s="19">
        <v>26</v>
      </c>
      <c r="D755" s="19" t="s">
        <v>8221</v>
      </c>
      <c r="E755" s="19">
        <v>15</v>
      </c>
    </row>
    <row r="756" spans="1:5" x14ac:dyDescent="0.3">
      <c r="A756" s="19" t="s">
        <v>8219</v>
      </c>
      <c r="B756" s="19">
        <v>49</v>
      </c>
      <c r="D756" s="19" t="s">
        <v>8221</v>
      </c>
      <c r="E756" s="19">
        <v>4</v>
      </c>
    </row>
    <row r="757" spans="1:5" x14ac:dyDescent="0.3">
      <c r="A757" s="19" t="s">
        <v>8219</v>
      </c>
      <c r="B757" s="19">
        <v>68</v>
      </c>
      <c r="D757" s="19" t="s">
        <v>8221</v>
      </c>
      <c r="E757" s="19">
        <v>139</v>
      </c>
    </row>
    <row r="758" spans="1:5" x14ac:dyDescent="0.3">
      <c r="A758" s="19" t="s">
        <v>8219</v>
      </c>
      <c r="B758" s="19">
        <v>22</v>
      </c>
      <c r="D758" s="19" t="s">
        <v>8221</v>
      </c>
      <c r="E758" s="19">
        <v>2</v>
      </c>
    </row>
    <row r="759" spans="1:5" x14ac:dyDescent="0.3">
      <c r="A759" s="19" t="s">
        <v>8219</v>
      </c>
      <c r="B759" s="19">
        <v>18</v>
      </c>
      <c r="D759" s="19" t="s">
        <v>8221</v>
      </c>
      <c r="E759" s="19">
        <v>18</v>
      </c>
    </row>
    <row r="760" spans="1:5" x14ac:dyDescent="0.3">
      <c r="A760" s="19" t="s">
        <v>8219</v>
      </c>
      <c r="B760" s="19">
        <v>19</v>
      </c>
      <c r="D760" s="19" t="s">
        <v>8221</v>
      </c>
      <c r="E760" s="19">
        <v>81</v>
      </c>
    </row>
    <row r="761" spans="1:5" x14ac:dyDescent="0.3">
      <c r="A761" s="19" t="s">
        <v>8219</v>
      </c>
      <c r="B761" s="19">
        <v>99</v>
      </c>
      <c r="D761" s="19" t="s">
        <v>8221</v>
      </c>
      <c r="E761" s="19">
        <v>86</v>
      </c>
    </row>
    <row r="762" spans="1:5" hidden="1" x14ac:dyDescent="0.3">
      <c r="A762" s="19" t="s">
        <v>8221</v>
      </c>
      <c r="B762" s="19">
        <v>0</v>
      </c>
      <c r="D762" s="19" t="s">
        <v>8221</v>
      </c>
      <c r="E762" s="19">
        <v>140</v>
      </c>
    </row>
    <row r="763" spans="1:5" hidden="1" x14ac:dyDescent="0.3">
      <c r="A763" s="19" t="s">
        <v>8221</v>
      </c>
      <c r="B763" s="19">
        <v>6</v>
      </c>
      <c r="D763" s="19" t="s">
        <v>8221</v>
      </c>
      <c r="E763" s="19">
        <v>37</v>
      </c>
    </row>
    <row r="764" spans="1:5" hidden="1" x14ac:dyDescent="0.3">
      <c r="A764" s="19" t="s">
        <v>8221</v>
      </c>
      <c r="B764" s="19">
        <v>0</v>
      </c>
      <c r="D764" s="19" t="s">
        <v>8221</v>
      </c>
      <c r="E764" s="19">
        <v>6</v>
      </c>
    </row>
    <row r="765" spans="1:5" hidden="1" x14ac:dyDescent="0.3">
      <c r="A765" s="19" t="s">
        <v>8221</v>
      </c>
      <c r="B765" s="19">
        <v>1</v>
      </c>
      <c r="D765" s="19" t="s">
        <v>8221</v>
      </c>
      <c r="E765" s="19">
        <v>113</v>
      </c>
    </row>
    <row r="766" spans="1:5" hidden="1" x14ac:dyDescent="0.3">
      <c r="A766" s="19" t="s">
        <v>8221</v>
      </c>
      <c r="B766" s="19">
        <v>0</v>
      </c>
      <c r="D766" s="19" t="s">
        <v>8221</v>
      </c>
      <c r="E766" s="19">
        <v>37</v>
      </c>
    </row>
    <row r="767" spans="1:5" hidden="1" x14ac:dyDescent="0.3">
      <c r="A767" s="19" t="s">
        <v>8221</v>
      </c>
      <c r="B767" s="19">
        <v>44</v>
      </c>
      <c r="D767" s="19" t="s">
        <v>8221</v>
      </c>
      <c r="E767" s="19">
        <v>18</v>
      </c>
    </row>
    <row r="768" spans="1:5" hidden="1" x14ac:dyDescent="0.3">
      <c r="A768" s="19" t="s">
        <v>8221</v>
      </c>
      <c r="B768" s="19">
        <v>0</v>
      </c>
      <c r="D768" s="19" t="s">
        <v>8221</v>
      </c>
      <c r="E768" s="19">
        <v>75</v>
      </c>
    </row>
    <row r="769" spans="1:5" hidden="1" x14ac:dyDescent="0.3">
      <c r="A769" s="19" t="s">
        <v>8221</v>
      </c>
      <c r="B769" s="19">
        <v>3</v>
      </c>
      <c r="D769" s="19" t="s">
        <v>8221</v>
      </c>
      <c r="E769" s="19">
        <v>52</v>
      </c>
    </row>
    <row r="770" spans="1:5" hidden="1" x14ac:dyDescent="0.3">
      <c r="A770" s="19" t="s">
        <v>8221</v>
      </c>
      <c r="B770" s="19">
        <v>0</v>
      </c>
      <c r="D770" s="19" t="s">
        <v>8221</v>
      </c>
      <c r="E770" s="19">
        <v>122</v>
      </c>
    </row>
    <row r="771" spans="1:5" hidden="1" x14ac:dyDescent="0.3">
      <c r="A771" s="19" t="s">
        <v>8221</v>
      </c>
      <c r="B771" s="19">
        <v>52</v>
      </c>
      <c r="D771" s="19" t="s">
        <v>8221</v>
      </c>
      <c r="E771" s="19">
        <v>8</v>
      </c>
    </row>
    <row r="772" spans="1:5" hidden="1" x14ac:dyDescent="0.3">
      <c r="A772" s="19" t="s">
        <v>8221</v>
      </c>
      <c r="B772" s="19">
        <v>0</v>
      </c>
      <c r="D772" s="19" t="s">
        <v>8221</v>
      </c>
      <c r="E772" s="19">
        <v>8</v>
      </c>
    </row>
    <row r="773" spans="1:5" hidden="1" x14ac:dyDescent="0.3">
      <c r="A773" s="19" t="s">
        <v>8221</v>
      </c>
      <c r="B773" s="19">
        <v>1</v>
      </c>
      <c r="D773" s="19" t="s">
        <v>8221</v>
      </c>
      <c r="E773" s="19">
        <v>96</v>
      </c>
    </row>
    <row r="774" spans="1:5" hidden="1" x14ac:dyDescent="0.3">
      <c r="A774" s="19" t="s">
        <v>8221</v>
      </c>
      <c r="B774" s="19">
        <v>1</v>
      </c>
      <c r="D774" s="19" t="s">
        <v>8221</v>
      </c>
      <c r="E774" s="19">
        <v>9</v>
      </c>
    </row>
    <row r="775" spans="1:5" hidden="1" x14ac:dyDescent="0.3">
      <c r="A775" s="19" t="s">
        <v>8221</v>
      </c>
      <c r="B775" s="19">
        <v>2</v>
      </c>
      <c r="D775" s="19" t="s">
        <v>8221</v>
      </c>
      <c r="E775" s="19">
        <v>2</v>
      </c>
    </row>
    <row r="776" spans="1:5" hidden="1" x14ac:dyDescent="0.3">
      <c r="A776" s="19" t="s">
        <v>8221</v>
      </c>
      <c r="B776" s="19">
        <v>9</v>
      </c>
      <c r="D776" s="19" t="s">
        <v>8221</v>
      </c>
      <c r="E776" s="19">
        <v>26</v>
      </c>
    </row>
    <row r="777" spans="1:5" hidden="1" x14ac:dyDescent="0.3">
      <c r="A777" s="19" t="s">
        <v>8221</v>
      </c>
      <c r="B777" s="19">
        <v>5</v>
      </c>
      <c r="D777" s="19" t="s">
        <v>8221</v>
      </c>
      <c r="E777" s="19">
        <v>23</v>
      </c>
    </row>
    <row r="778" spans="1:5" hidden="1" x14ac:dyDescent="0.3">
      <c r="A778" s="19" t="s">
        <v>8221</v>
      </c>
      <c r="B778" s="19">
        <v>57</v>
      </c>
      <c r="D778" s="19" t="s">
        <v>8221</v>
      </c>
      <c r="E778" s="19">
        <v>0</v>
      </c>
    </row>
    <row r="779" spans="1:5" hidden="1" x14ac:dyDescent="0.3">
      <c r="A779" s="19" t="s">
        <v>8221</v>
      </c>
      <c r="B779" s="19">
        <v>3</v>
      </c>
      <c r="D779" s="19" t="s">
        <v>8221</v>
      </c>
      <c r="E779" s="19">
        <v>140</v>
      </c>
    </row>
    <row r="780" spans="1:5" hidden="1" x14ac:dyDescent="0.3">
      <c r="A780" s="19" t="s">
        <v>8221</v>
      </c>
      <c r="B780" s="19">
        <v>1</v>
      </c>
      <c r="D780" s="19" t="s">
        <v>8221</v>
      </c>
      <c r="E780" s="19">
        <v>0</v>
      </c>
    </row>
    <row r="781" spans="1:5" hidden="1" x14ac:dyDescent="0.3">
      <c r="A781" s="19" t="s">
        <v>8221</v>
      </c>
      <c r="B781" s="19">
        <v>6</v>
      </c>
      <c r="D781" s="19" t="s">
        <v>8221</v>
      </c>
      <c r="E781" s="19">
        <v>6</v>
      </c>
    </row>
    <row r="782" spans="1:5" x14ac:dyDescent="0.3">
      <c r="A782" s="19" t="s">
        <v>8219</v>
      </c>
      <c r="B782" s="19">
        <v>27</v>
      </c>
      <c r="D782" s="19" t="s">
        <v>8221</v>
      </c>
      <c r="E782" s="19">
        <v>100</v>
      </c>
    </row>
    <row r="783" spans="1:5" x14ac:dyDescent="0.3">
      <c r="A783" s="19" t="s">
        <v>8219</v>
      </c>
      <c r="B783" s="19">
        <v>25</v>
      </c>
      <c r="D783" s="19" t="s">
        <v>8221</v>
      </c>
      <c r="E783" s="19">
        <v>0</v>
      </c>
    </row>
    <row r="784" spans="1:5" x14ac:dyDescent="0.3">
      <c r="A784" s="19" t="s">
        <v>8219</v>
      </c>
      <c r="B784" s="19">
        <v>14</v>
      </c>
      <c r="D784" s="19" t="s">
        <v>8221</v>
      </c>
      <c r="E784" s="19">
        <v>4</v>
      </c>
    </row>
    <row r="785" spans="1:5" x14ac:dyDescent="0.3">
      <c r="A785" s="19" t="s">
        <v>8219</v>
      </c>
      <c r="B785" s="19">
        <v>35</v>
      </c>
      <c r="D785" s="19" t="s">
        <v>8221</v>
      </c>
      <c r="E785" s="19">
        <v>8</v>
      </c>
    </row>
    <row r="786" spans="1:5" x14ac:dyDescent="0.3">
      <c r="A786" s="19" t="s">
        <v>8219</v>
      </c>
      <c r="B786" s="19">
        <v>10</v>
      </c>
      <c r="D786" s="19" t="s">
        <v>8221</v>
      </c>
      <c r="E786" s="19">
        <v>0</v>
      </c>
    </row>
    <row r="787" spans="1:5" x14ac:dyDescent="0.3">
      <c r="A787" s="19" t="s">
        <v>8219</v>
      </c>
      <c r="B787" s="19">
        <v>29</v>
      </c>
      <c r="D787" s="19" t="s">
        <v>8221</v>
      </c>
      <c r="E787" s="19">
        <v>16</v>
      </c>
    </row>
    <row r="788" spans="1:5" x14ac:dyDescent="0.3">
      <c r="A788" s="19" t="s">
        <v>8219</v>
      </c>
      <c r="B788" s="19">
        <v>44</v>
      </c>
      <c r="D788" s="19" t="s">
        <v>8221</v>
      </c>
      <c r="E788" s="19">
        <v>2</v>
      </c>
    </row>
    <row r="789" spans="1:5" x14ac:dyDescent="0.3">
      <c r="A789" s="19" t="s">
        <v>8219</v>
      </c>
      <c r="B789" s="19">
        <v>17</v>
      </c>
      <c r="D789" s="19" t="s">
        <v>8221</v>
      </c>
      <c r="E789" s="19">
        <v>48</v>
      </c>
    </row>
    <row r="790" spans="1:5" x14ac:dyDescent="0.3">
      <c r="A790" s="19" t="s">
        <v>8219</v>
      </c>
      <c r="B790" s="19">
        <v>34</v>
      </c>
      <c r="D790" s="19" t="s">
        <v>8221</v>
      </c>
      <c r="E790" s="19">
        <v>2</v>
      </c>
    </row>
    <row r="791" spans="1:5" x14ac:dyDescent="0.3">
      <c r="A791" s="19" t="s">
        <v>8219</v>
      </c>
      <c r="B791" s="19">
        <v>14</v>
      </c>
      <c r="D791" s="19" t="s">
        <v>8221</v>
      </c>
      <c r="E791" s="19">
        <v>2</v>
      </c>
    </row>
    <row r="792" spans="1:5" x14ac:dyDescent="0.3">
      <c r="A792" s="19" t="s">
        <v>8219</v>
      </c>
      <c r="B792" s="19">
        <v>156</v>
      </c>
      <c r="D792" s="19" t="s">
        <v>8221</v>
      </c>
      <c r="E792" s="19">
        <v>1</v>
      </c>
    </row>
    <row r="793" spans="1:5" x14ac:dyDescent="0.3">
      <c r="A793" s="19" t="s">
        <v>8219</v>
      </c>
      <c r="B793" s="19">
        <v>128</v>
      </c>
      <c r="D793" s="19" t="s">
        <v>8221</v>
      </c>
      <c r="E793" s="19">
        <v>17</v>
      </c>
    </row>
    <row r="794" spans="1:5" x14ac:dyDescent="0.3">
      <c r="A794" s="19" t="s">
        <v>8219</v>
      </c>
      <c r="B794" s="19">
        <v>60</v>
      </c>
      <c r="D794" s="19" t="s">
        <v>8221</v>
      </c>
      <c r="E794" s="19">
        <v>0</v>
      </c>
    </row>
    <row r="795" spans="1:5" x14ac:dyDescent="0.3">
      <c r="A795" s="19" t="s">
        <v>8219</v>
      </c>
      <c r="B795" s="19">
        <v>32</v>
      </c>
      <c r="D795" s="19" t="s">
        <v>8221</v>
      </c>
      <c r="E795" s="19">
        <v>11</v>
      </c>
    </row>
    <row r="796" spans="1:5" x14ac:dyDescent="0.3">
      <c r="A796" s="19" t="s">
        <v>8219</v>
      </c>
      <c r="B796" s="19">
        <v>53</v>
      </c>
      <c r="D796" s="19" t="s">
        <v>8221</v>
      </c>
      <c r="E796" s="19">
        <v>95</v>
      </c>
    </row>
    <row r="797" spans="1:5" x14ac:dyDescent="0.3">
      <c r="A797" s="19" t="s">
        <v>8219</v>
      </c>
      <c r="B797" s="19">
        <v>184</v>
      </c>
      <c r="D797" s="19" t="s">
        <v>8221</v>
      </c>
      <c r="E797" s="19">
        <v>13</v>
      </c>
    </row>
    <row r="798" spans="1:5" x14ac:dyDescent="0.3">
      <c r="A798" s="19" t="s">
        <v>8219</v>
      </c>
      <c r="B798" s="19">
        <v>90</v>
      </c>
      <c r="D798" s="19" t="s">
        <v>8221</v>
      </c>
      <c r="E798" s="19">
        <v>2</v>
      </c>
    </row>
    <row r="799" spans="1:5" x14ac:dyDescent="0.3">
      <c r="A799" s="19" t="s">
        <v>8219</v>
      </c>
      <c r="B799" s="19">
        <v>71</v>
      </c>
      <c r="D799" s="19" t="s">
        <v>8221</v>
      </c>
      <c r="E799" s="19">
        <v>2</v>
      </c>
    </row>
    <row r="800" spans="1:5" x14ac:dyDescent="0.3">
      <c r="A800" s="19" t="s">
        <v>8219</v>
      </c>
      <c r="B800" s="19">
        <v>87</v>
      </c>
      <c r="D800" s="19" t="s">
        <v>8221</v>
      </c>
      <c r="E800" s="19">
        <v>3</v>
      </c>
    </row>
    <row r="801" spans="1:5" x14ac:dyDescent="0.3">
      <c r="A801" s="19" t="s">
        <v>8219</v>
      </c>
      <c r="B801" s="19">
        <v>28</v>
      </c>
      <c r="D801" s="19" t="s">
        <v>8221</v>
      </c>
      <c r="E801" s="19">
        <v>0</v>
      </c>
    </row>
    <row r="802" spans="1:5" x14ac:dyDescent="0.3">
      <c r="A802" s="19" t="s">
        <v>8219</v>
      </c>
      <c r="B802" s="19">
        <v>56</v>
      </c>
      <c r="D802" s="19" t="s">
        <v>8221</v>
      </c>
      <c r="E802" s="19">
        <v>0</v>
      </c>
    </row>
    <row r="803" spans="1:5" x14ac:dyDescent="0.3">
      <c r="A803" s="19" t="s">
        <v>8219</v>
      </c>
      <c r="B803" s="19">
        <v>51</v>
      </c>
      <c r="D803" s="19" t="s">
        <v>8221</v>
      </c>
      <c r="E803" s="19">
        <v>0</v>
      </c>
    </row>
    <row r="804" spans="1:5" x14ac:dyDescent="0.3">
      <c r="A804" s="19" t="s">
        <v>8219</v>
      </c>
      <c r="B804" s="19">
        <v>75</v>
      </c>
      <c r="D804" s="19" t="s">
        <v>8221</v>
      </c>
      <c r="E804" s="19">
        <v>2</v>
      </c>
    </row>
    <row r="805" spans="1:5" x14ac:dyDescent="0.3">
      <c r="A805" s="19" t="s">
        <v>8219</v>
      </c>
      <c r="B805" s="19">
        <v>38</v>
      </c>
      <c r="D805" s="19" t="s">
        <v>8221</v>
      </c>
      <c r="E805" s="19">
        <v>24</v>
      </c>
    </row>
    <row r="806" spans="1:5" x14ac:dyDescent="0.3">
      <c r="A806" s="19" t="s">
        <v>8219</v>
      </c>
      <c r="B806" s="19">
        <v>18</v>
      </c>
      <c r="D806" s="19" t="s">
        <v>8221</v>
      </c>
      <c r="E806" s="19">
        <v>25</v>
      </c>
    </row>
    <row r="807" spans="1:5" x14ac:dyDescent="0.3">
      <c r="A807" s="19" t="s">
        <v>8219</v>
      </c>
      <c r="B807" s="19">
        <v>54</v>
      </c>
      <c r="D807" s="19" t="s">
        <v>8221</v>
      </c>
      <c r="E807" s="19">
        <v>3</v>
      </c>
    </row>
    <row r="808" spans="1:5" x14ac:dyDescent="0.3">
      <c r="A808" s="19" t="s">
        <v>8219</v>
      </c>
      <c r="B808" s="19">
        <v>71</v>
      </c>
      <c r="D808" s="19" t="s">
        <v>8221</v>
      </c>
      <c r="E808" s="19">
        <v>41</v>
      </c>
    </row>
    <row r="809" spans="1:5" x14ac:dyDescent="0.3">
      <c r="A809" s="19" t="s">
        <v>8219</v>
      </c>
      <c r="B809" s="19">
        <v>57</v>
      </c>
      <c r="D809" s="19" t="s">
        <v>8221</v>
      </c>
      <c r="E809" s="19">
        <v>2</v>
      </c>
    </row>
    <row r="810" spans="1:5" x14ac:dyDescent="0.3">
      <c r="A810" s="19" t="s">
        <v>8219</v>
      </c>
      <c r="B810" s="19">
        <v>43</v>
      </c>
      <c r="D810" s="19" t="s">
        <v>8221</v>
      </c>
      <c r="E810" s="19">
        <v>4</v>
      </c>
    </row>
    <row r="811" spans="1:5" x14ac:dyDescent="0.3">
      <c r="A811" s="19" t="s">
        <v>8219</v>
      </c>
      <c r="B811" s="19">
        <v>52</v>
      </c>
      <c r="D811" s="19" t="s">
        <v>8221</v>
      </c>
      <c r="E811" s="19">
        <v>99</v>
      </c>
    </row>
    <row r="812" spans="1:5" x14ac:dyDescent="0.3">
      <c r="A812" s="19" t="s">
        <v>8219</v>
      </c>
      <c r="B812" s="19">
        <v>27</v>
      </c>
      <c r="D812" s="19" t="s">
        <v>8221</v>
      </c>
      <c r="E812" s="19">
        <v>4</v>
      </c>
    </row>
    <row r="813" spans="1:5" x14ac:dyDescent="0.3">
      <c r="A813" s="19" t="s">
        <v>8219</v>
      </c>
      <c r="B813" s="19">
        <v>12</v>
      </c>
      <c r="D813" s="19" t="s">
        <v>8221</v>
      </c>
      <c r="E813" s="19">
        <v>4</v>
      </c>
    </row>
    <row r="814" spans="1:5" x14ac:dyDescent="0.3">
      <c r="A814" s="19" t="s">
        <v>8219</v>
      </c>
      <c r="B814" s="19">
        <v>33</v>
      </c>
      <c r="D814" s="19" t="s">
        <v>8221</v>
      </c>
      <c r="E814" s="19">
        <v>38</v>
      </c>
    </row>
    <row r="815" spans="1:5" x14ac:dyDescent="0.3">
      <c r="A815" s="19" t="s">
        <v>8219</v>
      </c>
      <c r="B815" s="19">
        <v>96</v>
      </c>
      <c r="D815" s="19" t="s">
        <v>8221</v>
      </c>
      <c r="E815" s="19">
        <v>285</v>
      </c>
    </row>
    <row r="816" spans="1:5" x14ac:dyDescent="0.3">
      <c r="A816" s="19" t="s">
        <v>8219</v>
      </c>
      <c r="B816" s="19">
        <v>28</v>
      </c>
      <c r="D816" s="19" t="s">
        <v>8221</v>
      </c>
      <c r="E816" s="19">
        <v>1</v>
      </c>
    </row>
    <row r="817" spans="1:5" x14ac:dyDescent="0.3">
      <c r="A817" s="19" t="s">
        <v>8219</v>
      </c>
      <c r="B817" s="19">
        <v>43</v>
      </c>
      <c r="D817" s="19" t="s">
        <v>8221</v>
      </c>
      <c r="E817" s="19">
        <v>42</v>
      </c>
    </row>
    <row r="818" spans="1:5" x14ac:dyDescent="0.3">
      <c r="A818" s="19" t="s">
        <v>8219</v>
      </c>
      <c r="B818" s="19">
        <v>205</v>
      </c>
      <c r="D818" s="19" t="s">
        <v>8221</v>
      </c>
      <c r="E818" s="19">
        <v>26</v>
      </c>
    </row>
    <row r="819" spans="1:5" x14ac:dyDescent="0.3">
      <c r="A819" s="19" t="s">
        <v>8219</v>
      </c>
      <c r="B819" s="19">
        <v>23</v>
      </c>
      <c r="D819" s="19" t="s">
        <v>8221</v>
      </c>
      <c r="E819" s="19">
        <v>2</v>
      </c>
    </row>
    <row r="820" spans="1:5" x14ac:dyDescent="0.3">
      <c r="A820" s="19" t="s">
        <v>8219</v>
      </c>
      <c r="B820" s="19">
        <v>19</v>
      </c>
      <c r="D820" s="19" t="s">
        <v>8221</v>
      </c>
      <c r="E820" s="19">
        <v>4</v>
      </c>
    </row>
    <row r="821" spans="1:5" x14ac:dyDescent="0.3">
      <c r="A821" s="19" t="s">
        <v>8219</v>
      </c>
      <c r="B821" s="19">
        <v>14</v>
      </c>
      <c r="D821" s="19" t="s">
        <v>8221</v>
      </c>
      <c r="E821" s="19">
        <v>6</v>
      </c>
    </row>
    <row r="822" spans="1:5" x14ac:dyDescent="0.3">
      <c r="A822" s="19" t="s">
        <v>8219</v>
      </c>
      <c r="B822" s="19">
        <v>38</v>
      </c>
      <c r="D822" s="19" t="s">
        <v>8221</v>
      </c>
      <c r="E822" s="19">
        <v>70</v>
      </c>
    </row>
    <row r="823" spans="1:5" x14ac:dyDescent="0.3">
      <c r="A823" s="19" t="s">
        <v>8219</v>
      </c>
      <c r="B823" s="19">
        <v>78</v>
      </c>
      <c r="D823" s="19" t="s">
        <v>8221</v>
      </c>
      <c r="E823" s="19">
        <v>9</v>
      </c>
    </row>
    <row r="824" spans="1:5" x14ac:dyDescent="0.3">
      <c r="A824" s="19" t="s">
        <v>8219</v>
      </c>
      <c r="B824" s="19">
        <v>69</v>
      </c>
      <c r="D824" s="19" t="s">
        <v>8221</v>
      </c>
      <c r="E824" s="19">
        <v>8</v>
      </c>
    </row>
    <row r="825" spans="1:5" x14ac:dyDescent="0.3">
      <c r="A825" s="19" t="s">
        <v>8219</v>
      </c>
      <c r="B825" s="19">
        <v>33</v>
      </c>
      <c r="D825" s="19" t="s">
        <v>8221</v>
      </c>
      <c r="E825" s="19">
        <v>105</v>
      </c>
    </row>
    <row r="826" spans="1:5" x14ac:dyDescent="0.3">
      <c r="A826" s="19" t="s">
        <v>8219</v>
      </c>
      <c r="B826" s="19">
        <v>54</v>
      </c>
      <c r="D826" s="19" t="s">
        <v>8221</v>
      </c>
      <c r="E826" s="19">
        <v>12</v>
      </c>
    </row>
    <row r="827" spans="1:5" x14ac:dyDescent="0.3">
      <c r="A827" s="19" t="s">
        <v>8219</v>
      </c>
      <c r="B827" s="19">
        <v>99</v>
      </c>
      <c r="D827" s="19" t="s">
        <v>8221</v>
      </c>
      <c r="E827" s="19">
        <v>0</v>
      </c>
    </row>
    <row r="828" spans="1:5" x14ac:dyDescent="0.3">
      <c r="A828" s="19" t="s">
        <v>8219</v>
      </c>
      <c r="B828" s="19">
        <v>49</v>
      </c>
      <c r="D828" s="19" t="s">
        <v>8221</v>
      </c>
      <c r="E828" s="19">
        <v>16</v>
      </c>
    </row>
    <row r="829" spans="1:5" x14ac:dyDescent="0.3">
      <c r="A829" s="19" t="s">
        <v>8219</v>
      </c>
      <c r="B829" s="19">
        <v>11</v>
      </c>
      <c r="D829" s="19" t="s">
        <v>8221</v>
      </c>
      <c r="E829" s="19">
        <v>7</v>
      </c>
    </row>
    <row r="830" spans="1:5" x14ac:dyDescent="0.3">
      <c r="A830" s="19" t="s">
        <v>8219</v>
      </c>
      <c r="B830" s="19">
        <v>38</v>
      </c>
      <c r="D830" s="19" t="s">
        <v>8221</v>
      </c>
      <c r="E830" s="19">
        <v>4</v>
      </c>
    </row>
    <row r="831" spans="1:5" x14ac:dyDescent="0.3">
      <c r="A831" s="19" t="s">
        <v>8219</v>
      </c>
      <c r="B831" s="19">
        <v>16</v>
      </c>
      <c r="D831" s="19" t="s">
        <v>8221</v>
      </c>
      <c r="E831" s="19">
        <v>1</v>
      </c>
    </row>
    <row r="832" spans="1:5" x14ac:dyDescent="0.3">
      <c r="A832" s="19" t="s">
        <v>8219</v>
      </c>
      <c r="B832" s="19">
        <v>32</v>
      </c>
      <c r="D832" s="19" t="s">
        <v>8221</v>
      </c>
      <c r="E832" s="19">
        <v>28</v>
      </c>
    </row>
    <row r="833" spans="1:5" x14ac:dyDescent="0.3">
      <c r="A833" s="19" t="s">
        <v>8219</v>
      </c>
      <c r="B833" s="19">
        <v>20</v>
      </c>
      <c r="D833" s="19" t="s">
        <v>8221</v>
      </c>
      <c r="E833" s="19">
        <v>1</v>
      </c>
    </row>
    <row r="834" spans="1:5" x14ac:dyDescent="0.3">
      <c r="A834" s="19" t="s">
        <v>8219</v>
      </c>
      <c r="B834" s="19">
        <v>154</v>
      </c>
      <c r="D834" s="19" t="s">
        <v>8221</v>
      </c>
      <c r="E834" s="19">
        <v>1</v>
      </c>
    </row>
    <row r="835" spans="1:5" x14ac:dyDescent="0.3">
      <c r="A835" s="19" t="s">
        <v>8219</v>
      </c>
      <c r="B835" s="19">
        <v>41</v>
      </c>
      <c r="D835" s="19" t="s">
        <v>8221</v>
      </c>
      <c r="E835" s="19">
        <v>5</v>
      </c>
    </row>
    <row r="836" spans="1:5" x14ac:dyDescent="0.3">
      <c r="A836" s="19" t="s">
        <v>8219</v>
      </c>
      <c r="B836" s="19">
        <v>75</v>
      </c>
      <c r="D836" s="19" t="s">
        <v>8221</v>
      </c>
      <c r="E836" s="19">
        <v>3</v>
      </c>
    </row>
    <row r="837" spans="1:5" x14ac:dyDescent="0.3">
      <c r="A837" s="19" t="s">
        <v>8219</v>
      </c>
      <c r="B837" s="19">
        <v>40</v>
      </c>
      <c r="D837" s="19" t="s">
        <v>8221</v>
      </c>
      <c r="E837" s="19">
        <v>2</v>
      </c>
    </row>
    <row r="838" spans="1:5" x14ac:dyDescent="0.3">
      <c r="A838" s="19" t="s">
        <v>8219</v>
      </c>
      <c r="B838" s="19">
        <v>46</v>
      </c>
      <c r="D838" s="19" t="s">
        <v>8221</v>
      </c>
      <c r="E838" s="19">
        <v>0</v>
      </c>
    </row>
    <row r="839" spans="1:5" x14ac:dyDescent="0.3">
      <c r="A839" s="19" t="s">
        <v>8219</v>
      </c>
      <c r="B839" s="19">
        <v>62</v>
      </c>
      <c r="D839" s="19" t="s">
        <v>8221</v>
      </c>
      <c r="E839" s="19">
        <v>0</v>
      </c>
    </row>
    <row r="840" spans="1:5" x14ac:dyDescent="0.3">
      <c r="A840" s="19" t="s">
        <v>8219</v>
      </c>
      <c r="B840" s="19">
        <v>61</v>
      </c>
      <c r="D840" s="19" t="s">
        <v>8221</v>
      </c>
      <c r="E840" s="19">
        <v>3</v>
      </c>
    </row>
    <row r="841" spans="1:5" x14ac:dyDescent="0.3">
      <c r="A841" s="19" t="s">
        <v>8219</v>
      </c>
      <c r="B841" s="19">
        <v>96</v>
      </c>
      <c r="D841" s="19" t="s">
        <v>8221</v>
      </c>
      <c r="E841" s="19">
        <v>0</v>
      </c>
    </row>
    <row r="842" spans="1:5" x14ac:dyDescent="0.3">
      <c r="A842" s="19" t="s">
        <v>8219</v>
      </c>
      <c r="B842" s="19">
        <v>190</v>
      </c>
      <c r="D842" s="19" t="s">
        <v>8221</v>
      </c>
      <c r="E842" s="19">
        <v>0</v>
      </c>
    </row>
    <row r="843" spans="1:5" x14ac:dyDescent="0.3">
      <c r="A843" s="19" t="s">
        <v>8219</v>
      </c>
      <c r="B843" s="19">
        <v>94</v>
      </c>
      <c r="D843" s="19" t="s">
        <v>8221</v>
      </c>
      <c r="E843" s="19">
        <v>3</v>
      </c>
    </row>
    <row r="844" spans="1:5" x14ac:dyDescent="0.3">
      <c r="A844" s="19" t="s">
        <v>8219</v>
      </c>
      <c r="B844" s="19">
        <v>39</v>
      </c>
      <c r="D844" s="19" t="s">
        <v>8221</v>
      </c>
      <c r="E844" s="19">
        <v>7</v>
      </c>
    </row>
    <row r="845" spans="1:5" x14ac:dyDescent="0.3">
      <c r="A845" s="19" t="s">
        <v>8219</v>
      </c>
      <c r="B845" s="19">
        <v>127</v>
      </c>
      <c r="D845" s="19" t="s">
        <v>8221</v>
      </c>
      <c r="E845" s="19">
        <v>25</v>
      </c>
    </row>
    <row r="846" spans="1:5" x14ac:dyDescent="0.3">
      <c r="A846" s="19" t="s">
        <v>8219</v>
      </c>
      <c r="B846" s="19">
        <v>159</v>
      </c>
      <c r="D846" s="19" t="s">
        <v>8221</v>
      </c>
      <c r="E846" s="19">
        <v>10</v>
      </c>
    </row>
    <row r="847" spans="1:5" x14ac:dyDescent="0.3">
      <c r="A847" s="19" t="s">
        <v>8219</v>
      </c>
      <c r="B847" s="19">
        <v>177</v>
      </c>
      <c r="D847" s="19" t="s">
        <v>8221</v>
      </c>
      <c r="E847" s="19">
        <v>3</v>
      </c>
    </row>
    <row r="848" spans="1:5" x14ac:dyDescent="0.3">
      <c r="A848" s="19" t="s">
        <v>8219</v>
      </c>
      <c r="B848" s="19">
        <v>47</v>
      </c>
      <c r="D848" s="19" t="s">
        <v>8221</v>
      </c>
      <c r="E848" s="19">
        <v>5</v>
      </c>
    </row>
    <row r="849" spans="1:5" x14ac:dyDescent="0.3">
      <c r="A849" s="19" t="s">
        <v>8219</v>
      </c>
      <c r="B849" s="19">
        <v>1</v>
      </c>
      <c r="D849" s="19" t="s">
        <v>8221</v>
      </c>
      <c r="E849" s="19">
        <v>5</v>
      </c>
    </row>
    <row r="850" spans="1:5" x14ac:dyDescent="0.3">
      <c r="A850" s="19" t="s">
        <v>8219</v>
      </c>
      <c r="B850" s="19">
        <v>16</v>
      </c>
      <c r="D850" s="19" t="s">
        <v>8221</v>
      </c>
      <c r="E850" s="19">
        <v>27</v>
      </c>
    </row>
    <row r="851" spans="1:5" x14ac:dyDescent="0.3">
      <c r="A851" s="19" t="s">
        <v>8219</v>
      </c>
      <c r="B851" s="19">
        <v>115</v>
      </c>
      <c r="D851" s="19" t="s">
        <v>8221</v>
      </c>
      <c r="E851" s="19">
        <v>2</v>
      </c>
    </row>
    <row r="852" spans="1:5" x14ac:dyDescent="0.3">
      <c r="A852" s="19" t="s">
        <v>8219</v>
      </c>
      <c r="B852" s="19">
        <v>133</v>
      </c>
      <c r="D852" s="19" t="s">
        <v>8221</v>
      </c>
      <c r="E852" s="19">
        <v>236</v>
      </c>
    </row>
    <row r="853" spans="1:5" x14ac:dyDescent="0.3">
      <c r="A853" s="19" t="s">
        <v>8219</v>
      </c>
      <c r="B853" s="19">
        <v>70</v>
      </c>
      <c r="D853" s="19" t="s">
        <v>8221</v>
      </c>
      <c r="E853" s="19">
        <v>1</v>
      </c>
    </row>
    <row r="854" spans="1:5" x14ac:dyDescent="0.3">
      <c r="A854" s="19" t="s">
        <v>8219</v>
      </c>
      <c r="B854" s="19">
        <v>62</v>
      </c>
      <c r="D854" s="19" t="s">
        <v>8221</v>
      </c>
      <c r="E854" s="19">
        <v>12</v>
      </c>
    </row>
    <row r="855" spans="1:5" x14ac:dyDescent="0.3">
      <c r="A855" s="19" t="s">
        <v>8219</v>
      </c>
      <c r="B855" s="19">
        <v>10</v>
      </c>
      <c r="D855" s="19" t="s">
        <v>8221</v>
      </c>
      <c r="E855" s="19">
        <v>4</v>
      </c>
    </row>
    <row r="856" spans="1:5" x14ac:dyDescent="0.3">
      <c r="A856" s="19" t="s">
        <v>8219</v>
      </c>
      <c r="B856" s="19">
        <v>499</v>
      </c>
      <c r="D856" s="19" t="s">
        <v>8221</v>
      </c>
      <c r="E856" s="19">
        <v>3</v>
      </c>
    </row>
    <row r="857" spans="1:5" x14ac:dyDescent="0.3">
      <c r="A857" s="19" t="s">
        <v>8219</v>
      </c>
      <c r="B857" s="19">
        <v>47</v>
      </c>
      <c r="D857" s="19" t="s">
        <v>8221</v>
      </c>
      <c r="E857" s="19">
        <v>99</v>
      </c>
    </row>
    <row r="858" spans="1:5" x14ac:dyDescent="0.3">
      <c r="A858" s="19" t="s">
        <v>8219</v>
      </c>
      <c r="B858" s="19">
        <v>28</v>
      </c>
      <c r="D858" s="19" t="s">
        <v>8221</v>
      </c>
      <c r="E858" s="19">
        <v>3</v>
      </c>
    </row>
    <row r="859" spans="1:5" x14ac:dyDescent="0.3">
      <c r="A859" s="19" t="s">
        <v>8219</v>
      </c>
      <c r="B859" s="19">
        <v>24</v>
      </c>
      <c r="D859" s="19" t="s">
        <v>8221</v>
      </c>
      <c r="E859" s="19">
        <v>3</v>
      </c>
    </row>
    <row r="860" spans="1:5" x14ac:dyDescent="0.3">
      <c r="A860" s="19" t="s">
        <v>8219</v>
      </c>
      <c r="B860" s="19">
        <v>76</v>
      </c>
      <c r="D860" s="19" t="s">
        <v>8221</v>
      </c>
      <c r="E860" s="19">
        <v>22</v>
      </c>
    </row>
    <row r="861" spans="1:5" x14ac:dyDescent="0.3">
      <c r="A861" s="19" t="s">
        <v>8219</v>
      </c>
      <c r="B861" s="19">
        <v>98</v>
      </c>
      <c r="D861" s="19" t="s">
        <v>8221</v>
      </c>
      <c r="E861" s="19">
        <v>4</v>
      </c>
    </row>
    <row r="862" spans="1:5" hidden="1" x14ac:dyDescent="0.3">
      <c r="A862" s="19" t="s">
        <v>8221</v>
      </c>
      <c r="B862" s="19">
        <v>48</v>
      </c>
      <c r="D862" s="19" t="s">
        <v>8221</v>
      </c>
      <c r="E862" s="19">
        <v>534</v>
      </c>
    </row>
    <row r="863" spans="1:5" hidden="1" x14ac:dyDescent="0.3">
      <c r="A863" s="19" t="s">
        <v>8221</v>
      </c>
      <c r="B863" s="19">
        <v>2</v>
      </c>
      <c r="D863" s="19" t="s">
        <v>8221</v>
      </c>
      <c r="E863" s="19">
        <v>12</v>
      </c>
    </row>
    <row r="864" spans="1:5" hidden="1" x14ac:dyDescent="0.3">
      <c r="A864" s="19" t="s">
        <v>8221</v>
      </c>
      <c r="B864" s="19">
        <v>4</v>
      </c>
      <c r="D864" s="19" t="s">
        <v>8221</v>
      </c>
      <c r="E864" s="19">
        <v>56</v>
      </c>
    </row>
    <row r="865" spans="1:5" hidden="1" x14ac:dyDescent="0.3">
      <c r="A865" s="19" t="s">
        <v>8221</v>
      </c>
      <c r="B865" s="19">
        <v>5</v>
      </c>
      <c r="D865" s="19" t="s">
        <v>8221</v>
      </c>
      <c r="E865" s="19">
        <v>11</v>
      </c>
    </row>
    <row r="866" spans="1:5" hidden="1" x14ac:dyDescent="0.3">
      <c r="A866" s="19" t="s">
        <v>8221</v>
      </c>
      <c r="B866" s="19">
        <v>79</v>
      </c>
      <c r="D866" s="19" t="s">
        <v>8221</v>
      </c>
      <c r="E866" s="19">
        <v>0</v>
      </c>
    </row>
    <row r="867" spans="1:5" hidden="1" x14ac:dyDescent="0.3">
      <c r="A867" s="19" t="s">
        <v>8221</v>
      </c>
      <c r="B867" s="19">
        <v>2</v>
      </c>
      <c r="D867" s="19" t="s">
        <v>8221</v>
      </c>
      <c r="E867" s="19">
        <v>12</v>
      </c>
    </row>
    <row r="868" spans="1:5" hidden="1" x14ac:dyDescent="0.3">
      <c r="A868" s="19" t="s">
        <v>8221</v>
      </c>
      <c r="B868" s="19">
        <v>11</v>
      </c>
      <c r="D868" s="19" t="s">
        <v>8221</v>
      </c>
      <c r="E868" s="19">
        <v>5</v>
      </c>
    </row>
    <row r="869" spans="1:5" hidden="1" x14ac:dyDescent="0.3">
      <c r="A869" s="19" t="s">
        <v>8221</v>
      </c>
      <c r="B869" s="19">
        <v>11</v>
      </c>
      <c r="D869" s="19" t="s">
        <v>8221</v>
      </c>
      <c r="E869" s="19">
        <v>24</v>
      </c>
    </row>
    <row r="870" spans="1:5" hidden="1" x14ac:dyDescent="0.3">
      <c r="A870" s="19" t="s">
        <v>8221</v>
      </c>
      <c r="B870" s="19">
        <v>1</v>
      </c>
      <c r="D870" s="19" t="s">
        <v>8221</v>
      </c>
      <c r="E870" s="19">
        <v>89</v>
      </c>
    </row>
    <row r="871" spans="1:5" hidden="1" x14ac:dyDescent="0.3">
      <c r="A871" s="19" t="s">
        <v>8221</v>
      </c>
      <c r="B871" s="19">
        <v>3</v>
      </c>
      <c r="D871" s="19" t="s">
        <v>8221</v>
      </c>
      <c r="E871" s="19">
        <v>1</v>
      </c>
    </row>
    <row r="872" spans="1:5" hidden="1" x14ac:dyDescent="0.3">
      <c r="A872" s="19" t="s">
        <v>8221</v>
      </c>
      <c r="B872" s="19">
        <v>5</v>
      </c>
      <c r="D872" s="19" t="s">
        <v>8221</v>
      </c>
      <c r="E872" s="19">
        <v>55</v>
      </c>
    </row>
    <row r="873" spans="1:5" hidden="1" x14ac:dyDescent="0.3">
      <c r="A873" s="19" t="s">
        <v>8221</v>
      </c>
      <c r="B873" s="19">
        <v>12</v>
      </c>
      <c r="D873" s="19" t="s">
        <v>8221</v>
      </c>
      <c r="E873" s="19">
        <v>2</v>
      </c>
    </row>
    <row r="874" spans="1:5" hidden="1" x14ac:dyDescent="0.3">
      <c r="A874" s="19" t="s">
        <v>8221</v>
      </c>
      <c r="B874" s="19">
        <v>2</v>
      </c>
      <c r="D874" s="19" t="s">
        <v>8221</v>
      </c>
      <c r="E874" s="19">
        <v>0</v>
      </c>
    </row>
    <row r="875" spans="1:5" hidden="1" x14ac:dyDescent="0.3">
      <c r="A875" s="19" t="s">
        <v>8221</v>
      </c>
      <c r="B875" s="19">
        <v>5</v>
      </c>
      <c r="D875" s="19" t="s">
        <v>8221</v>
      </c>
      <c r="E875" s="19">
        <v>4</v>
      </c>
    </row>
    <row r="876" spans="1:5" hidden="1" x14ac:dyDescent="0.3">
      <c r="A876" s="19" t="s">
        <v>8221</v>
      </c>
      <c r="B876" s="19">
        <v>21</v>
      </c>
      <c r="D876" s="19" t="s">
        <v>8221</v>
      </c>
      <c r="E876" s="19">
        <v>6</v>
      </c>
    </row>
    <row r="877" spans="1:5" hidden="1" x14ac:dyDescent="0.3">
      <c r="A877" s="19" t="s">
        <v>8221</v>
      </c>
      <c r="B877" s="19">
        <v>0</v>
      </c>
      <c r="D877" s="19" t="s">
        <v>8221</v>
      </c>
      <c r="E877" s="19">
        <v>4</v>
      </c>
    </row>
    <row r="878" spans="1:5" hidden="1" x14ac:dyDescent="0.3">
      <c r="A878" s="19" t="s">
        <v>8221</v>
      </c>
      <c r="B878" s="19">
        <v>45</v>
      </c>
      <c r="D878" s="19" t="s">
        <v>8221</v>
      </c>
      <c r="E878" s="19">
        <v>4</v>
      </c>
    </row>
    <row r="879" spans="1:5" hidden="1" x14ac:dyDescent="0.3">
      <c r="A879" s="19" t="s">
        <v>8221</v>
      </c>
      <c r="B879" s="19">
        <v>29</v>
      </c>
      <c r="D879" s="19" t="s">
        <v>8221</v>
      </c>
      <c r="E879" s="19">
        <v>2</v>
      </c>
    </row>
    <row r="880" spans="1:5" hidden="1" x14ac:dyDescent="0.3">
      <c r="A880" s="19" t="s">
        <v>8221</v>
      </c>
      <c r="B880" s="19">
        <v>2</v>
      </c>
      <c r="D880" s="19" t="s">
        <v>8221</v>
      </c>
      <c r="E880" s="19">
        <v>5</v>
      </c>
    </row>
    <row r="881" spans="1:5" hidden="1" x14ac:dyDescent="0.3">
      <c r="A881" s="19" t="s">
        <v>8221</v>
      </c>
      <c r="B881" s="19">
        <v>30</v>
      </c>
      <c r="D881" s="19" t="s">
        <v>8221</v>
      </c>
      <c r="E881" s="19">
        <v>83</v>
      </c>
    </row>
    <row r="882" spans="1:5" hidden="1" x14ac:dyDescent="0.3">
      <c r="A882" s="19" t="s">
        <v>8221</v>
      </c>
      <c r="B882" s="19">
        <v>8</v>
      </c>
      <c r="D882" s="19" t="s">
        <v>8221</v>
      </c>
      <c r="E882" s="19">
        <v>57</v>
      </c>
    </row>
    <row r="883" spans="1:5" hidden="1" x14ac:dyDescent="0.3">
      <c r="A883" s="19" t="s">
        <v>8221</v>
      </c>
      <c r="B883" s="19">
        <v>1</v>
      </c>
      <c r="D883" s="19" t="s">
        <v>8221</v>
      </c>
      <c r="E883" s="19">
        <v>311</v>
      </c>
    </row>
    <row r="884" spans="1:5" hidden="1" x14ac:dyDescent="0.3">
      <c r="A884" s="19" t="s">
        <v>8221</v>
      </c>
      <c r="B884" s="19">
        <v>14</v>
      </c>
      <c r="D884" s="19" t="s">
        <v>8221</v>
      </c>
      <c r="E884" s="19">
        <v>2</v>
      </c>
    </row>
    <row r="885" spans="1:5" hidden="1" x14ac:dyDescent="0.3">
      <c r="A885" s="19" t="s">
        <v>8221</v>
      </c>
      <c r="B885" s="19">
        <v>24</v>
      </c>
      <c r="D885" s="19" t="s">
        <v>8221</v>
      </c>
      <c r="E885" s="19">
        <v>16</v>
      </c>
    </row>
    <row r="886" spans="1:5" hidden="1" x14ac:dyDescent="0.3">
      <c r="A886" s="19" t="s">
        <v>8221</v>
      </c>
      <c r="B886" s="19">
        <v>2</v>
      </c>
      <c r="D886" s="19" t="s">
        <v>8221</v>
      </c>
      <c r="E886" s="19">
        <v>9</v>
      </c>
    </row>
    <row r="887" spans="1:5" hidden="1" x14ac:dyDescent="0.3">
      <c r="A887" s="19" t="s">
        <v>8221</v>
      </c>
      <c r="B887" s="19">
        <v>21</v>
      </c>
      <c r="D887" s="19" t="s">
        <v>8221</v>
      </c>
      <c r="E887" s="19">
        <v>1</v>
      </c>
    </row>
    <row r="888" spans="1:5" hidden="1" x14ac:dyDescent="0.3">
      <c r="A888" s="19" t="s">
        <v>8221</v>
      </c>
      <c r="B888" s="19">
        <v>7</v>
      </c>
      <c r="D888" s="19" t="s">
        <v>8221</v>
      </c>
      <c r="E888" s="19">
        <v>12</v>
      </c>
    </row>
    <row r="889" spans="1:5" hidden="1" x14ac:dyDescent="0.3">
      <c r="A889" s="19" t="s">
        <v>8221</v>
      </c>
      <c r="B889" s="19">
        <v>0</v>
      </c>
      <c r="D889" s="19" t="s">
        <v>8221</v>
      </c>
      <c r="E889" s="19">
        <v>0</v>
      </c>
    </row>
    <row r="890" spans="1:5" hidden="1" x14ac:dyDescent="0.3">
      <c r="A890" s="19" t="s">
        <v>8221</v>
      </c>
      <c r="B890" s="19">
        <v>4</v>
      </c>
      <c r="D890" s="19" t="s">
        <v>8221</v>
      </c>
      <c r="E890" s="19">
        <v>20</v>
      </c>
    </row>
    <row r="891" spans="1:5" hidden="1" x14ac:dyDescent="0.3">
      <c r="A891" s="19" t="s">
        <v>8221</v>
      </c>
      <c r="B891" s="19">
        <v>32</v>
      </c>
      <c r="D891" s="19" t="s">
        <v>8221</v>
      </c>
      <c r="E891" s="19">
        <v>16</v>
      </c>
    </row>
    <row r="892" spans="1:5" hidden="1" x14ac:dyDescent="0.3">
      <c r="A892" s="19" t="s">
        <v>8221</v>
      </c>
      <c r="B892" s="19">
        <v>4</v>
      </c>
      <c r="D892" s="19" t="s">
        <v>8221</v>
      </c>
      <c r="E892" s="19">
        <v>33</v>
      </c>
    </row>
    <row r="893" spans="1:5" hidden="1" x14ac:dyDescent="0.3">
      <c r="A893" s="19" t="s">
        <v>8221</v>
      </c>
      <c r="B893" s="19">
        <v>9</v>
      </c>
      <c r="D893" s="19" t="s">
        <v>8221</v>
      </c>
      <c r="E893" s="19">
        <v>2</v>
      </c>
    </row>
    <row r="894" spans="1:5" hidden="1" x14ac:dyDescent="0.3">
      <c r="A894" s="19" t="s">
        <v>8221</v>
      </c>
      <c r="B894" s="19">
        <v>17</v>
      </c>
      <c r="D894" s="19" t="s">
        <v>8221</v>
      </c>
      <c r="E894" s="19">
        <v>6</v>
      </c>
    </row>
    <row r="895" spans="1:5" hidden="1" x14ac:dyDescent="0.3">
      <c r="A895" s="19" t="s">
        <v>8221</v>
      </c>
      <c r="B895" s="19">
        <v>5</v>
      </c>
      <c r="D895" s="19" t="s">
        <v>8221</v>
      </c>
      <c r="E895" s="19">
        <v>0</v>
      </c>
    </row>
    <row r="896" spans="1:5" hidden="1" x14ac:dyDescent="0.3">
      <c r="A896" s="19" t="s">
        <v>8221</v>
      </c>
      <c r="B896" s="19">
        <v>53</v>
      </c>
      <c r="D896" s="19" t="s">
        <v>8221</v>
      </c>
      <c r="E896" s="19">
        <v>3</v>
      </c>
    </row>
    <row r="897" spans="1:5" hidden="1" x14ac:dyDescent="0.3">
      <c r="A897" s="19" t="s">
        <v>8221</v>
      </c>
      <c r="B897" s="19">
        <v>7</v>
      </c>
      <c r="D897" s="19" t="s">
        <v>8221</v>
      </c>
      <c r="E897" s="19">
        <v>0</v>
      </c>
    </row>
    <row r="898" spans="1:5" hidden="1" x14ac:dyDescent="0.3">
      <c r="A898" s="19" t="s">
        <v>8221</v>
      </c>
      <c r="B898" s="19">
        <v>72</v>
      </c>
      <c r="D898" s="19" t="s">
        <v>8221</v>
      </c>
      <c r="E898" s="19">
        <v>3</v>
      </c>
    </row>
    <row r="899" spans="1:5" hidden="1" x14ac:dyDescent="0.3">
      <c r="A899" s="19" t="s">
        <v>8221</v>
      </c>
      <c r="B899" s="19">
        <v>0</v>
      </c>
      <c r="D899" s="19" t="s">
        <v>8221</v>
      </c>
      <c r="E899" s="19">
        <v>13</v>
      </c>
    </row>
    <row r="900" spans="1:5" hidden="1" x14ac:dyDescent="0.3">
      <c r="A900" s="19" t="s">
        <v>8221</v>
      </c>
      <c r="B900" s="19">
        <v>2</v>
      </c>
      <c r="D900" s="19" t="s">
        <v>8221</v>
      </c>
      <c r="E900" s="19">
        <v>6</v>
      </c>
    </row>
    <row r="901" spans="1:5" hidden="1" x14ac:dyDescent="0.3">
      <c r="A901" s="19" t="s">
        <v>8221</v>
      </c>
      <c r="B901" s="19">
        <v>8</v>
      </c>
      <c r="D901" s="19" t="s">
        <v>8221</v>
      </c>
      <c r="E901" s="19">
        <v>1</v>
      </c>
    </row>
    <row r="902" spans="1:5" hidden="1" x14ac:dyDescent="0.3">
      <c r="A902" s="19" t="s">
        <v>8221</v>
      </c>
      <c r="B902" s="19">
        <v>2</v>
      </c>
      <c r="D902" s="19" t="s">
        <v>8221</v>
      </c>
      <c r="E902" s="19">
        <v>0</v>
      </c>
    </row>
    <row r="903" spans="1:5" hidden="1" x14ac:dyDescent="0.3">
      <c r="A903" s="19" t="s">
        <v>8221</v>
      </c>
      <c r="B903" s="19">
        <v>0</v>
      </c>
      <c r="D903" s="19" t="s">
        <v>8221</v>
      </c>
      <c r="E903" s="19">
        <v>5</v>
      </c>
    </row>
    <row r="904" spans="1:5" hidden="1" x14ac:dyDescent="0.3">
      <c r="A904" s="19" t="s">
        <v>8221</v>
      </c>
      <c r="B904" s="19">
        <v>3</v>
      </c>
      <c r="D904" s="19" t="s">
        <v>8221</v>
      </c>
      <c r="E904" s="19">
        <v>0</v>
      </c>
    </row>
    <row r="905" spans="1:5" hidden="1" x14ac:dyDescent="0.3">
      <c r="A905" s="19" t="s">
        <v>8221</v>
      </c>
      <c r="B905" s="19">
        <v>4</v>
      </c>
      <c r="D905" s="19" t="s">
        <v>8221</v>
      </c>
      <c r="E905" s="19">
        <v>36</v>
      </c>
    </row>
    <row r="906" spans="1:5" hidden="1" x14ac:dyDescent="0.3">
      <c r="A906" s="19" t="s">
        <v>8221</v>
      </c>
      <c r="B906" s="19">
        <v>3</v>
      </c>
      <c r="D906" s="19" t="s">
        <v>8221</v>
      </c>
      <c r="E906" s="19">
        <v>1</v>
      </c>
    </row>
    <row r="907" spans="1:5" hidden="1" x14ac:dyDescent="0.3">
      <c r="A907" s="19" t="s">
        <v>8221</v>
      </c>
      <c r="B907" s="19">
        <v>6</v>
      </c>
      <c r="D907" s="19" t="s">
        <v>8221</v>
      </c>
      <c r="E907" s="19">
        <v>1</v>
      </c>
    </row>
    <row r="908" spans="1:5" hidden="1" x14ac:dyDescent="0.3">
      <c r="A908" s="19" t="s">
        <v>8221</v>
      </c>
      <c r="B908" s="19">
        <v>0</v>
      </c>
      <c r="D908" s="19" t="s">
        <v>8221</v>
      </c>
      <c r="E908" s="19">
        <v>1</v>
      </c>
    </row>
    <row r="909" spans="1:5" hidden="1" x14ac:dyDescent="0.3">
      <c r="A909" s="19" t="s">
        <v>8221</v>
      </c>
      <c r="B909" s="19">
        <v>0</v>
      </c>
      <c r="D909" s="19" t="s">
        <v>8221</v>
      </c>
      <c r="E909" s="19">
        <v>9</v>
      </c>
    </row>
    <row r="910" spans="1:5" hidden="1" x14ac:dyDescent="0.3">
      <c r="A910" s="19" t="s">
        <v>8221</v>
      </c>
      <c r="B910" s="19">
        <v>0</v>
      </c>
      <c r="D910" s="19" t="s">
        <v>8221</v>
      </c>
      <c r="E910" s="19">
        <v>1</v>
      </c>
    </row>
    <row r="911" spans="1:5" hidden="1" x14ac:dyDescent="0.3">
      <c r="A911" s="19" t="s">
        <v>8221</v>
      </c>
      <c r="B911" s="19">
        <v>8</v>
      </c>
      <c r="D911" s="19" t="s">
        <v>8221</v>
      </c>
      <c r="E911" s="19">
        <v>0</v>
      </c>
    </row>
    <row r="912" spans="1:5" hidden="1" x14ac:dyDescent="0.3">
      <c r="A912" s="19" t="s">
        <v>8221</v>
      </c>
      <c r="B912" s="19">
        <v>5</v>
      </c>
      <c r="D912" s="19" t="s">
        <v>8221</v>
      </c>
      <c r="E912" s="19">
        <v>1</v>
      </c>
    </row>
    <row r="913" spans="1:5" hidden="1" x14ac:dyDescent="0.3">
      <c r="A913" s="19" t="s">
        <v>8221</v>
      </c>
      <c r="B913" s="19">
        <v>0</v>
      </c>
      <c r="D913" s="19" t="s">
        <v>8221</v>
      </c>
      <c r="E913" s="19">
        <v>1</v>
      </c>
    </row>
    <row r="914" spans="1:5" hidden="1" x14ac:dyDescent="0.3">
      <c r="A914" s="19" t="s">
        <v>8221</v>
      </c>
      <c r="B914" s="19">
        <v>2</v>
      </c>
      <c r="D914" s="19" t="s">
        <v>8221</v>
      </c>
      <c r="E914" s="19">
        <v>4</v>
      </c>
    </row>
    <row r="915" spans="1:5" hidden="1" x14ac:dyDescent="0.3">
      <c r="A915" s="19" t="s">
        <v>8221</v>
      </c>
      <c r="B915" s="19">
        <v>24</v>
      </c>
      <c r="D915" s="19" t="s">
        <v>8221</v>
      </c>
      <c r="E915" s="19">
        <v>2</v>
      </c>
    </row>
    <row r="916" spans="1:5" hidden="1" x14ac:dyDescent="0.3">
      <c r="A916" s="19" t="s">
        <v>8221</v>
      </c>
      <c r="B916" s="19">
        <v>0</v>
      </c>
      <c r="D916" s="19" t="s">
        <v>8221</v>
      </c>
      <c r="E916" s="19">
        <v>2</v>
      </c>
    </row>
    <row r="917" spans="1:5" hidden="1" x14ac:dyDescent="0.3">
      <c r="A917" s="19" t="s">
        <v>8221</v>
      </c>
      <c r="B917" s="19">
        <v>9</v>
      </c>
      <c r="D917" s="19" t="s">
        <v>8221</v>
      </c>
      <c r="E917" s="19">
        <v>2</v>
      </c>
    </row>
    <row r="918" spans="1:5" hidden="1" x14ac:dyDescent="0.3">
      <c r="A918" s="19" t="s">
        <v>8221</v>
      </c>
      <c r="B918" s="19">
        <v>0</v>
      </c>
      <c r="D918" s="19" t="s">
        <v>8221</v>
      </c>
      <c r="E918" s="19">
        <v>0</v>
      </c>
    </row>
    <row r="919" spans="1:5" hidden="1" x14ac:dyDescent="0.3">
      <c r="A919" s="19" t="s">
        <v>8221</v>
      </c>
      <c r="B919" s="19">
        <v>1</v>
      </c>
      <c r="D919" s="19" t="s">
        <v>8221</v>
      </c>
      <c r="E919" s="19">
        <v>2</v>
      </c>
    </row>
    <row r="920" spans="1:5" hidden="1" x14ac:dyDescent="0.3">
      <c r="A920" s="19" t="s">
        <v>8221</v>
      </c>
      <c r="B920" s="19">
        <v>10</v>
      </c>
      <c r="D920" s="19" t="s">
        <v>8221</v>
      </c>
      <c r="E920" s="19">
        <v>4</v>
      </c>
    </row>
    <row r="921" spans="1:5" hidden="1" x14ac:dyDescent="0.3">
      <c r="A921" s="19" t="s">
        <v>8221</v>
      </c>
      <c r="B921" s="19">
        <v>1</v>
      </c>
      <c r="D921" s="19" t="s">
        <v>8221</v>
      </c>
      <c r="E921" s="19">
        <v>2</v>
      </c>
    </row>
    <row r="922" spans="1:5" hidden="1" x14ac:dyDescent="0.3">
      <c r="A922" s="19" t="s">
        <v>8221</v>
      </c>
      <c r="B922" s="19">
        <v>0</v>
      </c>
      <c r="D922" s="19" t="s">
        <v>8221</v>
      </c>
      <c r="E922" s="19">
        <v>0</v>
      </c>
    </row>
    <row r="923" spans="1:5" hidden="1" x14ac:dyDescent="0.3">
      <c r="A923" s="19" t="s">
        <v>8221</v>
      </c>
      <c r="B923" s="19">
        <v>20</v>
      </c>
      <c r="D923" s="19" t="s">
        <v>8221</v>
      </c>
      <c r="E923" s="19">
        <v>1</v>
      </c>
    </row>
    <row r="924" spans="1:5" hidden="1" x14ac:dyDescent="0.3">
      <c r="A924" s="19" t="s">
        <v>8221</v>
      </c>
      <c r="B924" s="19">
        <v>30</v>
      </c>
      <c r="D924" s="19" t="s">
        <v>8221</v>
      </c>
      <c r="E924" s="19">
        <v>0</v>
      </c>
    </row>
    <row r="925" spans="1:5" hidden="1" x14ac:dyDescent="0.3">
      <c r="A925" s="19" t="s">
        <v>8221</v>
      </c>
      <c r="B925" s="19">
        <v>6</v>
      </c>
      <c r="D925" s="19" t="s">
        <v>8221</v>
      </c>
      <c r="E925" s="19">
        <v>2</v>
      </c>
    </row>
    <row r="926" spans="1:5" hidden="1" x14ac:dyDescent="0.3">
      <c r="A926" s="19" t="s">
        <v>8221</v>
      </c>
      <c r="B926" s="19">
        <v>15</v>
      </c>
      <c r="D926" s="19" t="s">
        <v>8221</v>
      </c>
      <c r="E926" s="19">
        <v>7</v>
      </c>
    </row>
    <row r="927" spans="1:5" hidden="1" x14ac:dyDescent="0.3">
      <c r="A927" s="19" t="s">
        <v>8221</v>
      </c>
      <c r="B927" s="19">
        <v>5</v>
      </c>
      <c r="D927" s="19" t="s">
        <v>8221</v>
      </c>
      <c r="E927" s="19">
        <v>5</v>
      </c>
    </row>
    <row r="928" spans="1:5" hidden="1" x14ac:dyDescent="0.3">
      <c r="A928" s="19" t="s">
        <v>8221</v>
      </c>
      <c r="B928" s="19">
        <v>0</v>
      </c>
      <c r="D928" s="19" t="s">
        <v>8221</v>
      </c>
      <c r="E928" s="19">
        <v>0</v>
      </c>
    </row>
    <row r="929" spans="1:5" hidden="1" x14ac:dyDescent="0.3">
      <c r="A929" s="19" t="s">
        <v>8221</v>
      </c>
      <c r="B929" s="19">
        <v>0</v>
      </c>
      <c r="D929" s="19" t="s">
        <v>8221</v>
      </c>
      <c r="E929" s="19">
        <v>0</v>
      </c>
    </row>
    <row r="930" spans="1:5" hidden="1" x14ac:dyDescent="0.3">
      <c r="A930" s="19" t="s">
        <v>8221</v>
      </c>
      <c r="B930" s="19">
        <v>28</v>
      </c>
      <c r="D930" s="19" t="s">
        <v>8221</v>
      </c>
      <c r="E930" s="19">
        <v>0</v>
      </c>
    </row>
    <row r="931" spans="1:5" hidden="1" x14ac:dyDescent="0.3">
      <c r="A931" s="19" t="s">
        <v>8221</v>
      </c>
      <c r="B931" s="19">
        <v>0</v>
      </c>
      <c r="D931" s="19" t="s">
        <v>8221</v>
      </c>
      <c r="E931" s="19">
        <v>2</v>
      </c>
    </row>
    <row r="932" spans="1:5" hidden="1" x14ac:dyDescent="0.3">
      <c r="A932" s="19" t="s">
        <v>8221</v>
      </c>
      <c r="B932" s="19">
        <v>5</v>
      </c>
      <c r="D932" s="19" t="s">
        <v>8221</v>
      </c>
      <c r="E932" s="19">
        <v>0</v>
      </c>
    </row>
    <row r="933" spans="1:5" hidden="1" x14ac:dyDescent="0.3">
      <c r="A933" s="19" t="s">
        <v>8221</v>
      </c>
      <c r="B933" s="19">
        <v>7</v>
      </c>
      <c r="D933" s="19" t="s">
        <v>8221</v>
      </c>
      <c r="E933" s="19">
        <v>0</v>
      </c>
    </row>
    <row r="934" spans="1:5" hidden="1" x14ac:dyDescent="0.3">
      <c r="A934" s="19" t="s">
        <v>8221</v>
      </c>
      <c r="B934" s="19">
        <v>30</v>
      </c>
      <c r="D934" s="19" t="s">
        <v>8221</v>
      </c>
      <c r="E934" s="19">
        <v>28</v>
      </c>
    </row>
    <row r="935" spans="1:5" hidden="1" x14ac:dyDescent="0.3">
      <c r="A935" s="19" t="s">
        <v>8221</v>
      </c>
      <c r="B935" s="19">
        <v>2</v>
      </c>
      <c r="D935" s="19" t="s">
        <v>8221</v>
      </c>
      <c r="E935" s="19">
        <v>2</v>
      </c>
    </row>
    <row r="936" spans="1:5" hidden="1" x14ac:dyDescent="0.3">
      <c r="A936" s="19" t="s">
        <v>8221</v>
      </c>
      <c r="B936" s="19">
        <v>30</v>
      </c>
      <c r="D936" s="19" t="s">
        <v>8221</v>
      </c>
      <c r="E936" s="19">
        <v>0</v>
      </c>
    </row>
    <row r="937" spans="1:5" hidden="1" x14ac:dyDescent="0.3">
      <c r="A937" s="19" t="s">
        <v>8221</v>
      </c>
      <c r="B937" s="19">
        <v>2</v>
      </c>
      <c r="D937" s="19" t="s">
        <v>8221</v>
      </c>
      <c r="E937" s="19">
        <v>0</v>
      </c>
    </row>
    <row r="938" spans="1:5" hidden="1" x14ac:dyDescent="0.3">
      <c r="A938" s="19" t="s">
        <v>8221</v>
      </c>
      <c r="B938" s="19">
        <v>0</v>
      </c>
      <c r="D938" s="19" t="s">
        <v>8221</v>
      </c>
      <c r="E938" s="19">
        <v>0</v>
      </c>
    </row>
    <row r="939" spans="1:5" hidden="1" x14ac:dyDescent="0.3">
      <c r="A939" s="19" t="s">
        <v>8221</v>
      </c>
      <c r="B939" s="19">
        <v>2</v>
      </c>
      <c r="D939" s="19" t="s">
        <v>8221</v>
      </c>
      <c r="E939" s="19">
        <v>4</v>
      </c>
    </row>
    <row r="940" spans="1:5" hidden="1" x14ac:dyDescent="0.3">
      <c r="A940" s="19" t="s">
        <v>8221</v>
      </c>
      <c r="B940" s="19">
        <v>1</v>
      </c>
      <c r="D940" s="19" t="s">
        <v>8221</v>
      </c>
      <c r="E940" s="19">
        <v>12</v>
      </c>
    </row>
    <row r="941" spans="1:5" hidden="1" x14ac:dyDescent="0.3">
      <c r="A941" s="19" t="s">
        <v>8221</v>
      </c>
      <c r="B941" s="19">
        <v>2</v>
      </c>
      <c r="D941" s="19" t="s">
        <v>8221</v>
      </c>
      <c r="E941" s="19">
        <v>0</v>
      </c>
    </row>
    <row r="942" spans="1:5" hidden="1" x14ac:dyDescent="0.3">
      <c r="A942" s="19" t="s">
        <v>8221</v>
      </c>
      <c r="B942" s="19">
        <v>14</v>
      </c>
      <c r="D942" s="19" t="s">
        <v>8221</v>
      </c>
      <c r="E942" s="19">
        <v>33</v>
      </c>
    </row>
    <row r="943" spans="1:5" hidden="1" x14ac:dyDescent="0.3">
      <c r="A943" s="19" t="s">
        <v>8221</v>
      </c>
      <c r="B943" s="19">
        <v>31</v>
      </c>
      <c r="D943" s="19" t="s">
        <v>8221</v>
      </c>
      <c r="E943" s="19">
        <v>0</v>
      </c>
    </row>
    <row r="944" spans="1:5" hidden="1" x14ac:dyDescent="0.3">
      <c r="A944" s="19" t="s">
        <v>8221</v>
      </c>
      <c r="B944" s="19">
        <v>16</v>
      </c>
      <c r="D944" s="19" t="s">
        <v>8221</v>
      </c>
      <c r="E944" s="19">
        <v>4</v>
      </c>
    </row>
    <row r="945" spans="1:5" hidden="1" x14ac:dyDescent="0.3">
      <c r="A945" s="19" t="s">
        <v>8221</v>
      </c>
      <c r="B945" s="19">
        <v>12</v>
      </c>
      <c r="D945" s="19" t="s">
        <v>8221</v>
      </c>
      <c r="E945" s="19">
        <v>0</v>
      </c>
    </row>
    <row r="946" spans="1:5" hidden="1" x14ac:dyDescent="0.3">
      <c r="A946" s="19" t="s">
        <v>8221</v>
      </c>
      <c r="B946" s="19">
        <v>96</v>
      </c>
      <c r="D946" s="19" t="s">
        <v>8221</v>
      </c>
      <c r="E946" s="19">
        <v>11</v>
      </c>
    </row>
    <row r="947" spans="1:5" hidden="1" x14ac:dyDescent="0.3">
      <c r="A947" s="19" t="s">
        <v>8221</v>
      </c>
      <c r="B947" s="19">
        <v>16</v>
      </c>
      <c r="D947" s="19" t="s">
        <v>8221</v>
      </c>
      <c r="E947" s="19">
        <v>1</v>
      </c>
    </row>
    <row r="948" spans="1:5" hidden="1" x14ac:dyDescent="0.3">
      <c r="A948" s="19" t="s">
        <v>8221</v>
      </c>
      <c r="B948" s="19">
        <v>5</v>
      </c>
      <c r="D948" s="19" t="s">
        <v>8221</v>
      </c>
      <c r="E948" s="19">
        <v>5</v>
      </c>
    </row>
    <row r="949" spans="1:5" hidden="1" x14ac:dyDescent="0.3">
      <c r="A949" s="19" t="s">
        <v>8221</v>
      </c>
      <c r="B949" s="19">
        <v>0</v>
      </c>
      <c r="D949" s="19" t="s">
        <v>8221</v>
      </c>
      <c r="E949" s="19">
        <v>0</v>
      </c>
    </row>
    <row r="950" spans="1:5" hidden="1" x14ac:dyDescent="0.3">
      <c r="A950" s="19" t="s">
        <v>8221</v>
      </c>
      <c r="B950" s="19">
        <v>8</v>
      </c>
      <c r="D950" s="19" t="s">
        <v>8221</v>
      </c>
      <c r="E950" s="19">
        <v>1</v>
      </c>
    </row>
    <row r="951" spans="1:5" hidden="1" x14ac:dyDescent="0.3">
      <c r="A951" s="19" t="s">
        <v>8221</v>
      </c>
      <c r="B951" s="19">
        <v>7</v>
      </c>
      <c r="D951" s="19" t="s">
        <v>8221</v>
      </c>
      <c r="E951" s="19">
        <v>1</v>
      </c>
    </row>
    <row r="952" spans="1:5" hidden="1" x14ac:dyDescent="0.3">
      <c r="A952" s="19" t="s">
        <v>8221</v>
      </c>
      <c r="B952" s="19">
        <v>24</v>
      </c>
      <c r="D952" s="19" t="s">
        <v>8221</v>
      </c>
      <c r="E952" s="19">
        <v>6</v>
      </c>
    </row>
    <row r="953" spans="1:5" hidden="1" x14ac:dyDescent="0.3">
      <c r="A953" s="19" t="s">
        <v>8221</v>
      </c>
      <c r="B953" s="19">
        <v>121</v>
      </c>
      <c r="D953" s="19" t="s">
        <v>8221</v>
      </c>
      <c r="E953" s="19">
        <v>8</v>
      </c>
    </row>
    <row r="954" spans="1:5" hidden="1" x14ac:dyDescent="0.3">
      <c r="A954" s="19" t="s">
        <v>8221</v>
      </c>
      <c r="B954" s="19">
        <v>196</v>
      </c>
      <c r="D954" s="19" t="s">
        <v>8221</v>
      </c>
      <c r="E954" s="19">
        <v>1</v>
      </c>
    </row>
    <row r="955" spans="1:5" hidden="1" x14ac:dyDescent="0.3">
      <c r="A955" s="19" t="s">
        <v>8221</v>
      </c>
      <c r="B955" s="19">
        <v>5</v>
      </c>
      <c r="D955" s="19" t="s">
        <v>8221</v>
      </c>
      <c r="E955" s="19">
        <v>0</v>
      </c>
    </row>
    <row r="956" spans="1:5" hidden="1" x14ac:dyDescent="0.3">
      <c r="A956" s="19" t="s">
        <v>8221</v>
      </c>
      <c r="B956" s="19">
        <v>73</v>
      </c>
      <c r="D956" s="19" t="s">
        <v>8221</v>
      </c>
      <c r="E956" s="19">
        <v>2</v>
      </c>
    </row>
    <row r="957" spans="1:5" hidden="1" x14ac:dyDescent="0.3">
      <c r="A957" s="19" t="s">
        <v>8221</v>
      </c>
      <c r="B957" s="19">
        <v>93</v>
      </c>
      <c r="D957" s="19" t="s">
        <v>8221</v>
      </c>
      <c r="E957" s="19">
        <v>1</v>
      </c>
    </row>
    <row r="958" spans="1:5" hidden="1" x14ac:dyDescent="0.3">
      <c r="A958" s="19" t="s">
        <v>8221</v>
      </c>
      <c r="B958" s="19">
        <v>17</v>
      </c>
      <c r="D958" s="19" t="s">
        <v>8221</v>
      </c>
      <c r="E958" s="19">
        <v>0</v>
      </c>
    </row>
    <row r="959" spans="1:5" hidden="1" x14ac:dyDescent="0.3">
      <c r="A959" s="19" t="s">
        <v>8221</v>
      </c>
      <c r="B959" s="19">
        <v>7</v>
      </c>
      <c r="D959" s="19" t="s">
        <v>8221</v>
      </c>
      <c r="E959" s="19">
        <v>1</v>
      </c>
    </row>
    <row r="960" spans="1:5" hidden="1" x14ac:dyDescent="0.3">
      <c r="A960" s="19" t="s">
        <v>8221</v>
      </c>
      <c r="B960" s="19">
        <v>17</v>
      </c>
      <c r="D960" s="19" t="s">
        <v>8221</v>
      </c>
      <c r="E960" s="19">
        <v>19</v>
      </c>
    </row>
    <row r="961" spans="1:5" hidden="1" x14ac:dyDescent="0.3">
      <c r="A961" s="19" t="s">
        <v>8221</v>
      </c>
      <c r="B961" s="19">
        <v>171</v>
      </c>
      <c r="D961" s="19" t="s">
        <v>8221</v>
      </c>
      <c r="E961" s="19">
        <v>27</v>
      </c>
    </row>
    <row r="962" spans="1:5" hidden="1" x14ac:dyDescent="0.3">
      <c r="A962" s="19" t="s">
        <v>8221</v>
      </c>
      <c r="B962" s="19">
        <v>188</v>
      </c>
      <c r="D962" s="19" t="s">
        <v>8221</v>
      </c>
      <c r="E962" s="19">
        <v>7</v>
      </c>
    </row>
    <row r="963" spans="1:5" hidden="1" x14ac:dyDescent="0.3">
      <c r="A963" s="19" t="s">
        <v>8221</v>
      </c>
      <c r="B963" s="19">
        <v>110</v>
      </c>
      <c r="D963" s="19" t="s">
        <v>8221</v>
      </c>
      <c r="E963" s="19">
        <v>14</v>
      </c>
    </row>
    <row r="964" spans="1:5" hidden="1" x14ac:dyDescent="0.3">
      <c r="A964" s="19" t="s">
        <v>8221</v>
      </c>
      <c r="B964" s="19">
        <v>37</v>
      </c>
      <c r="D964" s="19" t="s">
        <v>8221</v>
      </c>
      <c r="E964" s="19">
        <v>5</v>
      </c>
    </row>
    <row r="965" spans="1:5" hidden="1" x14ac:dyDescent="0.3">
      <c r="A965" s="19" t="s">
        <v>8221</v>
      </c>
      <c r="B965" s="19">
        <v>9</v>
      </c>
      <c r="D965" s="19" t="s">
        <v>8221</v>
      </c>
      <c r="E965" s="19">
        <v>30</v>
      </c>
    </row>
    <row r="966" spans="1:5" hidden="1" x14ac:dyDescent="0.3">
      <c r="A966" s="19" t="s">
        <v>8221</v>
      </c>
      <c r="B966" s="19">
        <v>29</v>
      </c>
      <c r="D966" s="19" t="s">
        <v>8221</v>
      </c>
      <c r="E966" s="19">
        <v>1</v>
      </c>
    </row>
    <row r="967" spans="1:5" hidden="1" x14ac:dyDescent="0.3">
      <c r="A967" s="19" t="s">
        <v>8221</v>
      </c>
      <c r="B967" s="19">
        <v>6</v>
      </c>
      <c r="D967" s="19" t="s">
        <v>8221</v>
      </c>
      <c r="E967" s="19">
        <v>0</v>
      </c>
    </row>
    <row r="968" spans="1:5" hidden="1" x14ac:dyDescent="0.3">
      <c r="A968" s="19" t="s">
        <v>8221</v>
      </c>
      <c r="B968" s="19">
        <v>30</v>
      </c>
      <c r="D968" s="19" t="s">
        <v>8221</v>
      </c>
      <c r="E968" s="19">
        <v>60</v>
      </c>
    </row>
    <row r="969" spans="1:5" hidden="1" x14ac:dyDescent="0.3">
      <c r="A969" s="19" t="s">
        <v>8221</v>
      </c>
      <c r="B969" s="19">
        <v>81</v>
      </c>
      <c r="D969" s="19" t="s">
        <v>8221</v>
      </c>
      <c r="E969" s="19">
        <v>84</v>
      </c>
    </row>
    <row r="970" spans="1:5" hidden="1" x14ac:dyDescent="0.3">
      <c r="A970" s="19" t="s">
        <v>8221</v>
      </c>
      <c r="B970" s="19">
        <v>4</v>
      </c>
      <c r="D970" s="19" t="s">
        <v>8221</v>
      </c>
      <c r="E970" s="19">
        <v>47</v>
      </c>
    </row>
    <row r="971" spans="1:5" hidden="1" x14ac:dyDescent="0.3">
      <c r="A971" s="19" t="s">
        <v>8221</v>
      </c>
      <c r="B971" s="19">
        <v>11</v>
      </c>
      <c r="D971" s="19" t="s">
        <v>8221</v>
      </c>
      <c r="E971" s="19">
        <v>66</v>
      </c>
    </row>
    <row r="972" spans="1:5" hidden="1" x14ac:dyDescent="0.3">
      <c r="A972" s="19" t="s">
        <v>8221</v>
      </c>
      <c r="B972" s="19">
        <v>14</v>
      </c>
      <c r="D972" s="19" t="s">
        <v>8221</v>
      </c>
      <c r="E972" s="19">
        <v>171</v>
      </c>
    </row>
    <row r="973" spans="1:5" hidden="1" x14ac:dyDescent="0.3">
      <c r="A973" s="19" t="s">
        <v>8221</v>
      </c>
      <c r="B973" s="19">
        <v>5</v>
      </c>
      <c r="D973" s="19" t="s">
        <v>8221</v>
      </c>
      <c r="E973" s="19">
        <v>29</v>
      </c>
    </row>
    <row r="974" spans="1:5" hidden="1" x14ac:dyDescent="0.3">
      <c r="A974" s="19" t="s">
        <v>8221</v>
      </c>
      <c r="B974" s="19">
        <v>45</v>
      </c>
      <c r="D974" s="19" t="s">
        <v>8221</v>
      </c>
      <c r="E974" s="19">
        <v>9</v>
      </c>
    </row>
    <row r="975" spans="1:5" hidden="1" x14ac:dyDescent="0.3">
      <c r="A975" s="19" t="s">
        <v>8221</v>
      </c>
      <c r="B975" s="19">
        <v>8</v>
      </c>
      <c r="D975" s="19" t="s">
        <v>8221</v>
      </c>
      <c r="E975" s="19">
        <v>27</v>
      </c>
    </row>
    <row r="976" spans="1:5" hidden="1" x14ac:dyDescent="0.3">
      <c r="A976" s="19" t="s">
        <v>8221</v>
      </c>
      <c r="B976" s="19">
        <v>3</v>
      </c>
      <c r="D976" s="19" t="s">
        <v>8221</v>
      </c>
      <c r="E976" s="19">
        <v>2</v>
      </c>
    </row>
    <row r="977" spans="1:5" hidden="1" x14ac:dyDescent="0.3">
      <c r="A977" s="19" t="s">
        <v>8221</v>
      </c>
      <c r="B977" s="19">
        <v>24</v>
      </c>
      <c r="D977" s="19" t="s">
        <v>8221</v>
      </c>
      <c r="E977" s="19">
        <v>3</v>
      </c>
    </row>
    <row r="978" spans="1:5" hidden="1" x14ac:dyDescent="0.3">
      <c r="A978" s="19" t="s">
        <v>8221</v>
      </c>
      <c r="B978" s="19">
        <v>18</v>
      </c>
      <c r="D978" s="19" t="s">
        <v>8221</v>
      </c>
      <c r="E978" s="19">
        <v>4</v>
      </c>
    </row>
    <row r="979" spans="1:5" hidden="1" x14ac:dyDescent="0.3">
      <c r="A979" s="19" t="s">
        <v>8221</v>
      </c>
      <c r="B979" s="19">
        <v>12</v>
      </c>
      <c r="D979" s="19" t="s">
        <v>8221</v>
      </c>
      <c r="E979" s="19">
        <v>2</v>
      </c>
    </row>
    <row r="980" spans="1:5" hidden="1" x14ac:dyDescent="0.3">
      <c r="A980" s="19" t="s">
        <v>8221</v>
      </c>
      <c r="B980" s="19">
        <v>123</v>
      </c>
      <c r="D980" s="19" t="s">
        <v>8221</v>
      </c>
      <c r="E980" s="19">
        <v>20</v>
      </c>
    </row>
    <row r="981" spans="1:5" hidden="1" x14ac:dyDescent="0.3">
      <c r="A981" s="19" t="s">
        <v>8221</v>
      </c>
      <c r="B981" s="19">
        <v>96</v>
      </c>
      <c r="D981" s="19" t="s">
        <v>8221</v>
      </c>
      <c r="E981" s="19">
        <v>3</v>
      </c>
    </row>
    <row r="982" spans="1:5" hidden="1" x14ac:dyDescent="0.3">
      <c r="A982" s="19" t="s">
        <v>8221</v>
      </c>
      <c r="B982" s="19">
        <v>31</v>
      </c>
      <c r="D982" s="19" t="s">
        <v>8221</v>
      </c>
      <c r="E982" s="19">
        <v>4</v>
      </c>
    </row>
    <row r="983" spans="1:5" hidden="1" x14ac:dyDescent="0.3">
      <c r="A983" s="19" t="s">
        <v>8221</v>
      </c>
      <c r="B983" s="19">
        <v>4</v>
      </c>
      <c r="D983" s="19" t="s">
        <v>8221</v>
      </c>
      <c r="E983" s="19">
        <v>1</v>
      </c>
    </row>
    <row r="984" spans="1:5" hidden="1" x14ac:dyDescent="0.3">
      <c r="A984" s="19" t="s">
        <v>8221</v>
      </c>
      <c r="B984" s="19">
        <v>3</v>
      </c>
      <c r="D984" s="19" t="s">
        <v>8221</v>
      </c>
      <c r="E984" s="19">
        <v>0</v>
      </c>
    </row>
    <row r="985" spans="1:5" hidden="1" x14ac:dyDescent="0.3">
      <c r="A985" s="19" t="s">
        <v>8221</v>
      </c>
      <c r="B985" s="19">
        <v>179</v>
      </c>
      <c r="D985" s="19" t="s">
        <v>8221</v>
      </c>
      <c r="E985" s="19">
        <v>0</v>
      </c>
    </row>
    <row r="986" spans="1:5" hidden="1" x14ac:dyDescent="0.3">
      <c r="A986" s="19" t="s">
        <v>8221</v>
      </c>
      <c r="B986" s="19">
        <v>3</v>
      </c>
      <c r="D986" s="19" t="s">
        <v>8221</v>
      </c>
      <c r="E986" s="19">
        <v>14</v>
      </c>
    </row>
    <row r="987" spans="1:5" hidden="1" x14ac:dyDescent="0.3">
      <c r="A987" s="19" t="s">
        <v>8221</v>
      </c>
      <c r="B987" s="19">
        <v>23</v>
      </c>
      <c r="D987" s="19" t="s">
        <v>8221</v>
      </c>
      <c r="E987" s="19">
        <v>1</v>
      </c>
    </row>
    <row r="988" spans="1:5" hidden="1" x14ac:dyDescent="0.3">
      <c r="A988" s="19" t="s">
        <v>8221</v>
      </c>
      <c r="B988" s="19">
        <v>23</v>
      </c>
      <c r="D988" s="19" t="s">
        <v>8221</v>
      </c>
      <c r="E988" s="19">
        <v>118</v>
      </c>
    </row>
    <row r="989" spans="1:5" hidden="1" x14ac:dyDescent="0.3">
      <c r="A989" s="19" t="s">
        <v>8221</v>
      </c>
      <c r="B989" s="19">
        <v>41</v>
      </c>
      <c r="D989" s="19" t="s">
        <v>8221</v>
      </c>
      <c r="E989" s="19">
        <v>2</v>
      </c>
    </row>
    <row r="990" spans="1:5" hidden="1" x14ac:dyDescent="0.3">
      <c r="A990" s="19" t="s">
        <v>8221</v>
      </c>
      <c r="B990" s="19">
        <v>0</v>
      </c>
      <c r="D990" s="19" t="s">
        <v>8221</v>
      </c>
      <c r="E990" s="19">
        <v>1</v>
      </c>
    </row>
    <row r="991" spans="1:5" hidden="1" x14ac:dyDescent="0.3">
      <c r="A991" s="19" t="s">
        <v>8221</v>
      </c>
      <c r="B991" s="19">
        <v>32</v>
      </c>
      <c r="D991" s="19" t="s">
        <v>8221</v>
      </c>
      <c r="E991" s="19">
        <v>3</v>
      </c>
    </row>
    <row r="992" spans="1:5" hidden="1" x14ac:dyDescent="0.3">
      <c r="A992" s="19" t="s">
        <v>8221</v>
      </c>
      <c r="B992" s="19">
        <v>2</v>
      </c>
      <c r="D992" s="19" t="s">
        <v>8221</v>
      </c>
      <c r="E992" s="19">
        <v>1</v>
      </c>
    </row>
    <row r="993" spans="1:5" hidden="1" x14ac:dyDescent="0.3">
      <c r="A993" s="19" t="s">
        <v>8221</v>
      </c>
      <c r="B993" s="19">
        <v>7</v>
      </c>
      <c r="D993" s="19" t="s">
        <v>8221</v>
      </c>
      <c r="E993" s="19">
        <v>3</v>
      </c>
    </row>
    <row r="994" spans="1:5" hidden="1" x14ac:dyDescent="0.3">
      <c r="A994" s="19" t="s">
        <v>8221</v>
      </c>
      <c r="B994" s="19">
        <v>4</v>
      </c>
      <c r="D994" s="19" t="s">
        <v>8221</v>
      </c>
      <c r="E994" s="19">
        <v>38</v>
      </c>
    </row>
    <row r="995" spans="1:5" hidden="1" x14ac:dyDescent="0.3">
      <c r="A995" s="19" t="s">
        <v>8221</v>
      </c>
      <c r="B995" s="19">
        <v>196</v>
      </c>
      <c r="D995" s="19" t="s">
        <v>8221</v>
      </c>
      <c r="E995" s="19">
        <v>52</v>
      </c>
    </row>
    <row r="996" spans="1:5" hidden="1" x14ac:dyDescent="0.3">
      <c r="A996" s="19" t="s">
        <v>8221</v>
      </c>
      <c r="B996" s="19">
        <v>11</v>
      </c>
      <c r="D996" s="19" t="s">
        <v>8221</v>
      </c>
      <c r="E996" s="19">
        <v>2</v>
      </c>
    </row>
    <row r="997" spans="1:5" hidden="1" x14ac:dyDescent="0.3">
      <c r="A997" s="19" t="s">
        <v>8221</v>
      </c>
      <c r="B997" s="19">
        <v>9</v>
      </c>
      <c r="D997" s="19" t="s">
        <v>8221</v>
      </c>
      <c r="E997" s="19">
        <v>0</v>
      </c>
    </row>
    <row r="998" spans="1:5" hidden="1" x14ac:dyDescent="0.3">
      <c r="A998" s="19" t="s">
        <v>8221</v>
      </c>
      <c r="B998" s="19">
        <v>5</v>
      </c>
      <c r="D998" s="19" t="s">
        <v>8221</v>
      </c>
      <c r="E998" s="19">
        <v>4</v>
      </c>
    </row>
    <row r="999" spans="1:5" hidden="1" x14ac:dyDescent="0.3">
      <c r="A999" s="19" t="s">
        <v>8221</v>
      </c>
      <c r="B999" s="19">
        <v>8</v>
      </c>
      <c r="D999" s="19" t="s">
        <v>8221</v>
      </c>
      <c r="E999" s="19">
        <v>4</v>
      </c>
    </row>
    <row r="1000" spans="1:5" hidden="1" x14ac:dyDescent="0.3">
      <c r="A1000" s="19" t="s">
        <v>8221</v>
      </c>
      <c r="B1000" s="19">
        <v>229</v>
      </c>
      <c r="D1000" s="19" t="s">
        <v>8221</v>
      </c>
      <c r="E1000" s="19">
        <v>18</v>
      </c>
    </row>
    <row r="1001" spans="1:5" hidden="1" x14ac:dyDescent="0.3">
      <c r="A1001" s="19" t="s">
        <v>8221</v>
      </c>
      <c r="B1001" s="19">
        <v>40</v>
      </c>
      <c r="D1001" s="19" t="s">
        <v>8221</v>
      </c>
      <c r="E1001" s="19">
        <v>0</v>
      </c>
    </row>
    <row r="1002" spans="1:5" hidden="1" x14ac:dyDescent="0.3">
      <c r="A1002" s="19" t="s">
        <v>8220</v>
      </c>
      <c r="B1002" s="19">
        <v>6</v>
      </c>
      <c r="D1002" s="19" t="s">
        <v>8221</v>
      </c>
      <c r="E1002" s="19">
        <v>22</v>
      </c>
    </row>
    <row r="1003" spans="1:5" hidden="1" x14ac:dyDescent="0.3">
      <c r="A1003" s="19" t="s">
        <v>8220</v>
      </c>
      <c r="B1003" s="19">
        <v>4</v>
      </c>
      <c r="D1003" s="19" t="s">
        <v>8221</v>
      </c>
      <c r="E1003" s="19">
        <v>49</v>
      </c>
    </row>
    <row r="1004" spans="1:5" hidden="1" x14ac:dyDescent="0.3">
      <c r="A1004" s="19" t="s">
        <v>8220</v>
      </c>
      <c r="B1004" s="19">
        <v>22</v>
      </c>
      <c r="D1004" s="19" t="s">
        <v>8221</v>
      </c>
      <c r="E1004" s="19">
        <v>19</v>
      </c>
    </row>
    <row r="1005" spans="1:5" hidden="1" x14ac:dyDescent="0.3">
      <c r="A1005" s="19" t="s">
        <v>8220</v>
      </c>
      <c r="B1005" s="19">
        <v>15</v>
      </c>
      <c r="D1005" s="19" t="s">
        <v>8221</v>
      </c>
      <c r="E1005" s="19">
        <v>4</v>
      </c>
    </row>
    <row r="1006" spans="1:5" hidden="1" x14ac:dyDescent="0.3">
      <c r="A1006" s="19" t="s">
        <v>8220</v>
      </c>
      <c r="B1006" s="19">
        <v>95</v>
      </c>
      <c r="D1006" s="19" t="s">
        <v>8221</v>
      </c>
      <c r="E1006" s="19">
        <v>4</v>
      </c>
    </row>
    <row r="1007" spans="1:5" hidden="1" x14ac:dyDescent="0.3">
      <c r="A1007" s="19" t="s">
        <v>8220</v>
      </c>
      <c r="B1007" s="19">
        <v>161</v>
      </c>
      <c r="D1007" s="19" t="s">
        <v>8221</v>
      </c>
      <c r="E1007" s="19">
        <v>2</v>
      </c>
    </row>
    <row r="1008" spans="1:5" hidden="1" x14ac:dyDescent="0.3">
      <c r="A1008" s="19" t="s">
        <v>8220</v>
      </c>
      <c r="B1008" s="19">
        <v>8</v>
      </c>
      <c r="D1008" s="19" t="s">
        <v>8221</v>
      </c>
      <c r="E1008" s="19">
        <v>0</v>
      </c>
    </row>
    <row r="1009" spans="1:5" hidden="1" x14ac:dyDescent="0.3">
      <c r="A1009" s="19" t="s">
        <v>8220</v>
      </c>
      <c r="B1009" s="19">
        <v>76</v>
      </c>
      <c r="D1009" s="19" t="s">
        <v>8221</v>
      </c>
      <c r="E1009" s="19">
        <v>0</v>
      </c>
    </row>
    <row r="1010" spans="1:5" hidden="1" x14ac:dyDescent="0.3">
      <c r="A1010" s="19" t="s">
        <v>8220</v>
      </c>
      <c r="B1010" s="19">
        <v>1</v>
      </c>
      <c r="D1010" s="19" t="s">
        <v>8221</v>
      </c>
      <c r="E1010" s="19">
        <v>14</v>
      </c>
    </row>
    <row r="1011" spans="1:5" hidden="1" x14ac:dyDescent="0.3">
      <c r="A1011" s="19" t="s">
        <v>8220</v>
      </c>
      <c r="B1011" s="19">
        <v>101</v>
      </c>
      <c r="D1011" s="19" t="s">
        <v>8221</v>
      </c>
      <c r="E1011" s="19">
        <v>8</v>
      </c>
    </row>
    <row r="1012" spans="1:5" hidden="1" x14ac:dyDescent="0.3">
      <c r="A1012" s="19" t="s">
        <v>8220</v>
      </c>
      <c r="B1012" s="19">
        <v>4</v>
      </c>
      <c r="D1012" s="19" t="s">
        <v>8221</v>
      </c>
      <c r="E1012" s="19">
        <v>0</v>
      </c>
    </row>
    <row r="1013" spans="1:5" hidden="1" x14ac:dyDescent="0.3">
      <c r="A1013" s="19" t="s">
        <v>8220</v>
      </c>
      <c r="B1013" s="19">
        <v>1</v>
      </c>
      <c r="D1013" s="19" t="s">
        <v>8221</v>
      </c>
      <c r="E1013" s="19">
        <v>15</v>
      </c>
    </row>
    <row r="1014" spans="1:5" hidden="1" x14ac:dyDescent="0.3">
      <c r="A1014" s="19" t="s">
        <v>8220</v>
      </c>
      <c r="B1014" s="19">
        <v>775</v>
      </c>
      <c r="D1014" s="19" t="s">
        <v>8221</v>
      </c>
      <c r="E1014" s="19">
        <v>33</v>
      </c>
    </row>
    <row r="1015" spans="1:5" hidden="1" x14ac:dyDescent="0.3">
      <c r="A1015" s="19" t="s">
        <v>8220</v>
      </c>
      <c r="B1015" s="19">
        <v>90</v>
      </c>
      <c r="D1015" s="19" t="s">
        <v>8221</v>
      </c>
      <c r="E1015" s="19">
        <v>2</v>
      </c>
    </row>
    <row r="1016" spans="1:5" hidden="1" x14ac:dyDescent="0.3">
      <c r="A1016" s="19" t="s">
        <v>8220</v>
      </c>
      <c r="B1016" s="19">
        <v>16</v>
      </c>
      <c r="D1016" s="19" t="s">
        <v>8221</v>
      </c>
      <c r="E1016" s="19">
        <v>6</v>
      </c>
    </row>
    <row r="1017" spans="1:5" hidden="1" x14ac:dyDescent="0.3">
      <c r="A1017" s="19" t="s">
        <v>8220</v>
      </c>
      <c r="B1017" s="19">
        <v>6</v>
      </c>
      <c r="D1017" s="19" t="s">
        <v>8221</v>
      </c>
      <c r="E1017" s="19">
        <v>2</v>
      </c>
    </row>
    <row r="1018" spans="1:5" hidden="1" x14ac:dyDescent="0.3">
      <c r="A1018" s="19" t="s">
        <v>8220</v>
      </c>
      <c r="B1018" s="19">
        <v>38</v>
      </c>
      <c r="D1018" s="19" t="s">
        <v>8221</v>
      </c>
      <c r="E1018" s="19">
        <v>0</v>
      </c>
    </row>
    <row r="1019" spans="1:5" hidden="1" x14ac:dyDescent="0.3">
      <c r="A1019" s="19" t="s">
        <v>8220</v>
      </c>
      <c r="B1019" s="19">
        <v>355</v>
      </c>
      <c r="D1019" s="19" t="s">
        <v>8221</v>
      </c>
      <c r="E1019" s="19">
        <v>4</v>
      </c>
    </row>
    <row r="1020" spans="1:5" hidden="1" x14ac:dyDescent="0.3">
      <c r="A1020" s="19" t="s">
        <v>8220</v>
      </c>
      <c r="B1020" s="19">
        <v>7</v>
      </c>
      <c r="D1020" s="19" t="s">
        <v>8221</v>
      </c>
      <c r="E1020" s="19">
        <v>1</v>
      </c>
    </row>
    <row r="1021" spans="1:5" hidden="1" x14ac:dyDescent="0.3">
      <c r="A1021" s="19" t="s">
        <v>8220</v>
      </c>
      <c r="B1021" s="19">
        <v>400</v>
      </c>
      <c r="D1021" s="19" t="s">
        <v>8221</v>
      </c>
      <c r="E1021" s="19">
        <v>3</v>
      </c>
    </row>
    <row r="1022" spans="1:5" x14ac:dyDescent="0.3">
      <c r="A1022" s="19" t="s">
        <v>8219</v>
      </c>
      <c r="B1022" s="19">
        <v>30</v>
      </c>
      <c r="D1022" s="19" t="s">
        <v>8221</v>
      </c>
      <c r="E1022" s="19">
        <v>4</v>
      </c>
    </row>
    <row r="1023" spans="1:5" x14ac:dyDescent="0.3">
      <c r="A1023" s="19" t="s">
        <v>8219</v>
      </c>
      <c r="B1023" s="19">
        <v>478</v>
      </c>
      <c r="D1023" s="19" t="s">
        <v>8221</v>
      </c>
      <c r="E1023" s="19">
        <v>0</v>
      </c>
    </row>
    <row r="1024" spans="1:5" x14ac:dyDescent="0.3">
      <c r="A1024" s="19" t="s">
        <v>8219</v>
      </c>
      <c r="B1024" s="19">
        <v>74</v>
      </c>
      <c r="D1024" s="19" t="s">
        <v>8221</v>
      </c>
      <c r="E1024" s="19">
        <v>4</v>
      </c>
    </row>
    <row r="1025" spans="1:5" x14ac:dyDescent="0.3">
      <c r="A1025" s="19" t="s">
        <v>8219</v>
      </c>
      <c r="B1025" s="19">
        <v>131</v>
      </c>
      <c r="D1025" s="19" t="s">
        <v>8221</v>
      </c>
      <c r="E1025" s="19">
        <v>3</v>
      </c>
    </row>
    <row r="1026" spans="1:5" x14ac:dyDescent="0.3">
      <c r="A1026" s="19" t="s">
        <v>8219</v>
      </c>
      <c r="B1026" s="19">
        <v>61</v>
      </c>
      <c r="D1026" s="19" t="s">
        <v>8221</v>
      </c>
      <c r="E1026" s="19">
        <v>34</v>
      </c>
    </row>
    <row r="1027" spans="1:5" x14ac:dyDescent="0.3">
      <c r="A1027" s="19" t="s">
        <v>8219</v>
      </c>
      <c r="B1027" s="19">
        <v>1071</v>
      </c>
      <c r="D1027" s="19" t="s">
        <v>8221</v>
      </c>
      <c r="E1027" s="19">
        <v>2</v>
      </c>
    </row>
    <row r="1028" spans="1:5" x14ac:dyDescent="0.3">
      <c r="A1028" s="19" t="s">
        <v>8219</v>
      </c>
      <c r="B1028" s="19">
        <v>122</v>
      </c>
      <c r="D1028" s="19" t="s">
        <v>8221</v>
      </c>
      <c r="E1028" s="19">
        <v>33</v>
      </c>
    </row>
    <row r="1029" spans="1:5" x14ac:dyDescent="0.3">
      <c r="A1029" s="19" t="s">
        <v>8219</v>
      </c>
      <c r="B1029" s="19">
        <v>111</v>
      </c>
      <c r="D1029" s="19" t="s">
        <v>8221</v>
      </c>
      <c r="E1029" s="19">
        <v>0</v>
      </c>
    </row>
    <row r="1030" spans="1:5" x14ac:dyDescent="0.3">
      <c r="A1030" s="19" t="s">
        <v>8219</v>
      </c>
      <c r="B1030" s="19">
        <v>255</v>
      </c>
      <c r="D1030" s="19" t="s">
        <v>8221</v>
      </c>
      <c r="E1030" s="19">
        <v>0</v>
      </c>
    </row>
    <row r="1031" spans="1:5" x14ac:dyDescent="0.3">
      <c r="A1031" s="19" t="s">
        <v>8219</v>
      </c>
      <c r="B1031" s="19">
        <v>141</v>
      </c>
      <c r="D1031" s="19" t="s">
        <v>8221</v>
      </c>
      <c r="E1031" s="19">
        <v>1</v>
      </c>
    </row>
    <row r="1032" spans="1:5" x14ac:dyDescent="0.3">
      <c r="A1032" s="19" t="s">
        <v>8219</v>
      </c>
      <c r="B1032" s="19">
        <v>159</v>
      </c>
      <c r="D1032" s="19" t="s">
        <v>8221</v>
      </c>
      <c r="E1032" s="19">
        <v>13</v>
      </c>
    </row>
    <row r="1033" spans="1:5" x14ac:dyDescent="0.3">
      <c r="A1033" s="19" t="s">
        <v>8219</v>
      </c>
      <c r="B1033" s="19">
        <v>99</v>
      </c>
      <c r="D1033" s="19" t="s">
        <v>8221</v>
      </c>
      <c r="E1033" s="19">
        <v>2</v>
      </c>
    </row>
    <row r="1034" spans="1:5" x14ac:dyDescent="0.3">
      <c r="A1034" s="19" t="s">
        <v>8219</v>
      </c>
      <c r="B1034" s="19">
        <v>96</v>
      </c>
      <c r="D1034" s="19" t="s">
        <v>8221</v>
      </c>
      <c r="E1034" s="19">
        <v>36</v>
      </c>
    </row>
    <row r="1035" spans="1:5" x14ac:dyDescent="0.3">
      <c r="A1035" s="19" t="s">
        <v>8219</v>
      </c>
      <c r="B1035" s="19">
        <v>27</v>
      </c>
      <c r="D1035" s="19" t="s">
        <v>8221</v>
      </c>
      <c r="E1035" s="19">
        <v>1</v>
      </c>
    </row>
    <row r="1036" spans="1:5" x14ac:dyDescent="0.3">
      <c r="A1036" s="19" t="s">
        <v>8219</v>
      </c>
      <c r="B1036" s="19">
        <v>166</v>
      </c>
      <c r="D1036" s="19" t="s">
        <v>8221</v>
      </c>
      <c r="E1036" s="19">
        <v>15</v>
      </c>
    </row>
    <row r="1037" spans="1:5" x14ac:dyDescent="0.3">
      <c r="A1037" s="19" t="s">
        <v>8219</v>
      </c>
      <c r="B1037" s="19">
        <v>76</v>
      </c>
      <c r="D1037" s="19" t="s">
        <v>8221</v>
      </c>
      <c r="E1037" s="19">
        <v>1</v>
      </c>
    </row>
    <row r="1038" spans="1:5" x14ac:dyDescent="0.3">
      <c r="A1038" s="19" t="s">
        <v>8219</v>
      </c>
      <c r="B1038" s="19">
        <v>211</v>
      </c>
      <c r="D1038" s="19" t="s">
        <v>8221</v>
      </c>
      <c r="E1038" s="19">
        <v>0</v>
      </c>
    </row>
    <row r="1039" spans="1:5" x14ac:dyDescent="0.3">
      <c r="A1039" s="19" t="s">
        <v>8219</v>
      </c>
      <c r="B1039" s="19">
        <v>21</v>
      </c>
      <c r="D1039" s="19" t="s">
        <v>8221</v>
      </c>
      <c r="E1039" s="19">
        <v>1</v>
      </c>
    </row>
    <row r="1040" spans="1:5" x14ac:dyDescent="0.3">
      <c r="A1040" s="19" t="s">
        <v>8219</v>
      </c>
      <c r="B1040" s="19">
        <v>61</v>
      </c>
      <c r="D1040" s="19" t="s">
        <v>8221</v>
      </c>
      <c r="E1040" s="19">
        <v>0</v>
      </c>
    </row>
    <row r="1041" spans="1:5" x14ac:dyDescent="0.3">
      <c r="A1041" s="19" t="s">
        <v>8219</v>
      </c>
      <c r="B1041" s="19">
        <v>30</v>
      </c>
      <c r="D1041" s="19" t="s">
        <v>8221</v>
      </c>
      <c r="E1041" s="19">
        <v>0</v>
      </c>
    </row>
    <row r="1042" spans="1:5" hidden="1" x14ac:dyDescent="0.3">
      <c r="A1042" s="19" t="s">
        <v>8220</v>
      </c>
      <c r="B1042" s="19">
        <v>1</v>
      </c>
      <c r="D1042" s="19" t="s">
        <v>8221</v>
      </c>
      <c r="E1042" s="19">
        <v>1</v>
      </c>
    </row>
    <row r="1043" spans="1:5" hidden="1" x14ac:dyDescent="0.3">
      <c r="A1043" s="19" t="s">
        <v>8220</v>
      </c>
      <c r="B1043" s="19">
        <v>0</v>
      </c>
      <c r="D1043" s="19" t="s">
        <v>8221</v>
      </c>
      <c r="E1043" s="19">
        <v>39</v>
      </c>
    </row>
    <row r="1044" spans="1:5" hidden="1" x14ac:dyDescent="0.3">
      <c r="A1044" s="19" t="s">
        <v>8220</v>
      </c>
      <c r="B1044" s="19">
        <v>1</v>
      </c>
      <c r="D1044" s="19" t="s">
        <v>8221</v>
      </c>
      <c r="E1044" s="19">
        <v>0</v>
      </c>
    </row>
    <row r="1045" spans="1:5" hidden="1" x14ac:dyDescent="0.3">
      <c r="A1045" s="19" t="s">
        <v>8220</v>
      </c>
      <c r="B1045" s="19">
        <v>292</v>
      </c>
      <c r="D1045" s="19" t="s">
        <v>8221</v>
      </c>
      <c r="E1045" s="19">
        <v>0</v>
      </c>
    </row>
    <row r="1046" spans="1:5" hidden="1" x14ac:dyDescent="0.3">
      <c r="A1046" s="19" t="s">
        <v>8220</v>
      </c>
      <c r="B1046" s="19">
        <v>2</v>
      </c>
      <c r="D1046" s="19" t="s">
        <v>8221</v>
      </c>
      <c r="E1046" s="19">
        <v>3</v>
      </c>
    </row>
    <row r="1047" spans="1:5" hidden="1" x14ac:dyDescent="0.3">
      <c r="A1047" s="19" t="s">
        <v>8220</v>
      </c>
      <c r="B1047" s="19">
        <v>8</v>
      </c>
      <c r="D1047" s="19" t="s">
        <v>8221</v>
      </c>
      <c r="E1047" s="19">
        <v>1</v>
      </c>
    </row>
    <row r="1048" spans="1:5" hidden="1" x14ac:dyDescent="0.3">
      <c r="A1048" s="19" t="s">
        <v>8220</v>
      </c>
      <c r="B1048" s="19">
        <v>0</v>
      </c>
      <c r="D1048" s="19" t="s">
        <v>8221</v>
      </c>
      <c r="E1048" s="19">
        <v>13</v>
      </c>
    </row>
    <row r="1049" spans="1:5" hidden="1" x14ac:dyDescent="0.3">
      <c r="A1049" s="19" t="s">
        <v>8220</v>
      </c>
      <c r="B1049" s="19">
        <v>1</v>
      </c>
      <c r="D1049" s="19" t="s">
        <v>8221</v>
      </c>
      <c r="E1049" s="19">
        <v>0</v>
      </c>
    </row>
    <row r="1050" spans="1:5" hidden="1" x14ac:dyDescent="0.3">
      <c r="A1050" s="19" t="s">
        <v>8220</v>
      </c>
      <c r="B1050" s="19">
        <v>4</v>
      </c>
      <c r="D1050" s="19" t="s">
        <v>8221</v>
      </c>
      <c r="E1050" s="19">
        <v>6</v>
      </c>
    </row>
    <row r="1051" spans="1:5" hidden="1" x14ac:dyDescent="0.3">
      <c r="A1051" s="19" t="s">
        <v>8220</v>
      </c>
      <c r="B1051" s="19">
        <v>0</v>
      </c>
      <c r="D1051" s="19" t="s">
        <v>8221</v>
      </c>
      <c r="E1051" s="19">
        <v>0</v>
      </c>
    </row>
    <row r="1052" spans="1:5" hidden="1" x14ac:dyDescent="0.3">
      <c r="A1052" s="19" t="s">
        <v>8220</v>
      </c>
      <c r="B1052" s="19">
        <v>0</v>
      </c>
      <c r="D1052" s="19" t="s">
        <v>8221</v>
      </c>
      <c r="E1052" s="19">
        <v>14</v>
      </c>
    </row>
    <row r="1053" spans="1:5" hidden="1" x14ac:dyDescent="0.3">
      <c r="A1053" s="19" t="s">
        <v>8220</v>
      </c>
      <c r="B1053" s="19">
        <v>0</v>
      </c>
      <c r="D1053" s="19" t="s">
        <v>8221</v>
      </c>
      <c r="E1053" s="19">
        <v>5</v>
      </c>
    </row>
    <row r="1054" spans="1:5" hidden="1" x14ac:dyDescent="0.3">
      <c r="A1054" s="19" t="s">
        <v>8220</v>
      </c>
      <c r="B1054" s="19">
        <v>0</v>
      </c>
      <c r="D1054" s="19" t="s">
        <v>8221</v>
      </c>
      <c r="E1054" s="19">
        <v>6</v>
      </c>
    </row>
    <row r="1055" spans="1:5" hidden="1" x14ac:dyDescent="0.3">
      <c r="A1055" s="19" t="s">
        <v>8220</v>
      </c>
      <c r="B1055" s="19">
        <v>1</v>
      </c>
      <c r="D1055" s="19" t="s">
        <v>8221</v>
      </c>
      <c r="E1055" s="19">
        <v>15</v>
      </c>
    </row>
    <row r="1056" spans="1:5" hidden="1" x14ac:dyDescent="0.3">
      <c r="A1056" s="19" t="s">
        <v>8220</v>
      </c>
      <c r="B1056" s="19">
        <v>0</v>
      </c>
      <c r="D1056" s="19" t="s">
        <v>8221</v>
      </c>
      <c r="E1056" s="19">
        <v>0</v>
      </c>
    </row>
    <row r="1057" spans="1:5" hidden="1" x14ac:dyDescent="0.3">
      <c r="A1057" s="19" t="s">
        <v>8220</v>
      </c>
      <c r="B1057" s="19">
        <v>0</v>
      </c>
      <c r="D1057" s="19" t="s">
        <v>8221</v>
      </c>
      <c r="E1057" s="19">
        <v>1</v>
      </c>
    </row>
    <row r="1058" spans="1:5" hidden="1" x14ac:dyDescent="0.3">
      <c r="A1058" s="19" t="s">
        <v>8220</v>
      </c>
      <c r="B1058" s="19">
        <v>0</v>
      </c>
      <c r="D1058" s="19" t="s">
        <v>8221</v>
      </c>
      <c r="E1058" s="19">
        <v>9</v>
      </c>
    </row>
    <row r="1059" spans="1:5" hidden="1" x14ac:dyDescent="0.3">
      <c r="A1059" s="19" t="s">
        <v>8220</v>
      </c>
      <c r="B1059" s="19">
        <v>0</v>
      </c>
      <c r="D1059" s="19" t="s">
        <v>8221</v>
      </c>
      <c r="E1059" s="19">
        <v>3</v>
      </c>
    </row>
    <row r="1060" spans="1:5" hidden="1" x14ac:dyDescent="0.3">
      <c r="A1060" s="19" t="s">
        <v>8220</v>
      </c>
      <c r="B1060" s="19">
        <v>0</v>
      </c>
      <c r="D1060" s="19" t="s">
        <v>8221</v>
      </c>
      <c r="E1060" s="19">
        <v>3</v>
      </c>
    </row>
    <row r="1061" spans="1:5" hidden="1" x14ac:dyDescent="0.3">
      <c r="A1061" s="19" t="s">
        <v>8220</v>
      </c>
      <c r="B1061" s="19">
        <v>0</v>
      </c>
      <c r="D1061" s="19" t="s">
        <v>8221</v>
      </c>
      <c r="E1061" s="19">
        <v>1</v>
      </c>
    </row>
    <row r="1062" spans="1:5" hidden="1" x14ac:dyDescent="0.3">
      <c r="A1062" s="19" t="s">
        <v>8220</v>
      </c>
      <c r="B1062" s="19">
        <v>1</v>
      </c>
      <c r="D1062" s="19" t="s">
        <v>8221</v>
      </c>
      <c r="E1062" s="19">
        <v>3</v>
      </c>
    </row>
    <row r="1063" spans="1:5" hidden="1" x14ac:dyDescent="0.3">
      <c r="A1063" s="19" t="s">
        <v>8220</v>
      </c>
      <c r="B1063" s="19">
        <v>0</v>
      </c>
      <c r="D1063" s="19" t="s">
        <v>8221</v>
      </c>
      <c r="E1063" s="19">
        <v>0</v>
      </c>
    </row>
    <row r="1064" spans="1:5" hidden="1" x14ac:dyDescent="0.3">
      <c r="A1064" s="19" t="s">
        <v>8220</v>
      </c>
      <c r="B1064" s="19">
        <v>4</v>
      </c>
      <c r="D1064" s="19" t="s">
        <v>8221</v>
      </c>
      <c r="E1064" s="19">
        <v>2</v>
      </c>
    </row>
    <row r="1065" spans="1:5" hidden="1" x14ac:dyDescent="0.3">
      <c r="A1065" s="19" t="s">
        <v>8220</v>
      </c>
      <c r="B1065" s="19">
        <v>0</v>
      </c>
      <c r="D1065" s="19" t="s">
        <v>8221</v>
      </c>
      <c r="E1065" s="19">
        <v>10</v>
      </c>
    </row>
    <row r="1066" spans="1:5" hidden="1" x14ac:dyDescent="0.3">
      <c r="A1066" s="19" t="s">
        <v>8221</v>
      </c>
      <c r="B1066" s="19">
        <v>123</v>
      </c>
      <c r="D1066" s="19" t="s">
        <v>8221</v>
      </c>
      <c r="E1066" s="19">
        <v>60</v>
      </c>
    </row>
    <row r="1067" spans="1:5" hidden="1" x14ac:dyDescent="0.3">
      <c r="A1067" s="19" t="s">
        <v>8221</v>
      </c>
      <c r="B1067" s="19">
        <v>5</v>
      </c>
      <c r="D1067" s="19" t="s">
        <v>8221</v>
      </c>
      <c r="E1067" s="19">
        <v>5</v>
      </c>
    </row>
    <row r="1068" spans="1:5" hidden="1" x14ac:dyDescent="0.3">
      <c r="A1068" s="19" t="s">
        <v>8221</v>
      </c>
      <c r="B1068" s="19">
        <v>148</v>
      </c>
      <c r="D1068" s="19" t="s">
        <v>8221</v>
      </c>
      <c r="E1068" s="19">
        <v>9</v>
      </c>
    </row>
    <row r="1069" spans="1:5" hidden="1" x14ac:dyDescent="0.3">
      <c r="A1069" s="19" t="s">
        <v>8221</v>
      </c>
      <c r="B1069" s="19">
        <v>10</v>
      </c>
      <c r="D1069" s="19" t="s">
        <v>8221</v>
      </c>
      <c r="E1069" s="19">
        <v>13</v>
      </c>
    </row>
    <row r="1070" spans="1:5" hidden="1" x14ac:dyDescent="0.3">
      <c r="A1070" s="19" t="s">
        <v>8221</v>
      </c>
      <c r="B1070" s="19">
        <v>4</v>
      </c>
      <c r="D1070" s="19" t="s">
        <v>8221</v>
      </c>
      <c r="E1070" s="19">
        <v>0</v>
      </c>
    </row>
    <row r="1071" spans="1:5" hidden="1" x14ac:dyDescent="0.3">
      <c r="A1071" s="19" t="s">
        <v>8221</v>
      </c>
      <c r="B1071" s="19">
        <v>21</v>
      </c>
      <c r="D1071" s="19" t="s">
        <v>8221</v>
      </c>
      <c r="E1071" s="19">
        <v>8</v>
      </c>
    </row>
    <row r="1072" spans="1:5" hidden="1" x14ac:dyDescent="0.3">
      <c r="A1072" s="19" t="s">
        <v>8221</v>
      </c>
      <c r="B1072" s="19">
        <v>2</v>
      </c>
      <c r="D1072" s="19" t="s">
        <v>8221</v>
      </c>
      <c r="E1072" s="19">
        <v>3</v>
      </c>
    </row>
    <row r="1073" spans="1:5" hidden="1" x14ac:dyDescent="0.3">
      <c r="A1073" s="19" t="s">
        <v>8221</v>
      </c>
      <c r="B1073" s="19">
        <v>0</v>
      </c>
      <c r="D1073" s="19" t="s">
        <v>8221</v>
      </c>
      <c r="E1073" s="19">
        <v>3</v>
      </c>
    </row>
    <row r="1074" spans="1:5" hidden="1" x14ac:dyDescent="0.3">
      <c r="A1074" s="19" t="s">
        <v>8221</v>
      </c>
      <c r="B1074" s="19">
        <v>4</v>
      </c>
      <c r="D1074" s="19" t="s">
        <v>8221</v>
      </c>
      <c r="E1074" s="19">
        <v>0</v>
      </c>
    </row>
    <row r="1075" spans="1:5" hidden="1" x14ac:dyDescent="0.3">
      <c r="A1075" s="19" t="s">
        <v>8221</v>
      </c>
      <c r="B1075" s="19">
        <v>1</v>
      </c>
      <c r="D1075" s="19" t="s">
        <v>8221</v>
      </c>
      <c r="E1075" s="19">
        <v>6</v>
      </c>
    </row>
    <row r="1076" spans="1:5" hidden="1" x14ac:dyDescent="0.3">
      <c r="A1076" s="19" t="s">
        <v>8221</v>
      </c>
      <c r="B1076" s="19">
        <v>30</v>
      </c>
      <c r="D1076" s="19" t="s">
        <v>8221</v>
      </c>
      <c r="E1076" s="19">
        <v>4</v>
      </c>
    </row>
    <row r="1077" spans="1:5" hidden="1" x14ac:dyDescent="0.3">
      <c r="A1077" s="19" t="s">
        <v>8221</v>
      </c>
      <c r="B1077" s="19">
        <v>3</v>
      </c>
      <c r="D1077" s="19" t="s">
        <v>8221</v>
      </c>
      <c r="E1077" s="19">
        <v>1</v>
      </c>
    </row>
    <row r="1078" spans="1:5" hidden="1" x14ac:dyDescent="0.3">
      <c r="A1078" s="19" t="s">
        <v>8221</v>
      </c>
      <c r="B1078" s="19">
        <v>975</v>
      </c>
      <c r="D1078" s="19" t="s">
        <v>8221</v>
      </c>
      <c r="E1078" s="19">
        <v>29</v>
      </c>
    </row>
    <row r="1079" spans="1:5" hidden="1" x14ac:dyDescent="0.3">
      <c r="A1079" s="19" t="s">
        <v>8221</v>
      </c>
      <c r="B1079" s="19">
        <v>167</v>
      </c>
      <c r="D1079" s="19" t="s">
        <v>8221</v>
      </c>
      <c r="E1079" s="19">
        <v>0</v>
      </c>
    </row>
    <row r="1080" spans="1:5" hidden="1" x14ac:dyDescent="0.3">
      <c r="A1080" s="19" t="s">
        <v>8221</v>
      </c>
      <c r="B1080" s="19">
        <v>5</v>
      </c>
      <c r="D1080" s="19" t="s">
        <v>8221</v>
      </c>
      <c r="E1080" s="19">
        <v>4</v>
      </c>
    </row>
    <row r="1081" spans="1:5" hidden="1" x14ac:dyDescent="0.3">
      <c r="A1081" s="19" t="s">
        <v>8221</v>
      </c>
      <c r="B1081" s="19">
        <v>18</v>
      </c>
      <c r="D1081" s="19" t="s">
        <v>8221</v>
      </c>
      <c r="E1081" s="19">
        <v>5</v>
      </c>
    </row>
    <row r="1082" spans="1:5" hidden="1" x14ac:dyDescent="0.3">
      <c r="A1082" s="19" t="s">
        <v>8221</v>
      </c>
      <c r="B1082" s="19">
        <v>98</v>
      </c>
      <c r="D1082" s="19" t="s">
        <v>8221</v>
      </c>
      <c r="E1082" s="19">
        <v>4</v>
      </c>
    </row>
    <row r="1083" spans="1:5" hidden="1" x14ac:dyDescent="0.3">
      <c r="A1083" s="19" t="s">
        <v>8221</v>
      </c>
      <c r="B1083" s="19">
        <v>4</v>
      </c>
      <c r="D1083" s="19" t="s">
        <v>8221</v>
      </c>
      <c r="E1083" s="19">
        <v>5</v>
      </c>
    </row>
    <row r="1084" spans="1:5" hidden="1" x14ac:dyDescent="0.3">
      <c r="A1084" s="19" t="s">
        <v>8221</v>
      </c>
      <c r="B1084" s="19">
        <v>3</v>
      </c>
      <c r="D1084" s="19" t="s">
        <v>8221</v>
      </c>
      <c r="E1084" s="19">
        <v>1</v>
      </c>
    </row>
    <row r="1085" spans="1:5" hidden="1" x14ac:dyDescent="0.3">
      <c r="A1085" s="19" t="s">
        <v>8221</v>
      </c>
      <c r="B1085" s="19">
        <v>1</v>
      </c>
      <c r="D1085" s="19" t="s">
        <v>8221</v>
      </c>
      <c r="E1085" s="19">
        <v>1</v>
      </c>
    </row>
    <row r="1086" spans="1:5" hidden="1" x14ac:dyDescent="0.3">
      <c r="A1086" s="19" t="s">
        <v>8221</v>
      </c>
      <c r="B1086" s="19">
        <v>0</v>
      </c>
      <c r="D1086" s="19" t="s">
        <v>8221</v>
      </c>
      <c r="E1086" s="19">
        <v>0</v>
      </c>
    </row>
    <row r="1087" spans="1:5" hidden="1" x14ac:dyDescent="0.3">
      <c r="A1087" s="19" t="s">
        <v>8221</v>
      </c>
      <c r="B1087" s="19">
        <v>9</v>
      </c>
      <c r="D1087" s="19" t="s">
        <v>8221</v>
      </c>
      <c r="E1087" s="19">
        <v>14</v>
      </c>
    </row>
    <row r="1088" spans="1:5" hidden="1" x14ac:dyDescent="0.3">
      <c r="A1088" s="19" t="s">
        <v>8221</v>
      </c>
      <c r="B1088" s="19">
        <v>2</v>
      </c>
      <c r="D1088" s="19" t="s">
        <v>8221</v>
      </c>
      <c r="E1088" s="19">
        <v>3</v>
      </c>
    </row>
    <row r="1089" spans="1:5" hidden="1" x14ac:dyDescent="0.3">
      <c r="A1089" s="19" t="s">
        <v>8221</v>
      </c>
      <c r="B1089" s="19">
        <v>0</v>
      </c>
      <c r="D1089" s="19" t="s">
        <v>8221</v>
      </c>
      <c r="E1089" s="19">
        <v>10</v>
      </c>
    </row>
    <row r="1090" spans="1:5" hidden="1" x14ac:dyDescent="0.3">
      <c r="A1090" s="19" t="s">
        <v>8221</v>
      </c>
      <c r="B1090" s="19">
        <v>147</v>
      </c>
      <c r="D1090" s="19" t="s">
        <v>8221</v>
      </c>
      <c r="E1090" s="19">
        <v>17</v>
      </c>
    </row>
    <row r="1091" spans="1:5" hidden="1" x14ac:dyDescent="0.3">
      <c r="A1091" s="19" t="s">
        <v>8221</v>
      </c>
      <c r="B1091" s="19">
        <v>49</v>
      </c>
      <c r="D1091" s="19" t="s">
        <v>8221</v>
      </c>
      <c r="E1091" s="19">
        <v>2</v>
      </c>
    </row>
    <row r="1092" spans="1:5" hidden="1" x14ac:dyDescent="0.3">
      <c r="A1092" s="19" t="s">
        <v>8221</v>
      </c>
      <c r="B1092" s="19">
        <v>1</v>
      </c>
      <c r="D1092" s="19" t="s">
        <v>8221</v>
      </c>
      <c r="E1092" s="19">
        <v>0</v>
      </c>
    </row>
    <row r="1093" spans="1:5" hidden="1" x14ac:dyDescent="0.3">
      <c r="A1093" s="19" t="s">
        <v>8221</v>
      </c>
      <c r="B1093" s="19">
        <v>2</v>
      </c>
      <c r="D1093" s="19" t="s">
        <v>8221</v>
      </c>
      <c r="E1093" s="19">
        <v>4</v>
      </c>
    </row>
    <row r="1094" spans="1:5" hidden="1" x14ac:dyDescent="0.3">
      <c r="A1094" s="19" t="s">
        <v>8221</v>
      </c>
      <c r="B1094" s="19">
        <v>7</v>
      </c>
      <c r="D1094" s="19" t="s">
        <v>8221</v>
      </c>
      <c r="E1094" s="19">
        <v>12</v>
      </c>
    </row>
    <row r="1095" spans="1:5" hidden="1" x14ac:dyDescent="0.3">
      <c r="A1095" s="19" t="s">
        <v>8221</v>
      </c>
      <c r="B1095" s="19">
        <v>4</v>
      </c>
      <c r="D1095" s="19" t="s">
        <v>8221</v>
      </c>
      <c r="E1095" s="19">
        <v>3</v>
      </c>
    </row>
    <row r="1096" spans="1:5" hidden="1" x14ac:dyDescent="0.3">
      <c r="A1096" s="19" t="s">
        <v>8221</v>
      </c>
      <c r="B1096" s="19">
        <v>27</v>
      </c>
      <c r="D1096" s="19" t="s">
        <v>8221</v>
      </c>
      <c r="E1096" s="19">
        <v>12</v>
      </c>
    </row>
    <row r="1097" spans="1:5" hidden="1" x14ac:dyDescent="0.3">
      <c r="A1097" s="19" t="s">
        <v>8221</v>
      </c>
      <c r="B1097" s="19">
        <v>94</v>
      </c>
      <c r="D1097" s="19" t="s">
        <v>8221</v>
      </c>
      <c r="E1097" s="19">
        <v>0</v>
      </c>
    </row>
    <row r="1098" spans="1:5" hidden="1" x14ac:dyDescent="0.3">
      <c r="A1098" s="19" t="s">
        <v>8221</v>
      </c>
      <c r="B1098" s="19">
        <v>29</v>
      </c>
      <c r="D1098" s="19" t="s">
        <v>8221</v>
      </c>
      <c r="E1098" s="19">
        <v>7</v>
      </c>
    </row>
    <row r="1099" spans="1:5" hidden="1" x14ac:dyDescent="0.3">
      <c r="A1099" s="19" t="s">
        <v>8221</v>
      </c>
      <c r="B1099" s="19">
        <v>7</v>
      </c>
      <c r="D1099" s="19" t="s">
        <v>8221</v>
      </c>
      <c r="E1099" s="19">
        <v>2</v>
      </c>
    </row>
    <row r="1100" spans="1:5" hidden="1" x14ac:dyDescent="0.3">
      <c r="A1100" s="19" t="s">
        <v>8221</v>
      </c>
      <c r="B1100" s="19">
        <v>22</v>
      </c>
      <c r="D1100" s="19" t="s">
        <v>8221</v>
      </c>
      <c r="E1100" s="19">
        <v>1</v>
      </c>
    </row>
    <row r="1101" spans="1:5" hidden="1" x14ac:dyDescent="0.3">
      <c r="A1101" s="19" t="s">
        <v>8221</v>
      </c>
      <c r="B1101" s="19">
        <v>1</v>
      </c>
      <c r="D1101" s="19" t="s">
        <v>8221</v>
      </c>
      <c r="E1101" s="19">
        <v>4</v>
      </c>
    </row>
    <row r="1102" spans="1:5" hidden="1" x14ac:dyDescent="0.3">
      <c r="A1102" s="19" t="s">
        <v>8221</v>
      </c>
      <c r="B1102" s="19">
        <v>10</v>
      </c>
      <c r="D1102" s="19" t="s">
        <v>8221</v>
      </c>
      <c r="E1102" s="19">
        <v>4</v>
      </c>
    </row>
    <row r="1103" spans="1:5" hidden="1" x14ac:dyDescent="0.3">
      <c r="A1103" s="19" t="s">
        <v>8221</v>
      </c>
      <c r="B1103" s="19">
        <v>6</v>
      </c>
      <c r="D1103" s="19" t="s">
        <v>8221</v>
      </c>
      <c r="E1103" s="19">
        <v>17</v>
      </c>
    </row>
    <row r="1104" spans="1:5" hidden="1" x14ac:dyDescent="0.3">
      <c r="A1104" s="19" t="s">
        <v>8221</v>
      </c>
      <c r="B1104" s="19">
        <v>24</v>
      </c>
      <c r="D1104" s="19" t="s">
        <v>8221</v>
      </c>
      <c r="E1104" s="19">
        <v>7</v>
      </c>
    </row>
    <row r="1105" spans="1:5" hidden="1" x14ac:dyDescent="0.3">
      <c r="A1105" s="19" t="s">
        <v>8221</v>
      </c>
      <c r="B1105" s="19">
        <v>15</v>
      </c>
      <c r="D1105" s="19" t="s">
        <v>8221</v>
      </c>
      <c r="E1105" s="19">
        <v>2</v>
      </c>
    </row>
    <row r="1106" spans="1:5" hidden="1" x14ac:dyDescent="0.3">
      <c r="A1106" s="19" t="s">
        <v>8221</v>
      </c>
      <c r="B1106" s="19">
        <v>37</v>
      </c>
      <c r="D1106" s="19" t="s">
        <v>8221</v>
      </c>
      <c r="E1106" s="19">
        <v>5</v>
      </c>
    </row>
    <row r="1107" spans="1:5" hidden="1" x14ac:dyDescent="0.3">
      <c r="A1107" s="19" t="s">
        <v>8221</v>
      </c>
      <c r="B1107" s="19">
        <v>20</v>
      </c>
      <c r="D1107" s="19" t="s">
        <v>8221</v>
      </c>
      <c r="E1107" s="19">
        <v>1</v>
      </c>
    </row>
    <row r="1108" spans="1:5" hidden="1" x14ac:dyDescent="0.3">
      <c r="A1108" s="19" t="s">
        <v>8221</v>
      </c>
      <c r="B1108" s="19">
        <v>7</v>
      </c>
      <c r="D1108" s="19" t="s">
        <v>8221</v>
      </c>
      <c r="E1108" s="19">
        <v>1</v>
      </c>
    </row>
    <row r="1109" spans="1:5" hidden="1" x14ac:dyDescent="0.3">
      <c r="A1109" s="19" t="s">
        <v>8221</v>
      </c>
      <c r="B1109" s="19">
        <v>0</v>
      </c>
      <c r="D1109" s="19" t="s">
        <v>8221</v>
      </c>
      <c r="E1109" s="19">
        <v>14</v>
      </c>
    </row>
    <row r="1110" spans="1:5" hidden="1" x14ac:dyDescent="0.3">
      <c r="A1110" s="19" t="s">
        <v>8221</v>
      </c>
      <c r="B1110" s="19">
        <v>21</v>
      </c>
      <c r="D1110" s="19" t="s">
        <v>8221</v>
      </c>
      <c r="E1110" s="19">
        <v>26</v>
      </c>
    </row>
    <row r="1111" spans="1:5" hidden="1" x14ac:dyDescent="0.3">
      <c r="A1111" s="19" t="s">
        <v>8221</v>
      </c>
      <c r="B1111" s="19">
        <v>3</v>
      </c>
      <c r="D1111" s="19" t="s">
        <v>8221</v>
      </c>
      <c r="E1111" s="19">
        <v>2</v>
      </c>
    </row>
    <row r="1112" spans="1:5" hidden="1" x14ac:dyDescent="0.3">
      <c r="A1112" s="19" t="s">
        <v>8221</v>
      </c>
      <c r="B1112" s="19">
        <v>11</v>
      </c>
      <c r="D1112" s="19" t="s">
        <v>8221</v>
      </c>
      <c r="E1112" s="19">
        <v>1</v>
      </c>
    </row>
    <row r="1113" spans="1:5" hidden="1" x14ac:dyDescent="0.3">
      <c r="A1113" s="19" t="s">
        <v>8221</v>
      </c>
      <c r="B1113" s="19">
        <v>1</v>
      </c>
      <c r="D1113" s="19" t="s">
        <v>8221</v>
      </c>
      <c r="E1113" s="19">
        <v>3</v>
      </c>
    </row>
    <row r="1114" spans="1:5" hidden="1" x14ac:dyDescent="0.3">
      <c r="A1114" s="19" t="s">
        <v>8221</v>
      </c>
      <c r="B1114" s="19">
        <v>312</v>
      </c>
      <c r="D1114" s="19" t="s">
        <v>8221</v>
      </c>
      <c r="E1114" s="19">
        <v>7</v>
      </c>
    </row>
    <row r="1115" spans="1:5" hidden="1" x14ac:dyDescent="0.3">
      <c r="A1115" s="19" t="s">
        <v>8221</v>
      </c>
      <c r="B1115" s="19">
        <v>1</v>
      </c>
      <c r="D1115" s="19" t="s">
        <v>8221</v>
      </c>
      <c r="E1115" s="19">
        <v>9</v>
      </c>
    </row>
    <row r="1116" spans="1:5" hidden="1" x14ac:dyDescent="0.3">
      <c r="A1116" s="19" t="s">
        <v>8221</v>
      </c>
      <c r="B1116" s="19">
        <v>3</v>
      </c>
      <c r="D1116" s="19" t="s">
        <v>8221</v>
      </c>
      <c r="E1116" s="19">
        <v>20</v>
      </c>
    </row>
    <row r="1117" spans="1:5" hidden="1" x14ac:dyDescent="0.3">
      <c r="A1117" s="19" t="s">
        <v>8221</v>
      </c>
      <c r="B1117" s="19">
        <v>4</v>
      </c>
      <c r="D1117" s="19" t="s">
        <v>8221</v>
      </c>
      <c r="E1117" s="19">
        <v>6</v>
      </c>
    </row>
    <row r="1118" spans="1:5" hidden="1" x14ac:dyDescent="0.3">
      <c r="A1118" s="19" t="s">
        <v>8221</v>
      </c>
      <c r="B1118" s="19">
        <v>10</v>
      </c>
      <c r="D1118" s="19" t="s">
        <v>8221</v>
      </c>
      <c r="E1118" s="19">
        <v>13</v>
      </c>
    </row>
    <row r="1119" spans="1:5" hidden="1" x14ac:dyDescent="0.3">
      <c r="A1119" s="19" t="s">
        <v>8221</v>
      </c>
      <c r="B1119" s="19">
        <v>8</v>
      </c>
      <c r="D1119" s="19" t="s">
        <v>8221</v>
      </c>
      <c r="E1119" s="19">
        <v>1</v>
      </c>
    </row>
    <row r="1120" spans="1:5" hidden="1" x14ac:dyDescent="0.3">
      <c r="A1120" s="19" t="s">
        <v>8221</v>
      </c>
      <c r="B1120" s="19">
        <v>3</v>
      </c>
      <c r="D1120" s="19" t="s">
        <v>8221</v>
      </c>
      <c r="E1120" s="19">
        <v>202</v>
      </c>
    </row>
    <row r="1121" spans="1:5" hidden="1" x14ac:dyDescent="0.3">
      <c r="A1121" s="19" t="s">
        <v>8221</v>
      </c>
      <c r="B1121" s="19">
        <v>1</v>
      </c>
      <c r="D1121" s="19" t="s">
        <v>8221</v>
      </c>
      <c r="E1121" s="19">
        <v>0</v>
      </c>
    </row>
    <row r="1122" spans="1:5" hidden="1" x14ac:dyDescent="0.3">
      <c r="A1122" s="19" t="s">
        <v>8221</v>
      </c>
      <c r="B1122" s="19">
        <v>0</v>
      </c>
      <c r="D1122" s="19" t="s">
        <v>8221</v>
      </c>
      <c r="E1122" s="19">
        <v>1</v>
      </c>
    </row>
    <row r="1123" spans="1:5" hidden="1" x14ac:dyDescent="0.3">
      <c r="A1123" s="19" t="s">
        <v>8221</v>
      </c>
      <c r="B1123" s="19">
        <v>5</v>
      </c>
      <c r="D1123" s="19" t="s">
        <v>8221</v>
      </c>
      <c r="E1123" s="19">
        <v>0</v>
      </c>
    </row>
    <row r="1124" spans="1:5" hidden="1" x14ac:dyDescent="0.3">
      <c r="A1124" s="19" t="s">
        <v>8221</v>
      </c>
      <c r="B1124" s="19">
        <v>0</v>
      </c>
      <c r="D1124" s="19" t="s">
        <v>8221</v>
      </c>
      <c r="E1124" s="19">
        <v>2</v>
      </c>
    </row>
    <row r="1125" spans="1:5" hidden="1" x14ac:dyDescent="0.3">
      <c r="A1125" s="19" t="s">
        <v>8221</v>
      </c>
      <c r="B1125" s="19">
        <v>3</v>
      </c>
      <c r="D1125" s="19" t="s">
        <v>8221</v>
      </c>
      <c r="E1125" s="19">
        <v>13</v>
      </c>
    </row>
    <row r="1126" spans="1:5" hidden="1" x14ac:dyDescent="0.3">
      <c r="A1126" s="19" t="s">
        <v>8221</v>
      </c>
      <c r="B1126" s="19">
        <v>7</v>
      </c>
      <c r="D1126" s="19" t="s">
        <v>8221</v>
      </c>
      <c r="E1126" s="19">
        <v>9</v>
      </c>
    </row>
    <row r="1127" spans="1:5" hidden="1" x14ac:dyDescent="0.3">
      <c r="A1127" s="19" t="s">
        <v>8221</v>
      </c>
      <c r="B1127" s="19">
        <v>0</v>
      </c>
      <c r="D1127" s="19" t="s">
        <v>8221</v>
      </c>
      <c r="E1127" s="19">
        <v>2</v>
      </c>
    </row>
    <row r="1128" spans="1:5" hidden="1" x14ac:dyDescent="0.3">
      <c r="A1128" s="19" t="s">
        <v>8221</v>
      </c>
      <c r="B1128" s="19">
        <v>2</v>
      </c>
      <c r="D1128" s="19" t="s">
        <v>8221</v>
      </c>
      <c r="E1128" s="19">
        <v>0</v>
      </c>
    </row>
    <row r="1129" spans="1:5" hidden="1" x14ac:dyDescent="0.3">
      <c r="A1129" s="19" t="s">
        <v>8221</v>
      </c>
      <c r="B1129" s="19">
        <v>23</v>
      </c>
      <c r="D1129" s="19" t="s">
        <v>8221</v>
      </c>
      <c r="E1129" s="19">
        <v>35</v>
      </c>
    </row>
    <row r="1130" spans="1:5" hidden="1" x14ac:dyDescent="0.3">
      <c r="A1130" s="19" t="s">
        <v>8221</v>
      </c>
      <c r="B1130" s="19">
        <v>1</v>
      </c>
      <c r="D1130" s="19" t="s">
        <v>8221</v>
      </c>
      <c r="E1130" s="19">
        <v>2</v>
      </c>
    </row>
    <row r="1131" spans="1:5" hidden="1" x14ac:dyDescent="0.3">
      <c r="A1131" s="19" t="s">
        <v>8221</v>
      </c>
      <c r="B1131" s="19">
        <v>2</v>
      </c>
      <c r="D1131" s="19" t="s">
        <v>8221</v>
      </c>
      <c r="E1131" s="19">
        <v>3</v>
      </c>
    </row>
    <row r="1132" spans="1:5" hidden="1" x14ac:dyDescent="0.3">
      <c r="A1132" s="19" t="s">
        <v>8221</v>
      </c>
      <c r="B1132" s="19">
        <v>3</v>
      </c>
      <c r="D1132" s="19" t="s">
        <v>8221</v>
      </c>
      <c r="E1132" s="19">
        <v>0</v>
      </c>
    </row>
    <row r="1133" spans="1:5" hidden="1" x14ac:dyDescent="0.3">
      <c r="A1133" s="19" t="s">
        <v>8221</v>
      </c>
      <c r="B1133" s="19">
        <v>0</v>
      </c>
      <c r="D1133" s="19" t="s">
        <v>8221</v>
      </c>
      <c r="E1133" s="19">
        <v>1</v>
      </c>
    </row>
    <row r="1134" spans="1:5" hidden="1" x14ac:dyDescent="0.3">
      <c r="A1134" s="19" t="s">
        <v>8221</v>
      </c>
      <c r="B1134" s="19">
        <v>13</v>
      </c>
      <c r="D1134" s="19" t="s">
        <v>8221</v>
      </c>
      <c r="E1134" s="19">
        <v>0</v>
      </c>
    </row>
    <row r="1135" spans="1:5" hidden="1" x14ac:dyDescent="0.3">
      <c r="A1135" s="19" t="s">
        <v>8221</v>
      </c>
      <c r="B1135" s="19">
        <v>1</v>
      </c>
      <c r="D1135" s="19" t="s">
        <v>8221</v>
      </c>
      <c r="E1135" s="19">
        <v>0</v>
      </c>
    </row>
    <row r="1136" spans="1:5" hidden="1" x14ac:dyDescent="0.3">
      <c r="A1136" s="19" t="s">
        <v>8221</v>
      </c>
      <c r="B1136" s="19">
        <v>1</v>
      </c>
      <c r="D1136" s="19" t="s">
        <v>8221</v>
      </c>
      <c r="E1136" s="19">
        <v>3</v>
      </c>
    </row>
    <row r="1137" spans="1:5" hidden="1" x14ac:dyDescent="0.3">
      <c r="A1137" s="19" t="s">
        <v>8221</v>
      </c>
      <c r="B1137" s="19">
        <v>1</v>
      </c>
      <c r="D1137" s="19" t="s">
        <v>8221</v>
      </c>
      <c r="E1137" s="19">
        <v>11</v>
      </c>
    </row>
    <row r="1138" spans="1:5" hidden="1" x14ac:dyDescent="0.3">
      <c r="A1138" s="19" t="s">
        <v>8221</v>
      </c>
      <c r="B1138" s="19">
        <v>6</v>
      </c>
      <c r="D1138" s="19" t="s">
        <v>8221</v>
      </c>
      <c r="E1138" s="19">
        <v>6</v>
      </c>
    </row>
    <row r="1139" spans="1:5" hidden="1" x14ac:dyDescent="0.3">
      <c r="A1139" s="19" t="s">
        <v>8221</v>
      </c>
      <c r="B1139" s="19">
        <v>39</v>
      </c>
      <c r="D1139" s="19" t="s">
        <v>8221</v>
      </c>
      <c r="E1139" s="19">
        <v>0</v>
      </c>
    </row>
    <row r="1140" spans="1:5" hidden="1" x14ac:dyDescent="0.3">
      <c r="A1140" s="19" t="s">
        <v>8221</v>
      </c>
      <c r="B1140" s="19">
        <v>4</v>
      </c>
      <c r="D1140" s="19" t="s">
        <v>8221</v>
      </c>
      <c r="E1140" s="19">
        <v>67</v>
      </c>
    </row>
    <row r="1141" spans="1:5" hidden="1" x14ac:dyDescent="0.3">
      <c r="A1141" s="19" t="s">
        <v>8221</v>
      </c>
      <c r="B1141" s="19">
        <v>1</v>
      </c>
      <c r="D1141" s="19" t="s">
        <v>8221</v>
      </c>
      <c r="E1141" s="19">
        <v>23</v>
      </c>
    </row>
    <row r="1142" spans="1:5" hidden="1" x14ac:dyDescent="0.3">
      <c r="A1142" s="19" t="s">
        <v>8221</v>
      </c>
      <c r="B1142" s="19">
        <v>0</v>
      </c>
      <c r="D1142" s="19" t="s">
        <v>8221</v>
      </c>
      <c r="E1142" s="19">
        <v>72</v>
      </c>
    </row>
    <row r="1143" spans="1:5" hidden="1" x14ac:dyDescent="0.3">
      <c r="A1143" s="19" t="s">
        <v>8221</v>
      </c>
      <c r="B1143" s="19">
        <v>0</v>
      </c>
      <c r="D1143" s="19" t="s">
        <v>8221</v>
      </c>
      <c r="E1143" s="19">
        <v>2</v>
      </c>
    </row>
    <row r="1144" spans="1:5" hidden="1" x14ac:dyDescent="0.3">
      <c r="A1144" s="19" t="s">
        <v>8221</v>
      </c>
      <c r="B1144" s="19">
        <v>0</v>
      </c>
      <c r="D1144" s="19" t="s">
        <v>8221</v>
      </c>
      <c r="E1144" s="19">
        <v>15</v>
      </c>
    </row>
    <row r="1145" spans="1:5" hidden="1" x14ac:dyDescent="0.3">
      <c r="A1145" s="19" t="s">
        <v>8221</v>
      </c>
      <c r="B1145" s="19">
        <v>8</v>
      </c>
      <c r="D1145" s="19" t="s">
        <v>8221</v>
      </c>
      <c r="E1145" s="19">
        <v>1</v>
      </c>
    </row>
    <row r="1146" spans="1:5" hidden="1" x14ac:dyDescent="0.3">
      <c r="A1146" s="19" t="s">
        <v>8221</v>
      </c>
      <c r="B1146" s="19">
        <v>0</v>
      </c>
      <c r="D1146" s="19" t="s">
        <v>8221</v>
      </c>
      <c r="E1146" s="19">
        <v>2</v>
      </c>
    </row>
    <row r="1147" spans="1:5" hidden="1" x14ac:dyDescent="0.3">
      <c r="A1147" s="19" t="s">
        <v>8221</v>
      </c>
      <c r="B1147" s="19">
        <v>1</v>
      </c>
      <c r="D1147" s="19" t="s">
        <v>8221</v>
      </c>
      <c r="E1147" s="19">
        <v>7</v>
      </c>
    </row>
    <row r="1148" spans="1:5" hidden="1" x14ac:dyDescent="0.3">
      <c r="A1148" s="19" t="s">
        <v>8221</v>
      </c>
      <c r="B1148" s="19">
        <v>12</v>
      </c>
      <c r="D1148" s="19" t="s">
        <v>8221</v>
      </c>
      <c r="E1148" s="19">
        <v>16</v>
      </c>
    </row>
    <row r="1149" spans="1:5" hidden="1" x14ac:dyDescent="0.3">
      <c r="A1149" s="19" t="s">
        <v>8221</v>
      </c>
      <c r="B1149" s="19">
        <v>0</v>
      </c>
      <c r="D1149" s="19" t="s">
        <v>8221</v>
      </c>
      <c r="E1149" s="19">
        <v>117</v>
      </c>
    </row>
    <row r="1150" spans="1:5" hidden="1" x14ac:dyDescent="0.3">
      <c r="A1150" s="19" t="s">
        <v>8221</v>
      </c>
      <c r="B1150" s="19">
        <v>3</v>
      </c>
      <c r="D1150" s="19" t="s">
        <v>8221</v>
      </c>
      <c r="E1150" s="19">
        <v>2</v>
      </c>
    </row>
    <row r="1151" spans="1:5" hidden="1" x14ac:dyDescent="0.3">
      <c r="A1151" s="19" t="s">
        <v>8221</v>
      </c>
      <c r="B1151" s="19">
        <v>2</v>
      </c>
      <c r="D1151" s="19" t="s">
        <v>8221</v>
      </c>
      <c r="E1151" s="19">
        <v>7</v>
      </c>
    </row>
    <row r="1152" spans="1:5" hidden="1" x14ac:dyDescent="0.3">
      <c r="A1152" s="19" t="s">
        <v>8221</v>
      </c>
      <c r="B1152" s="19">
        <v>6</v>
      </c>
      <c r="D1152" s="19" t="s">
        <v>8221</v>
      </c>
      <c r="E1152" s="19">
        <v>3</v>
      </c>
    </row>
    <row r="1153" spans="1:5" hidden="1" x14ac:dyDescent="0.3">
      <c r="A1153" s="19" t="s">
        <v>8221</v>
      </c>
      <c r="B1153" s="19">
        <v>0</v>
      </c>
      <c r="D1153" s="19" t="s">
        <v>8221</v>
      </c>
      <c r="E1153" s="19">
        <v>20</v>
      </c>
    </row>
    <row r="1154" spans="1:5" hidden="1" x14ac:dyDescent="0.3">
      <c r="A1154" s="19" t="s">
        <v>8221</v>
      </c>
      <c r="B1154" s="19">
        <v>15</v>
      </c>
      <c r="D1154" s="19" t="s">
        <v>8221</v>
      </c>
      <c r="E1154" s="19">
        <v>50</v>
      </c>
    </row>
    <row r="1155" spans="1:5" hidden="1" x14ac:dyDescent="0.3">
      <c r="A1155" s="19" t="s">
        <v>8221</v>
      </c>
      <c r="B1155" s="19">
        <v>1</v>
      </c>
      <c r="D1155" s="19" t="s">
        <v>8221</v>
      </c>
      <c r="E1155" s="19">
        <v>2</v>
      </c>
    </row>
    <row r="1156" spans="1:5" hidden="1" x14ac:dyDescent="0.3">
      <c r="A1156" s="19" t="s">
        <v>8221</v>
      </c>
      <c r="B1156" s="19">
        <v>3</v>
      </c>
      <c r="D1156" s="19" t="s">
        <v>8221</v>
      </c>
      <c r="E1156" s="19">
        <v>3</v>
      </c>
    </row>
    <row r="1157" spans="1:5" hidden="1" x14ac:dyDescent="0.3">
      <c r="A1157" s="19" t="s">
        <v>8221</v>
      </c>
      <c r="B1157" s="19">
        <v>8</v>
      </c>
      <c r="D1157" s="19" t="s">
        <v>8221</v>
      </c>
      <c r="E1157" s="19">
        <v>27</v>
      </c>
    </row>
    <row r="1158" spans="1:5" hidden="1" x14ac:dyDescent="0.3">
      <c r="A1158" s="19" t="s">
        <v>8221</v>
      </c>
      <c r="B1158" s="19">
        <v>0</v>
      </c>
      <c r="D1158" s="19" t="s">
        <v>8221</v>
      </c>
      <c r="E1158" s="19">
        <v>7</v>
      </c>
    </row>
    <row r="1159" spans="1:5" hidden="1" x14ac:dyDescent="0.3">
      <c r="A1159" s="19" t="s">
        <v>8221</v>
      </c>
      <c r="B1159" s="19">
        <v>3</v>
      </c>
      <c r="D1159" s="19" t="s">
        <v>8221</v>
      </c>
      <c r="E1159" s="19">
        <v>5</v>
      </c>
    </row>
    <row r="1160" spans="1:5" hidden="1" x14ac:dyDescent="0.3">
      <c r="A1160" s="19" t="s">
        <v>8221</v>
      </c>
      <c r="B1160" s="19">
        <v>3</v>
      </c>
      <c r="D1160" s="19" t="s">
        <v>8221</v>
      </c>
      <c r="E1160" s="19">
        <v>0</v>
      </c>
    </row>
    <row r="1161" spans="1:5" hidden="1" x14ac:dyDescent="0.3">
      <c r="A1161" s="19" t="s">
        <v>8221</v>
      </c>
      <c r="B1161" s="19">
        <v>0</v>
      </c>
      <c r="D1161" s="19" t="s">
        <v>8221</v>
      </c>
      <c r="E1161" s="19">
        <v>3</v>
      </c>
    </row>
    <row r="1162" spans="1:5" hidden="1" x14ac:dyDescent="0.3">
      <c r="A1162" s="19" t="s">
        <v>8221</v>
      </c>
      <c r="B1162" s="19">
        <v>19</v>
      </c>
      <c r="D1162" s="19" t="s">
        <v>8221</v>
      </c>
      <c r="E1162" s="19">
        <v>6</v>
      </c>
    </row>
    <row r="1163" spans="1:5" hidden="1" x14ac:dyDescent="0.3">
      <c r="A1163" s="19" t="s">
        <v>8221</v>
      </c>
      <c r="B1163" s="19">
        <v>0</v>
      </c>
      <c r="D1163" s="19" t="s">
        <v>8221</v>
      </c>
      <c r="E1163" s="19">
        <v>9</v>
      </c>
    </row>
    <row r="1164" spans="1:5" hidden="1" x14ac:dyDescent="0.3">
      <c r="A1164" s="19" t="s">
        <v>8221</v>
      </c>
      <c r="B1164" s="19">
        <v>2</v>
      </c>
      <c r="D1164" s="19" t="s">
        <v>8221</v>
      </c>
      <c r="E1164" s="19">
        <v>3</v>
      </c>
    </row>
    <row r="1165" spans="1:5" hidden="1" x14ac:dyDescent="0.3">
      <c r="A1165" s="19" t="s">
        <v>8221</v>
      </c>
      <c r="B1165" s="19">
        <v>0</v>
      </c>
      <c r="D1165" s="19" t="s">
        <v>8221</v>
      </c>
      <c r="E1165" s="19">
        <v>2</v>
      </c>
    </row>
    <row r="1166" spans="1:5" hidden="1" x14ac:dyDescent="0.3">
      <c r="A1166" s="19" t="s">
        <v>8221</v>
      </c>
      <c r="B1166" s="19">
        <v>0</v>
      </c>
      <c r="D1166" s="19" t="s">
        <v>8221</v>
      </c>
      <c r="E1166" s="19">
        <v>3</v>
      </c>
    </row>
    <row r="1167" spans="1:5" hidden="1" x14ac:dyDescent="0.3">
      <c r="A1167" s="19" t="s">
        <v>8221</v>
      </c>
      <c r="B1167" s="19">
        <v>25</v>
      </c>
      <c r="D1167" s="19" t="s">
        <v>8221</v>
      </c>
      <c r="E1167" s="19">
        <v>45</v>
      </c>
    </row>
    <row r="1168" spans="1:5" hidden="1" x14ac:dyDescent="0.3">
      <c r="A1168" s="19" t="s">
        <v>8221</v>
      </c>
      <c r="B1168" s="19">
        <v>8</v>
      </c>
      <c r="D1168" s="19" t="s">
        <v>8221</v>
      </c>
      <c r="E1168" s="19">
        <v>9</v>
      </c>
    </row>
    <row r="1169" spans="1:5" hidden="1" x14ac:dyDescent="0.3">
      <c r="A1169" s="19" t="s">
        <v>8221</v>
      </c>
      <c r="B1169" s="19">
        <v>16</v>
      </c>
      <c r="D1169" s="19" t="s">
        <v>8221</v>
      </c>
      <c r="E1169" s="19">
        <v>9</v>
      </c>
    </row>
    <row r="1170" spans="1:5" hidden="1" x14ac:dyDescent="0.3">
      <c r="A1170" s="19" t="s">
        <v>8221</v>
      </c>
      <c r="B1170" s="19">
        <v>3</v>
      </c>
      <c r="D1170" s="19" t="s">
        <v>8221</v>
      </c>
      <c r="E1170" s="19">
        <v>21</v>
      </c>
    </row>
    <row r="1171" spans="1:5" hidden="1" x14ac:dyDescent="0.3">
      <c r="A1171" s="19" t="s">
        <v>8221</v>
      </c>
      <c r="B1171" s="19">
        <v>3</v>
      </c>
      <c r="D1171" s="19" t="s">
        <v>8221</v>
      </c>
      <c r="E1171" s="19">
        <v>17</v>
      </c>
    </row>
    <row r="1172" spans="1:5" hidden="1" x14ac:dyDescent="0.3">
      <c r="A1172" s="19" t="s">
        <v>8221</v>
      </c>
      <c r="B1172" s="19">
        <v>2</v>
      </c>
      <c r="D1172" s="19" t="s">
        <v>8221</v>
      </c>
      <c r="E1172" s="19">
        <v>1</v>
      </c>
    </row>
    <row r="1173" spans="1:5" hidden="1" x14ac:dyDescent="0.3">
      <c r="A1173" s="19" t="s">
        <v>8221</v>
      </c>
      <c r="B1173" s="19">
        <v>1</v>
      </c>
      <c r="D1173" s="19" t="s">
        <v>8221</v>
      </c>
      <c r="E1173" s="19">
        <v>1</v>
      </c>
    </row>
    <row r="1174" spans="1:5" hidden="1" x14ac:dyDescent="0.3">
      <c r="A1174" s="19" t="s">
        <v>8221</v>
      </c>
      <c r="B1174" s="19">
        <v>0</v>
      </c>
      <c r="D1174" s="19" t="s">
        <v>8221</v>
      </c>
      <c r="E1174" s="19">
        <v>14</v>
      </c>
    </row>
    <row r="1175" spans="1:5" hidden="1" x14ac:dyDescent="0.3">
      <c r="A1175" s="19" t="s">
        <v>8221</v>
      </c>
      <c r="B1175" s="19">
        <v>1</v>
      </c>
      <c r="D1175" s="19" t="s">
        <v>8221</v>
      </c>
      <c r="E1175" s="19">
        <v>42</v>
      </c>
    </row>
    <row r="1176" spans="1:5" hidden="1" x14ac:dyDescent="0.3">
      <c r="A1176" s="19" t="s">
        <v>8221</v>
      </c>
      <c r="B1176" s="19">
        <v>19</v>
      </c>
      <c r="D1176" s="19" t="s">
        <v>8221</v>
      </c>
      <c r="E1176" s="19">
        <v>27</v>
      </c>
    </row>
    <row r="1177" spans="1:5" hidden="1" x14ac:dyDescent="0.3">
      <c r="A1177" s="19" t="s">
        <v>8221</v>
      </c>
      <c r="B1177" s="19">
        <v>9</v>
      </c>
      <c r="D1177" s="19" t="s">
        <v>8221</v>
      </c>
      <c r="E1177" s="19">
        <v>5</v>
      </c>
    </row>
    <row r="1178" spans="1:5" hidden="1" x14ac:dyDescent="0.3">
      <c r="A1178" s="19" t="s">
        <v>8221</v>
      </c>
      <c r="B1178" s="19">
        <v>1</v>
      </c>
      <c r="D1178" s="19" t="s">
        <v>8221</v>
      </c>
      <c r="E1178" s="19">
        <v>13</v>
      </c>
    </row>
    <row r="1179" spans="1:5" hidden="1" x14ac:dyDescent="0.3">
      <c r="A1179" s="19" t="s">
        <v>8221</v>
      </c>
      <c r="B1179" s="19">
        <v>0</v>
      </c>
      <c r="D1179" s="19" t="s">
        <v>8221</v>
      </c>
      <c r="E1179" s="19">
        <v>12</v>
      </c>
    </row>
    <row r="1180" spans="1:5" hidden="1" x14ac:dyDescent="0.3">
      <c r="A1180" s="19" t="s">
        <v>8221</v>
      </c>
      <c r="B1180" s="19">
        <v>1</v>
      </c>
      <c r="D1180" s="19" t="s">
        <v>8221</v>
      </c>
      <c r="E1180" s="19">
        <v>90</v>
      </c>
    </row>
    <row r="1181" spans="1:5" hidden="1" x14ac:dyDescent="0.3">
      <c r="A1181" s="19" t="s">
        <v>8221</v>
      </c>
      <c r="B1181" s="19">
        <v>5</v>
      </c>
      <c r="D1181" s="19" t="s">
        <v>8221</v>
      </c>
      <c r="E1181" s="19">
        <v>2</v>
      </c>
    </row>
    <row r="1182" spans="1:5" hidden="1" x14ac:dyDescent="0.3">
      <c r="A1182" s="19" t="s">
        <v>8221</v>
      </c>
      <c r="B1182" s="19">
        <v>85</v>
      </c>
      <c r="D1182" s="19" t="s">
        <v>8221</v>
      </c>
      <c r="E1182" s="19">
        <v>5</v>
      </c>
    </row>
    <row r="1183" spans="1:5" hidden="1" x14ac:dyDescent="0.3">
      <c r="A1183" s="19" t="s">
        <v>8221</v>
      </c>
      <c r="B1183" s="19">
        <v>3</v>
      </c>
      <c r="D1183" s="19" t="s">
        <v>8221</v>
      </c>
      <c r="E1183" s="19">
        <v>31</v>
      </c>
    </row>
    <row r="1184" spans="1:5" hidden="1" x14ac:dyDescent="0.3">
      <c r="A1184" s="19" t="s">
        <v>8221</v>
      </c>
      <c r="B1184" s="19">
        <v>4</v>
      </c>
      <c r="D1184" s="19" t="s">
        <v>8221</v>
      </c>
      <c r="E1184" s="19">
        <v>4</v>
      </c>
    </row>
    <row r="1185" spans="1:5" hidden="1" x14ac:dyDescent="0.3">
      <c r="A1185" s="19" t="s">
        <v>8221</v>
      </c>
      <c r="B1185" s="19">
        <v>3</v>
      </c>
      <c r="D1185" s="19" t="s">
        <v>8221</v>
      </c>
      <c r="E1185" s="19">
        <v>29</v>
      </c>
    </row>
    <row r="1186" spans="1:5" x14ac:dyDescent="0.3">
      <c r="A1186" s="19" t="s">
        <v>8219</v>
      </c>
      <c r="B1186" s="19">
        <v>375</v>
      </c>
      <c r="D1186" s="19" t="s">
        <v>8221</v>
      </c>
      <c r="E1186" s="19">
        <v>2</v>
      </c>
    </row>
    <row r="1187" spans="1:5" x14ac:dyDescent="0.3">
      <c r="A1187" s="19" t="s">
        <v>8219</v>
      </c>
      <c r="B1187" s="19">
        <v>111</v>
      </c>
      <c r="D1187" s="19" t="s">
        <v>8221</v>
      </c>
      <c r="E1187" s="19">
        <v>114</v>
      </c>
    </row>
    <row r="1188" spans="1:5" x14ac:dyDescent="0.3">
      <c r="A1188" s="19" t="s">
        <v>8219</v>
      </c>
      <c r="B1188" s="19">
        <v>123</v>
      </c>
      <c r="D1188" s="19" t="s">
        <v>8221</v>
      </c>
      <c r="E1188" s="19">
        <v>1</v>
      </c>
    </row>
    <row r="1189" spans="1:5" x14ac:dyDescent="0.3">
      <c r="A1189" s="19" t="s">
        <v>8219</v>
      </c>
      <c r="B1189" s="19">
        <v>70</v>
      </c>
      <c r="D1189" s="19" t="s">
        <v>8221</v>
      </c>
      <c r="E1189" s="19">
        <v>76</v>
      </c>
    </row>
    <row r="1190" spans="1:5" x14ac:dyDescent="0.3">
      <c r="A1190" s="19" t="s">
        <v>8219</v>
      </c>
      <c r="B1190" s="19">
        <v>85</v>
      </c>
      <c r="D1190" s="19" t="s">
        <v>8221</v>
      </c>
      <c r="E1190" s="19">
        <v>9</v>
      </c>
    </row>
    <row r="1191" spans="1:5" x14ac:dyDescent="0.3">
      <c r="A1191" s="19" t="s">
        <v>8219</v>
      </c>
      <c r="B1191" s="19">
        <v>86</v>
      </c>
      <c r="D1191" s="19" t="s">
        <v>8221</v>
      </c>
      <c r="E1191" s="19">
        <v>37</v>
      </c>
    </row>
    <row r="1192" spans="1:5" x14ac:dyDescent="0.3">
      <c r="A1192" s="19" t="s">
        <v>8219</v>
      </c>
      <c r="B1192" s="19">
        <v>13</v>
      </c>
      <c r="D1192" s="19" t="s">
        <v>8221</v>
      </c>
      <c r="E1192" s="19">
        <v>0</v>
      </c>
    </row>
    <row r="1193" spans="1:5" x14ac:dyDescent="0.3">
      <c r="A1193" s="19" t="s">
        <v>8219</v>
      </c>
      <c r="B1193" s="19">
        <v>33</v>
      </c>
      <c r="D1193" s="19" t="s">
        <v>8221</v>
      </c>
      <c r="E1193" s="19">
        <v>1</v>
      </c>
    </row>
    <row r="1194" spans="1:5" x14ac:dyDescent="0.3">
      <c r="A1194" s="19" t="s">
        <v>8219</v>
      </c>
      <c r="B1194" s="19">
        <v>15</v>
      </c>
      <c r="D1194" s="19" t="s">
        <v>8221</v>
      </c>
      <c r="E1194" s="19">
        <v>10</v>
      </c>
    </row>
    <row r="1195" spans="1:5" x14ac:dyDescent="0.3">
      <c r="A1195" s="19" t="s">
        <v>8219</v>
      </c>
      <c r="B1195" s="19">
        <v>273</v>
      </c>
      <c r="D1195" s="19" t="s">
        <v>8221</v>
      </c>
      <c r="E1195" s="19">
        <v>1</v>
      </c>
    </row>
    <row r="1196" spans="1:5" x14ac:dyDescent="0.3">
      <c r="A1196" s="19" t="s">
        <v>8219</v>
      </c>
      <c r="B1196" s="19">
        <v>714</v>
      </c>
      <c r="D1196" s="19" t="s">
        <v>8221</v>
      </c>
      <c r="E1196" s="19">
        <v>2</v>
      </c>
    </row>
    <row r="1197" spans="1:5" x14ac:dyDescent="0.3">
      <c r="A1197" s="19" t="s">
        <v>8219</v>
      </c>
      <c r="B1197" s="19">
        <v>170</v>
      </c>
      <c r="D1197" s="19" t="s">
        <v>8221</v>
      </c>
      <c r="E1197" s="19">
        <v>1</v>
      </c>
    </row>
    <row r="1198" spans="1:5" x14ac:dyDescent="0.3">
      <c r="A1198" s="19" t="s">
        <v>8219</v>
      </c>
      <c r="B1198" s="19">
        <v>512</v>
      </c>
      <c r="D1198" s="19" t="s">
        <v>8221</v>
      </c>
      <c r="E1198" s="19">
        <v>10</v>
      </c>
    </row>
    <row r="1199" spans="1:5" x14ac:dyDescent="0.3">
      <c r="A1199" s="19" t="s">
        <v>8219</v>
      </c>
      <c r="B1199" s="19">
        <v>314</v>
      </c>
      <c r="D1199" s="19" t="s">
        <v>8221</v>
      </c>
      <c r="E1199" s="19">
        <v>9</v>
      </c>
    </row>
    <row r="1200" spans="1:5" x14ac:dyDescent="0.3">
      <c r="A1200" s="19" t="s">
        <v>8219</v>
      </c>
      <c r="B1200" s="19">
        <v>167</v>
      </c>
      <c r="D1200" s="19" t="s">
        <v>8221</v>
      </c>
      <c r="E1200" s="19">
        <v>19</v>
      </c>
    </row>
    <row r="1201" spans="1:5" x14ac:dyDescent="0.3">
      <c r="A1201" s="19" t="s">
        <v>8219</v>
      </c>
      <c r="B1201" s="19">
        <v>9</v>
      </c>
      <c r="D1201" s="19" t="s">
        <v>8221</v>
      </c>
      <c r="E1201" s="19">
        <v>0</v>
      </c>
    </row>
    <row r="1202" spans="1:5" x14ac:dyDescent="0.3">
      <c r="A1202" s="19" t="s">
        <v>8219</v>
      </c>
      <c r="B1202" s="19">
        <v>103</v>
      </c>
      <c r="D1202" s="19" t="s">
        <v>8221</v>
      </c>
      <c r="E1202" s="19">
        <v>4</v>
      </c>
    </row>
    <row r="1203" spans="1:5" x14ac:dyDescent="0.3">
      <c r="A1203" s="19" t="s">
        <v>8219</v>
      </c>
      <c r="B1203" s="19">
        <v>111</v>
      </c>
      <c r="D1203" s="19" t="s">
        <v>8221</v>
      </c>
      <c r="E1203" s="19">
        <v>8</v>
      </c>
    </row>
    <row r="1204" spans="1:5" x14ac:dyDescent="0.3">
      <c r="A1204" s="19" t="s">
        <v>8219</v>
      </c>
      <c r="B1204" s="19">
        <v>271</v>
      </c>
      <c r="D1204" s="19" t="s">
        <v>8221</v>
      </c>
      <c r="E1204" s="19">
        <v>24</v>
      </c>
    </row>
    <row r="1205" spans="1:5" x14ac:dyDescent="0.3">
      <c r="A1205" s="19" t="s">
        <v>8219</v>
      </c>
      <c r="B1205" s="19">
        <v>101</v>
      </c>
      <c r="D1205" s="19" t="s">
        <v>8221</v>
      </c>
      <c r="E1205" s="19">
        <v>0</v>
      </c>
    </row>
    <row r="1206" spans="1:5" x14ac:dyDescent="0.3">
      <c r="A1206" s="19" t="s">
        <v>8219</v>
      </c>
      <c r="B1206" s="19">
        <v>57</v>
      </c>
      <c r="D1206" s="19" t="s">
        <v>8221</v>
      </c>
      <c r="E1206" s="19">
        <v>39</v>
      </c>
    </row>
    <row r="1207" spans="1:5" x14ac:dyDescent="0.3">
      <c r="A1207" s="19" t="s">
        <v>8219</v>
      </c>
      <c r="B1207" s="19">
        <v>62</v>
      </c>
      <c r="D1207" s="19" t="s">
        <v>8221</v>
      </c>
      <c r="E1207" s="19">
        <v>6</v>
      </c>
    </row>
    <row r="1208" spans="1:5" x14ac:dyDescent="0.3">
      <c r="A1208" s="19" t="s">
        <v>8219</v>
      </c>
      <c r="B1208" s="19">
        <v>32</v>
      </c>
      <c r="D1208" s="19" t="s">
        <v>8221</v>
      </c>
      <c r="E1208" s="19">
        <v>4</v>
      </c>
    </row>
    <row r="1209" spans="1:5" x14ac:dyDescent="0.3">
      <c r="A1209" s="19" t="s">
        <v>8219</v>
      </c>
      <c r="B1209" s="19">
        <v>141</v>
      </c>
      <c r="D1209" s="19" t="s">
        <v>8221</v>
      </c>
      <c r="E1209" s="19">
        <v>3</v>
      </c>
    </row>
    <row r="1210" spans="1:5" x14ac:dyDescent="0.3">
      <c r="A1210" s="19" t="s">
        <v>8219</v>
      </c>
      <c r="B1210" s="19">
        <v>75</v>
      </c>
      <c r="D1210" s="19" t="s">
        <v>8221</v>
      </c>
      <c r="E1210" s="19">
        <v>53</v>
      </c>
    </row>
    <row r="1211" spans="1:5" x14ac:dyDescent="0.3">
      <c r="A1211" s="19" t="s">
        <v>8219</v>
      </c>
      <c r="B1211" s="19">
        <v>46</v>
      </c>
      <c r="D1211" s="19" t="s">
        <v>8221</v>
      </c>
      <c r="E1211" s="19">
        <v>1</v>
      </c>
    </row>
    <row r="1212" spans="1:5" x14ac:dyDescent="0.3">
      <c r="A1212" s="19" t="s">
        <v>8219</v>
      </c>
      <c r="B1212" s="19">
        <v>103</v>
      </c>
      <c r="D1212" s="19" t="s">
        <v>8221</v>
      </c>
      <c r="E1212" s="19">
        <v>2</v>
      </c>
    </row>
    <row r="1213" spans="1:5" x14ac:dyDescent="0.3">
      <c r="A1213" s="19" t="s">
        <v>8219</v>
      </c>
      <c r="B1213" s="19">
        <v>6</v>
      </c>
      <c r="D1213" s="19" t="s">
        <v>8221</v>
      </c>
      <c r="E1213" s="19">
        <v>25</v>
      </c>
    </row>
    <row r="1214" spans="1:5" x14ac:dyDescent="0.3">
      <c r="A1214" s="19" t="s">
        <v>8219</v>
      </c>
      <c r="B1214" s="19">
        <v>83</v>
      </c>
      <c r="D1214" s="19" t="s">
        <v>8221</v>
      </c>
      <c r="E1214" s="19">
        <v>6</v>
      </c>
    </row>
    <row r="1215" spans="1:5" x14ac:dyDescent="0.3">
      <c r="A1215" s="19" t="s">
        <v>8219</v>
      </c>
      <c r="B1215" s="19">
        <v>108</v>
      </c>
      <c r="D1215" s="19" t="s">
        <v>8221</v>
      </c>
      <c r="E1215" s="19">
        <v>0</v>
      </c>
    </row>
    <row r="1216" spans="1:5" x14ac:dyDescent="0.3">
      <c r="A1216" s="19" t="s">
        <v>8219</v>
      </c>
      <c r="B1216" s="19">
        <v>25</v>
      </c>
      <c r="D1216" s="19" t="s">
        <v>8221</v>
      </c>
      <c r="E1216" s="19">
        <v>12</v>
      </c>
    </row>
    <row r="1217" spans="1:5" x14ac:dyDescent="0.3">
      <c r="A1217" s="19" t="s">
        <v>8219</v>
      </c>
      <c r="B1217" s="19">
        <v>549</v>
      </c>
      <c r="D1217" s="19" t="s">
        <v>8221</v>
      </c>
      <c r="E1217" s="19">
        <v>0</v>
      </c>
    </row>
    <row r="1218" spans="1:5" x14ac:dyDescent="0.3">
      <c r="A1218" s="19" t="s">
        <v>8219</v>
      </c>
      <c r="B1218" s="19">
        <v>222</v>
      </c>
      <c r="D1218" s="19" t="s">
        <v>8221</v>
      </c>
      <c r="E1218" s="19">
        <v>36</v>
      </c>
    </row>
    <row r="1219" spans="1:5" x14ac:dyDescent="0.3">
      <c r="A1219" s="19" t="s">
        <v>8219</v>
      </c>
      <c r="B1219" s="19">
        <v>183</v>
      </c>
      <c r="D1219" s="19" t="s">
        <v>8221</v>
      </c>
      <c r="E1219" s="19">
        <v>0</v>
      </c>
    </row>
    <row r="1220" spans="1:5" x14ac:dyDescent="0.3">
      <c r="A1220" s="19" t="s">
        <v>8219</v>
      </c>
      <c r="B1220" s="19">
        <v>89</v>
      </c>
      <c r="D1220" s="19" t="s">
        <v>8221</v>
      </c>
      <c r="E1220" s="19">
        <v>2</v>
      </c>
    </row>
    <row r="1221" spans="1:5" x14ac:dyDescent="0.3">
      <c r="A1221" s="19" t="s">
        <v>8219</v>
      </c>
      <c r="B1221" s="19">
        <v>253</v>
      </c>
      <c r="D1221" s="19" t="s">
        <v>8221</v>
      </c>
      <c r="E1221" s="19">
        <v>1</v>
      </c>
    </row>
    <row r="1222" spans="1:5" x14ac:dyDescent="0.3">
      <c r="A1222" s="19" t="s">
        <v>8219</v>
      </c>
      <c r="B1222" s="19">
        <v>140</v>
      </c>
      <c r="D1222" s="19" t="s">
        <v>8221</v>
      </c>
      <c r="E1222" s="19">
        <v>59</v>
      </c>
    </row>
    <row r="1223" spans="1:5" x14ac:dyDescent="0.3">
      <c r="A1223" s="19" t="s">
        <v>8219</v>
      </c>
      <c r="B1223" s="19">
        <v>103</v>
      </c>
      <c r="D1223" s="19" t="s">
        <v>8221</v>
      </c>
      <c r="E1223" s="19">
        <v>1</v>
      </c>
    </row>
    <row r="1224" spans="1:5" x14ac:dyDescent="0.3">
      <c r="A1224" s="19" t="s">
        <v>8219</v>
      </c>
      <c r="B1224" s="19">
        <v>138</v>
      </c>
      <c r="D1224" s="19" t="s">
        <v>8221</v>
      </c>
      <c r="E1224" s="19">
        <v>31</v>
      </c>
    </row>
    <row r="1225" spans="1:5" x14ac:dyDescent="0.3">
      <c r="A1225" s="19" t="s">
        <v>8219</v>
      </c>
      <c r="B1225" s="19">
        <v>191</v>
      </c>
      <c r="D1225" s="19" t="s">
        <v>8221</v>
      </c>
      <c r="E1225" s="19">
        <v>18</v>
      </c>
    </row>
    <row r="1226" spans="1:5" hidden="1" x14ac:dyDescent="0.3">
      <c r="A1226" s="19" t="s">
        <v>8220</v>
      </c>
      <c r="B1226" s="19">
        <v>18</v>
      </c>
      <c r="D1226" s="19" t="s">
        <v>8221</v>
      </c>
      <c r="E1226" s="19">
        <v>10</v>
      </c>
    </row>
    <row r="1227" spans="1:5" hidden="1" x14ac:dyDescent="0.3">
      <c r="A1227" s="19" t="s">
        <v>8220</v>
      </c>
      <c r="B1227" s="19">
        <v>3</v>
      </c>
      <c r="D1227" s="19" t="s">
        <v>8221</v>
      </c>
      <c r="E1227" s="19">
        <v>0</v>
      </c>
    </row>
    <row r="1228" spans="1:5" hidden="1" x14ac:dyDescent="0.3">
      <c r="A1228" s="19" t="s">
        <v>8220</v>
      </c>
      <c r="B1228" s="19">
        <v>40</v>
      </c>
      <c r="D1228" s="19" t="s">
        <v>8221</v>
      </c>
      <c r="E1228" s="19">
        <v>14</v>
      </c>
    </row>
    <row r="1229" spans="1:5" hidden="1" x14ac:dyDescent="0.3">
      <c r="A1229" s="19" t="s">
        <v>8220</v>
      </c>
      <c r="B1229" s="19">
        <v>0</v>
      </c>
      <c r="D1229" s="19" t="s">
        <v>8221</v>
      </c>
      <c r="E1229" s="19">
        <v>2</v>
      </c>
    </row>
    <row r="1230" spans="1:5" hidden="1" x14ac:dyDescent="0.3">
      <c r="A1230" s="19" t="s">
        <v>8220</v>
      </c>
      <c r="B1230" s="19">
        <v>24</v>
      </c>
      <c r="D1230" s="19" t="s">
        <v>8221</v>
      </c>
      <c r="E1230" s="19">
        <v>1</v>
      </c>
    </row>
    <row r="1231" spans="1:5" hidden="1" x14ac:dyDescent="0.3">
      <c r="A1231" s="19" t="s">
        <v>8220</v>
      </c>
      <c r="B1231" s="19">
        <v>1</v>
      </c>
      <c r="D1231" s="19" t="s">
        <v>8221</v>
      </c>
      <c r="E1231" s="19">
        <v>3</v>
      </c>
    </row>
    <row r="1232" spans="1:5" hidden="1" x14ac:dyDescent="0.3">
      <c r="A1232" s="19" t="s">
        <v>8220</v>
      </c>
      <c r="B1232" s="19">
        <v>0</v>
      </c>
      <c r="D1232" s="19" t="s">
        <v>8221</v>
      </c>
      <c r="E1232" s="19">
        <v>0</v>
      </c>
    </row>
    <row r="1233" spans="1:5" hidden="1" x14ac:dyDescent="0.3">
      <c r="A1233" s="19" t="s">
        <v>8220</v>
      </c>
      <c r="B1233" s="19">
        <v>0</v>
      </c>
      <c r="D1233" s="19" t="s">
        <v>8221</v>
      </c>
      <c r="E1233" s="19">
        <v>2</v>
      </c>
    </row>
    <row r="1234" spans="1:5" hidden="1" x14ac:dyDescent="0.3">
      <c r="A1234" s="19" t="s">
        <v>8220</v>
      </c>
      <c r="B1234" s="19">
        <v>1</v>
      </c>
      <c r="D1234" s="19" t="s">
        <v>8221</v>
      </c>
      <c r="E1234" s="19">
        <v>0</v>
      </c>
    </row>
    <row r="1235" spans="1:5" hidden="1" x14ac:dyDescent="0.3">
      <c r="A1235" s="19" t="s">
        <v>8220</v>
      </c>
      <c r="B1235" s="19">
        <v>6</v>
      </c>
      <c r="D1235" s="19" t="s">
        <v>8221</v>
      </c>
      <c r="E1235" s="19">
        <v>12</v>
      </c>
    </row>
    <row r="1236" spans="1:5" hidden="1" x14ac:dyDescent="0.3">
      <c r="A1236" s="19" t="s">
        <v>8220</v>
      </c>
      <c r="B1236" s="19">
        <v>0</v>
      </c>
      <c r="D1236" s="19" t="s">
        <v>8221</v>
      </c>
      <c r="E1236" s="19">
        <v>1</v>
      </c>
    </row>
    <row r="1237" spans="1:5" hidden="1" x14ac:dyDescent="0.3">
      <c r="A1237" s="19" t="s">
        <v>8220</v>
      </c>
      <c r="B1237" s="19">
        <v>6</v>
      </c>
      <c r="D1237" s="19" t="s">
        <v>8221</v>
      </c>
      <c r="E1237" s="19">
        <v>8</v>
      </c>
    </row>
    <row r="1238" spans="1:5" hidden="1" x14ac:dyDescent="0.3">
      <c r="A1238" s="19" t="s">
        <v>8220</v>
      </c>
      <c r="B1238" s="19">
        <v>0</v>
      </c>
      <c r="D1238" s="19" t="s">
        <v>8221</v>
      </c>
      <c r="E1238" s="19">
        <v>2</v>
      </c>
    </row>
    <row r="1239" spans="1:5" hidden="1" x14ac:dyDescent="0.3">
      <c r="A1239" s="19" t="s">
        <v>8220</v>
      </c>
      <c r="B1239" s="19">
        <v>0</v>
      </c>
      <c r="D1239" s="19" t="s">
        <v>8221</v>
      </c>
      <c r="E1239" s="19">
        <v>31</v>
      </c>
    </row>
    <row r="1240" spans="1:5" hidden="1" x14ac:dyDescent="0.3">
      <c r="A1240" s="19" t="s">
        <v>8220</v>
      </c>
      <c r="B1240" s="19">
        <v>3</v>
      </c>
      <c r="D1240" s="19" t="s">
        <v>8221</v>
      </c>
      <c r="E1240" s="19">
        <v>5</v>
      </c>
    </row>
    <row r="1241" spans="1:5" hidden="1" x14ac:dyDescent="0.3">
      <c r="A1241" s="19" t="s">
        <v>8220</v>
      </c>
      <c r="B1241" s="19">
        <v>0</v>
      </c>
      <c r="D1241" s="19" t="s">
        <v>8221</v>
      </c>
      <c r="E1241" s="19">
        <v>1</v>
      </c>
    </row>
    <row r="1242" spans="1:5" hidden="1" x14ac:dyDescent="0.3">
      <c r="A1242" s="19" t="s">
        <v>8220</v>
      </c>
      <c r="B1242" s="19">
        <v>8</v>
      </c>
      <c r="D1242" s="19" t="s">
        <v>8221</v>
      </c>
      <c r="E1242" s="19">
        <v>12</v>
      </c>
    </row>
    <row r="1243" spans="1:5" hidden="1" x14ac:dyDescent="0.3">
      <c r="A1243" s="19" t="s">
        <v>8220</v>
      </c>
      <c r="B1243" s="19">
        <v>34</v>
      </c>
      <c r="D1243" s="19" t="s">
        <v>8221</v>
      </c>
      <c r="E1243" s="19">
        <v>4</v>
      </c>
    </row>
    <row r="1244" spans="1:5" hidden="1" x14ac:dyDescent="0.3">
      <c r="A1244" s="19" t="s">
        <v>8220</v>
      </c>
      <c r="B1244" s="19">
        <v>1</v>
      </c>
      <c r="D1244" s="19" t="s">
        <v>8221</v>
      </c>
      <c r="E1244" s="19">
        <v>0</v>
      </c>
    </row>
    <row r="1245" spans="1:5" hidden="1" x14ac:dyDescent="0.3">
      <c r="A1245" s="19" t="s">
        <v>8220</v>
      </c>
      <c r="B1245" s="19">
        <v>38</v>
      </c>
      <c r="D1245" s="19" t="s">
        <v>8221</v>
      </c>
      <c r="E1245" s="19">
        <v>7</v>
      </c>
    </row>
    <row r="1246" spans="1:5" x14ac:dyDescent="0.3">
      <c r="A1246" s="19" t="s">
        <v>8219</v>
      </c>
      <c r="B1246" s="19">
        <v>45</v>
      </c>
      <c r="D1246" s="19" t="s">
        <v>8221</v>
      </c>
      <c r="E1246" s="19">
        <v>2</v>
      </c>
    </row>
    <row r="1247" spans="1:5" x14ac:dyDescent="0.3">
      <c r="A1247" s="19" t="s">
        <v>8219</v>
      </c>
      <c r="B1247" s="19">
        <v>17</v>
      </c>
      <c r="D1247" s="19" t="s">
        <v>8221</v>
      </c>
      <c r="E1247" s="19">
        <v>1</v>
      </c>
    </row>
    <row r="1248" spans="1:5" x14ac:dyDescent="0.3">
      <c r="A1248" s="19" t="s">
        <v>8219</v>
      </c>
      <c r="B1248" s="19">
        <v>31</v>
      </c>
      <c r="D1248" s="19" t="s">
        <v>8221</v>
      </c>
      <c r="E1248" s="19">
        <v>4</v>
      </c>
    </row>
    <row r="1249" spans="1:5" x14ac:dyDescent="0.3">
      <c r="A1249" s="19" t="s">
        <v>8219</v>
      </c>
      <c r="B1249" s="19">
        <v>50</v>
      </c>
      <c r="D1249" s="19" t="s">
        <v>8221</v>
      </c>
      <c r="E1249" s="19">
        <v>6</v>
      </c>
    </row>
    <row r="1250" spans="1:5" x14ac:dyDescent="0.3">
      <c r="A1250" s="19" t="s">
        <v>8219</v>
      </c>
      <c r="B1250" s="19">
        <v>59</v>
      </c>
      <c r="D1250" s="19" t="s">
        <v>8221</v>
      </c>
      <c r="E1250" s="19">
        <v>8</v>
      </c>
    </row>
    <row r="1251" spans="1:5" x14ac:dyDescent="0.3">
      <c r="A1251" s="19" t="s">
        <v>8219</v>
      </c>
      <c r="B1251" s="19">
        <v>81</v>
      </c>
      <c r="D1251" s="19" t="s">
        <v>8221</v>
      </c>
      <c r="E1251" s="19">
        <v>14</v>
      </c>
    </row>
    <row r="1252" spans="1:5" x14ac:dyDescent="0.3">
      <c r="A1252" s="19" t="s">
        <v>8219</v>
      </c>
      <c r="B1252" s="19">
        <v>508</v>
      </c>
      <c r="D1252" s="19" t="s">
        <v>8221</v>
      </c>
      <c r="E1252" s="19">
        <v>0</v>
      </c>
    </row>
    <row r="1253" spans="1:5" x14ac:dyDescent="0.3">
      <c r="A1253" s="19" t="s">
        <v>8219</v>
      </c>
      <c r="B1253" s="19">
        <v>74</v>
      </c>
      <c r="D1253" s="19" t="s">
        <v>8221</v>
      </c>
      <c r="E1253" s="19">
        <v>4</v>
      </c>
    </row>
    <row r="1254" spans="1:5" x14ac:dyDescent="0.3">
      <c r="A1254" s="19" t="s">
        <v>8219</v>
      </c>
      <c r="B1254" s="19">
        <v>141</v>
      </c>
      <c r="D1254" s="19" t="s">
        <v>8221</v>
      </c>
      <c r="E1254" s="19">
        <v>0</v>
      </c>
    </row>
    <row r="1255" spans="1:5" x14ac:dyDescent="0.3">
      <c r="A1255" s="19" t="s">
        <v>8219</v>
      </c>
      <c r="B1255" s="19">
        <v>711</v>
      </c>
      <c r="D1255" s="19" t="s">
        <v>8221</v>
      </c>
      <c r="E1255" s="19">
        <v>0</v>
      </c>
    </row>
    <row r="1256" spans="1:5" x14ac:dyDescent="0.3">
      <c r="A1256" s="19" t="s">
        <v>8219</v>
      </c>
      <c r="B1256" s="19">
        <v>141</v>
      </c>
      <c r="D1256" s="19" t="s">
        <v>8221</v>
      </c>
      <c r="E1256" s="19">
        <v>1</v>
      </c>
    </row>
    <row r="1257" spans="1:5" x14ac:dyDescent="0.3">
      <c r="A1257" s="19" t="s">
        <v>8219</v>
      </c>
      <c r="B1257" s="19">
        <v>109</v>
      </c>
      <c r="D1257" s="19" t="s">
        <v>8221</v>
      </c>
      <c r="E1257" s="19">
        <v>1</v>
      </c>
    </row>
    <row r="1258" spans="1:5" x14ac:dyDescent="0.3">
      <c r="A1258" s="19" t="s">
        <v>8219</v>
      </c>
      <c r="B1258" s="19">
        <v>361</v>
      </c>
      <c r="D1258" s="19" t="s">
        <v>8221</v>
      </c>
      <c r="E1258" s="19">
        <v>1</v>
      </c>
    </row>
    <row r="1259" spans="1:5" x14ac:dyDescent="0.3">
      <c r="A1259" s="19" t="s">
        <v>8219</v>
      </c>
      <c r="B1259" s="19">
        <v>176</v>
      </c>
      <c r="D1259" s="19" t="s">
        <v>8221</v>
      </c>
      <c r="E1259" s="19">
        <v>1</v>
      </c>
    </row>
    <row r="1260" spans="1:5" x14ac:dyDescent="0.3">
      <c r="A1260" s="19" t="s">
        <v>8219</v>
      </c>
      <c r="B1260" s="19">
        <v>670</v>
      </c>
      <c r="D1260" s="19" t="s">
        <v>8221</v>
      </c>
      <c r="E1260" s="19">
        <v>4</v>
      </c>
    </row>
    <row r="1261" spans="1:5" x14ac:dyDescent="0.3">
      <c r="A1261" s="19" t="s">
        <v>8219</v>
      </c>
      <c r="B1261" s="19">
        <v>96</v>
      </c>
      <c r="D1261" s="19" t="s">
        <v>8221</v>
      </c>
      <c r="E1261" s="19">
        <v>0</v>
      </c>
    </row>
    <row r="1262" spans="1:5" x14ac:dyDescent="0.3">
      <c r="A1262" s="19" t="s">
        <v>8219</v>
      </c>
      <c r="B1262" s="19">
        <v>74</v>
      </c>
      <c r="D1262" s="19" t="s">
        <v>8221</v>
      </c>
      <c r="E1262" s="19">
        <v>0</v>
      </c>
    </row>
    <row r="1263" spans="1:5" x14ac:dyDescent="0.3">
      <c r="A1263" s="19" t="s">
        <v>8219</v>
      </c>
      <c r="B1263" s="19">
        <v>52</v>
      </c>
      <c r="D1263" s="19" t="s">
        <v>8221</v>
      </c>
      <c r="E1263" s="19">
        <v>2</v>
      </c>
    </row>
    <row r="1264" spans="1:5" x14ac:dyDescent="0.3">
      <c r="A1264" s="19" t="s">
        <v>8219</v>
      </c>
      <c r="B1264" s="19">
        <v>105</v>
      </c>
      <c r="D1264" s="19" t="s">
        <v>8221</v>
      </c>
      <c r="E1264" s="19">
        <v>24</v>
      </c>
    </row>
    <row r="1265" spans="1:5" x14ac:dyDescent="0.3">
      <c r="A1265" s="19" t="s">
        <v>8219</v>
      </c>
      <c r="B1265" s="19">
        <v>41</v>
      </c>
      <c r="D1265" s="19" t="s">
        <v>8221</v>
      </c>
      <c r="E1265" s="19">
        <v>1</v>
      </c>
    </row>
    <row r="1266" spans="1:5" x14ac:dyDescent="0.3">
      <c r="A1266" s="19" t="s">
        <v>8219</v>
      </c>
      <c r="B1266" s="19">
        <v>34</v>
      </c>
      <c r="D1266" s="19" t="s">
        <v>8221</v>
      </c>
      <c r="E1266" s="19">
        <v>2</v>
      </c>
    </row>
    <row r="1267" spans="1:5" x14ac:dyDescent="0.3">
      <c r="A1267" s="19" t="s">
        <v>8219</v>
      </c>
      <c r="B1267" s="19">
        <v>66</v>
      </c>
      <c r="D1267" s="19" t="s">
        <v>8221</v>
      </c>
      <c r="E1267" s="19">
        <v>1</v>
      </c>
    </row>
    <row r="1268" spans="1:5" x14ac:dyDescent="0.3">
      <c r="A1268" s="19" t="s">
        <v>8219</v>
      </c>
      <c r="B1268" s="19">
        <v>50</v>
      </c>
      <c r="D1268" s="19" t="s">
        <v>8221</v>
      </c>
      <c r="E1268" s="19">
        <v>37</v>
      </c>
    </row>
    <row r="1269" spans="1:5" x14ac:dyDescent="0.3">
      <c r="A1269" s="19" t="s">
        <v>8219</v>
      </c>
      <c r="B1269" s="19">
        <v>159</v>
      </c>
      <c r="D1269" s="19" t="s">
        <v>8221</v>
      </c>
      <c r="E1269" s="19">
        <v>5</v>
      </c>
    </row>
    <row r="1270" spans="1:5" x14ac:dyDescent="0.3">
      <c r="A1270" s="19" t="s">
        <v>8219</v>
      </c>
      <c r="B1270" s="19">
        <v>182</v>
      </c>
      <c r="D1270" s="19" t="s">
        <v>8221</v>
      </c>
      <c r="E1270" s="19">
        <v>4</v>
      </c>
    </row>
    <row r="1271" spans="1:5" x14ac:dyDescent="0.3">
      <c r="A1271" s="19" t="s">
        <v>8219</v>
      </c>
      <c r="B1271" s="19">
        <v>206</v>
      </c>
      <c r="D1271" s="19" t="s">
        <v>8221</v>
      </c>
      <c r="E1271" s="19">
        <v>16</v>
      </c>
    </row>
    <row r="1272" spans="1:5" x14ac:dyDescent="0.3">
      <c r="A1272" s="19" t="s">
        <v>8219</v>
      </c>
      <c r="B1272" s="19">
        <v>169</v>
      </c>
      <c r="D1272" s="19" t="s">
        <v>8221</v>
      </c>
      <c r="E1272" s="19">
        <v>9</v>
      </c>
    </row>
    <row r="1273" spans="1:5" x14ac:dyDescent="0.3">
      <c r="A1273" s="19" t="s">
        <v>8219</v>
      </c>
      <c r="B1273" s="19">
        <v>31</v>
      </c>
      <c r="D1273" s="19" t="s">
        <v>8221</v>
      </c>
      <c r="E1273" s="19">
        <v>0</v>
      </c>
    </row>
    <row r="1274" spans="1:5" x14ac:dyDescent="0.3">
      <c r="A1274" s="19" t="s">
        <v>8219</v>
      </c>
      <c r="B1274" s="19">
        <v>28</v>
      </c>
      <c r="D1274" s="19" t="s">
        <v>8221</v>
      </c>
      <c r="E1274" s="19">
        <v>40</v>
      </c>
    </row>
    <row r="1275" spans="1:5" x14ac:dyDescent="0.3">
      <c r="A1275" s="19" t="s">
        <v>8219</v>
      </c>
      <c r="B1275" s="19">
        <v>54</v>
      </c>
      <c r="D1275" s="19" t="s">
        <v>8221</v>
      </c>
      <c r="E1275" s="19">
        <v>0</v>
      </c>
    </row>
    <row r="1276" spans="1:5" x14ac:dyDescent="0.3">
      <c r="A1276" s="19" t="s">
        <v>8219</v>
      </c>
      <c r="B1276" s="19">
        <v>467</v>
      </c>
      <c r="D1276" s="19" t="s">
        <v>8221</v>
      </c>
      <c r="E1276" s="19">
        <v>2</v>
      </c>
    </row>
    <row r="1277" spans="1:5" x14ac:dyDescent="0.3">
      <c r="A1277" s="19" t="s">
        <v>8219</v>
      </c>
      <c r="B1277" s="19">
        <v>389</v>
      </c>
      <c r="D1277" s="19" t="s">
        <v>8221</v>
      </c>
      <c r="E1277" s="19">
        <v>1</v>
      </c>
    </row>
    <row r="1278" spans="1:5" x14ac:dyDescent="0.3">
      <c r="A1278" s="19" t="s">
        <v>8219</v>
      </c>
      <c r="B1278" s="19">
        <v>68</v>
      </c>
      <c r="D1278" s="19" t="s">
        <v>8221</v>
      </c>
      <c r="E1278" s="19">
        <v>9</v>
      </c>
    </row>
    <row r="1279" spans="1:5" x14ac:dyDescent="0.3">
      <c r="A1279" s="19" t="s">
        <v>8219</v>
      </c>
      <c r="B1279" s="19">
        <v>413</v>
      </c>
      <c r="D1279" s="19" t="s">
        <v>8221</v>
      </c>
      <c r="E1279" s="19">
        <v>34</v>
      </c>
    </row>
    <row r="1280" spans="1:5" x14ac:dyDescent="0.3">
      <c r="A1280" s="19" t="s">
        <v>8219</v>
      </c>
      <c r="B1280" s="19">
        <v>190</v>
      </c>
      <c r="D1280" s="19" t="s">
        <v>8221</v>
      </c>
      <c r="E1280" s="19">
        <v>23</v>
      </c>
    </row>
    <row r="1281" spans="1:5" x14ac:dyDescent="0.3">
      <c r="A1281" s="19" t="s">
        <v>8219</v>
      </c>
      <c r="B1281" s="19">
        <v>189</v>
      </c>
      <c r="D1281" s="19" t="s">
        <v>8221</v>
      </c>
      <c r="E1281" s="19">
        <v>19</v>
      </c>
    </row>
    <row r="1282" spans="1:5" x14ac:dyDescent="0.3">
      <c r="A1282" s="19" t="s">
        <v>8219</v>
      </c>
      <c r="B1282" s="19">
        <v>130</v>
      </c>
      <c r="D1282" s="19" t="s">
        <v>8221</v>
      </c>
      <c r="E1282" s="19">
        <v>50</v>
      </c>
    </row>
    <row r="1283" spans="1:5" x14ac:dyDescent="0.3">
      <c r="A1283" s="19" t="s">
        <v>8219</v>
      </c>
      <c r="B1283" s="19">
        <v>74</v>
      </c>
      <c r="D1283" s="19" t="s">
        <v>8221</v>
      </c>
      <c r="E1283" s="19">
        <v>12</v>
      </c>
    </row>
    <row r="1284" spans="1:5" x14ac:dyDescent="0.3">
      <c r="A1284" s="19" t="s">
        <v>8219</v>
      </c>
      <c r="B1284" s="19">
        <v>274</v>
      </c>
      <c r="D1284" s="19" t="s">
        <v>8221</v>
      </c>
      <c r="E1284" s="19">
        <v>8</v>
      </c>
    </row>
    <row r="1285" spans="1:5" x14ac:dyDescent="0.3">
      <c r="A1285" s="19" t="s">
        <v>8219</v>
      </c>
      <c r="B1285" s="19">
        <v>22</v>
      </c>
      <c r="D1285" s="19" t="s">
        <v>8221</v>
      </c>
      <c r="E1285" s="19">
        <v>9</v>
      </c>
    </row>
    <row r="1286" spans="1:5" x14ac:dyDescent="0.3">
      <c r="A1286" s="19" t="s">
        <v>8219</v>
      </c>
      <c r="B1286" s="19">
        <v>31</v>
      </c>
      <c r="D1286" s="19" t="s">
        <v>8221</v>
      </c>
      <c r="E1286" s="19">
        <v>43</v>
      </c>
    </row>
    <row r="1287" spans="1:5" x14ac:dyDescent="0.3">
      <c r="A1287" s="19" t="s">
        <v>8219</v>
      </c>
      <c r="B1287" s="19">
        <v>63</v>
      </c>
      <c r="D1287" s="19" t="s">
        <v>8221</v>
      </c>
      <c r="E1287" s="19">
        <v>28</v>
      </c>
    </row>
    <row r="1288" spans="1:5" x14ac:dyDescent="0.3">
      <c r="A1288" s="19" t="s">
        <v>8219</v>
      </c>
      <c r="B1288" s="19">
        <v>20</v>
      </c>
      <c r="D1288" s="19" t="s">
        <v>8221</v>
      </c>
      <c r="E1288" s="19">
        <v>4</v>
      </c>
    </row>
    <row r="1289" spans="1:5" x14ac:dyDescent="0.3">
      <c r="A1289" s="19" t="s">
        <v>8219</v>
      </c>
      <c r="B1289" s="19">
        <v>25</v>
      </c>
      <c r="D1289" s="19" t="s">
        <v>8221</v>
      </c>
      <c r="E1289" s="19">
        <v>24</v>
      </c>
    </row>
    <row r="1290" spans="1:5" x14ac:dyDescent="0.3">
      <c r="A1290" s="19" t="s">
        <v>8219</v>
      </c>
      <c r="B1290" s="19">
        <v>61</v>
      </c>
      <c r="D1290" s="19" t="s">
        <v>8221</v>
      </c>
      <c r="E1290" s="19">
        <v>2</v>
      </c>
    </row>
    <row r="1291" spans="1:5" x14ac:dyDescent="0.3">
      <c r="A1291" s="19" t="s">
        <v>8219</v>
      </c>
      <c r="B1291" s="19">
        <v>52</v>
      </c>
      <c r="D1291" s="19" t="s">
        <v>8221</v>
      </c>
      <c r="E1291" s="19">
        <v>2</v>
      </c>
    </row>
    <row r="1292" spans="1:5" x14ac:dyDescent="0.3">
      <c r="A1292" s="19" t="s">
        <v>8219</v>
      </c>
      <c r="B1292" s="19">
        <v>86</v>
      </c>
      <c r="D1292" s="19" t="s">
        <v>8221</v>
      </c>
      <c r="E1292" s="19">
        <v>20</v>
      </c>
    </row>
    <row r="1293" spans="1:5" x14ac:dyDescent="0.3">
      <c r="A1293" s="19" t="s">
        <v>8219</v>
      </c>
      <c r="B1293" s="19">
        <v>42</v>
      </c>
      <c r="D1293" s="19" t="s">
        <v>8221</v>
      </c>
      <c r="E1293" s="19">
        <v>1</v>
      </c>
    </row>
    <row r="1294" spans="1:5" x14ac:dyDescent="0.3">
      <c r="A1294" s="19" t="s">
        <v>8219</v>
      </c>
      <c r="B1294" s="19">
        <v>52</v>
      </c>
      <c r="D1294" s="19" t="s">
        <v>8221</v>
      </c>
      <c r="E1294" s="19">
        <v>1</v>
      </c>
    </row>
    <row r="1295" spans="1:5" x14ac:dyDescent="0.3">
      <c r="A1295" s="19" t="s">
        <v>8219</v>
      </c>
      <c r="B1295" s="19">
        <v>120</v>
      </c>
      <c r="D1295" s="19" t="s">
        <v>8221</v>
      </c>
      <c r="E1295" s="19">
        <v>4</v>
      </c>
    </row>
    <row r="1296" spans="1:5" x14ac:dyDescent="0.3">
      <c r="A1296" s="19" t="s">
        <v>8219</v>
      </c>
      <c r="B1296" s="19">
        <v>22</v>
      </c>
      <c r="D1296" s="19" t="s">
        <v>8221</v>
      </c>
      <c r="E1296" s="19">
        <v>1</v>
      </c>
    </row>
    <row r="1297" spans="1:5" x14ac:dyDescent="0.3">
      <c r="A1297" s="19" t="s">
        <v>8219</v>
      </c>
      <c r="B1297" s="19">
        <v>64</v>
      </c>
      <c r="D1297" s="19" t="s">
        <v>8221</v>
      </c>
      <c r="E1297" s="19">
        <v>1</v>
      </c>
    </row>
    <row r="1298" spans="1:5" x14ac:dyDescent="0.3">
      <c r="A1298" s="19" t="s">
        <v>8219</v>
      </c>
      <c r="B1298" s="19">
        <v>23</v>
      </c>
      <c r="D1298" s="19" t="s">
        <v>8221</v>
      </c>
      <c r="E1298" s="19">
        <v>13</v>
      </c>
    </row>
    <row r="1299" spans="1:5" x14ac:dyDescent="0.3">
      <c r="A1299" s="19" t="s">
        <v>8219</v>
      </c>
      <c r="B1299" s="19">
        <v>238</v>
      </c>
      <c r="D1299" s="19" t="s">
        <v>8221</v>
      </c>
      <c r="E1299" s="19">
        <v>1</v>
      </c>
    </row>
    <row r="1300" spans="1:5" x14ac:dyDescent="0.3">
      <c r="A1300" s="19" t="s">
        <v>8219</v>
      </c>
      <c r="B1300" s="19">
        <v>33</v>
      </c>
      <c r="D1300" s="19" t="s">
        <v>8221</v>
      </c>
      <c r="E1300" s="19">
        <v>1</v>
      </c>
    </row>
    <row r="1301" spans="1:5" x14ac:dyDescent="0.3">
      <c r="A1301" s="19" t="s">
        <v>8219</v>
      </c>
      <c r="B1301" s="19">
        <v>32</v>
      </c>
      <c r="D1301" s="19" t="s">
        <v>8221</v>
      </c>
      <c r="E1301" s="19">
        <v>0</v>
      </c>
    </row>
    <row r="1302" spans="1:5" x14ac:dyDescent="0.3">
      <c r="A1302" s="19" t="s">
        <v>8219</v>
      </c>
      <c r="B1302" s="19">
        <v>24</v>
      </c>
      <c r="D1302" s="19" t="s">
        <v>8221</v>
      </c>
      <c r="E1302" s="19">
        <v>3</v>
      </c>
    </row>
    <row r="1303" spans="1:5" x14ac:dyDescent="0.3">
      <c r="A1303" s="19" t="s">
        <v>8219</v>
      </c>
      <c r="B1303" s="19">
        <v>29</v>
      </c>
      <c r="D1303" s="19" t="s">
        <v>8221</v>
      </c>
      <c r="E1303" s="19">
        <v>14</v>
      </c>
    </row>
    <row r="1304" spans="1:5" x14ac:dyDescent="0.3">
      <c r="A1304" s="19" t="s">
        <v>8219</v>
      </c>
      <c r="B1304" s="19">
        <v>50</v>
      </c>
      <c r="D1304" s="19" t="s">
        <v>8221</v>
      </c>
      <c r="E1304" s="19">
        <v>2</v>
      </c>
    </row>
    <row r="1305" spans="1:5" x14ac:dyDescent="0.3">
      <c r="A1305" s="19" t="s">
        <v>8219</v>
      </c>
      <c r="B1305" s="19">
        <v>108</v>
      </c>
      <c r="D1305" s="19" t="s">
        <v>8221</v>
      </c>
      <c r="E1305" s="19">
        <v>5</v>
      </c>
    </row>
    <row r="1306" spans="1:5" hidden="1" x14ac:dyDescent="0.3">
      <c r="A1306" s="19" t="s">
        <v>8220</v>
      </c>
      <c r="B1306" s="19">
        <v>104</v>
      </c>
      <c r="D1306" s="19" t="s">
        <v>8221</v>
      </c>
      <c r="E1306" s="19">
        <v>14</v>
      </c>
    </row>
    <row r="1307" spans="1:5" hidden="1" x14ac:dyDescent="0.3">
      <c r="A1307" s="19" t="s">
        <v>8220</v>
      </c>
      <c r="B1307" s="19">
        <v>86</v>
      </c>
      <c r="D1307" s="19" t="s">
        <v>8221</v>
      </c>
      <c r="E1307" s="19">
        <v>9</v>
      </c>
    </row>
    <row r="1308" spans="1:5" hidden="1" x14ac:dyDescent="0.3">
      <c r="A1308" s="19" t="s">
        <v>8220</v>
      </c>
      <c r="B1308" s="19">
        <v>356</v>
      </c>
      <c r="D1308" s="19" t="s">
        <v>8221</v>
      </c>
      <c r="E1308" s="19">
        <v>8</v>
      </c>
    </row>
    <row r="1309" spans="1:5" hidden="1" x14ac:dyDescent="0.3">
      <c r="A1309" s="19" t="s">
        <v>8220</v>
      </c>
      <c r="B1309" s="19">
        <v>45</v>
      </c>
      <c r="D1309" s="19" t="s">
        <v>8221</v>
      </c>
      <c r="E1309" s="19">
        <v>7</v>
      </c>
    </row>
    <row r="1310" spans="1:5" hidden="1" x14ac:dyDescent="0.3">
      <c r="A1310" s="19" t="s">
        <v>8220</v>
      </c>
      <c r="B1310" s="19">
        <v>38</v>
      </c>
      <c r="D1310" s="19" t="s">
        <v>8221</v>
      </c>
      <c r="E1310" s="19">
        <v>0</v>
      </c>
    </row>
    <row r="1311" spans="1:5" hidden="1" x14ac:dyDescent="0.3">
      <c r="A1311" s="19" t="s">
        <v>8220</v>
      </c>
      <c r="B1311" s="19">
        <v>35</v>
      </c>
      <c r="D1311" s="19" t="s">
        <v>8221</v>
      </c>
      <c r="E1311" s="19">
        <v>84</v>
      </c>
    </row>
    <row r="1312" spans="1:5" hidden="1" x14ac:dyDescent="0.3">
      <c r="A1312" s="19" t="s">
        <v>8220</v>
      </c>
      <c r="B1312" s="19">
        <v>24</v>
      </c>
      <c r="D1312" s="19" t="s">
        <v>8221</v>
      </c>
      <c r="E1312" s="19">
        <v>11</v>
      </c>
    </row>
    <row r="1313" spans="1:5" hidden="1" x14ac:dyDescent="0.3">
      <c r="A1313" s="19" t="s">
        <v>8220</v>
      </c>
      <c r="B1313" s="19">
        <v>100</v>
      </c>
      <c r="D1313" s="19" t="s">
        <v>8221</v>
      </c>
      <c r="E1313" s="19">
        <v>1</v>
      </c>
    </row>
    <row r="1314" spans="1:5" hidden="1" x14ac:dyDescent="0.3">
      <c r="A1314" s="19" t="s">
        <v>8220</v>
      </c>
      <c r="B1314" s="19">
        <v>1</v>
      </c>
      <c r="D1314" s="19" t="s">
        <v>8221</v>
      </c>
      <c r="E1314" s="19">
        <v>4</v>
      </c>
    </row>
    <row r="1315" spans="1:5" hidden="1" x14ac:dyDescent="0.3">
      <c r="A1315" s="19" t="s">
        <v>8220</v>
      </c>
      <c r="B1315" s="19">
        <v>122</v>
      </c>
      <c r="D1315" s="19" t="s">
        <v>8221</v>
      </c>
      <c r="E1315" s="19">
        <v>10</v>
      </c>
    </row>
    <row r="1316" spans="1:5" hidden="1" x14ac:dyDescent="0.3">
      <c r="A1316" s="19" t="s">
        <v>8220</v>
      </c>
      <c r="B1316" s="19">
        <v>11</v>
      </c>
      <c r="D1316" s="19" t="s">
        <v>8221</v>
      </c>
      <c r="E1316" s="19">
        <v>16</v>
      </c>
    </row>
    <row r="1317" spans="1:5" hidden="1" x14ac:dyDescent="0.3">
      <c r="A1317" s="19" t="s">
        <v>8220</v>
      </c>
      <c r="B1317" s="19">
        <v>248</v>
      </c>
      <c r="D1317" s="19" t="s">
        <v>8221</v>
      </c>
      <c r="E1317" s="19">
        <v>2</v>
      </c>
    </row>
    <row r="1318" spans="1:5" hidden="1" x14ac:dyDescent="0.3">
      <c r="A1318" s="19" t="s">
        <v>8220</v>
      </c>
      <c r="B1318" s="19">
        <v>1</v>
      </c>
      <c r="D1318" s="19" t="s">
        <v>8221</v>
      </c>
      <c r="E1318" s="19">
        <v>5</v>
      </c>
    </row>
    <row r="1319" spans="1:5" hidden="1" x14ac:dyDescent="0.3">
      <c r="A1319" s="19" t="s">
        <v>8220</v>
      </c>
      <c r="B1319" s="19">
        <v>19</v>
      </c>
      <c r="D1319" s="19" t="s">
        <v>8221</v>
      </c>
      <c r="E1319" s="19">
        <v>1</v>
      </c>
    </row>
    <row r="1320" spans="1:5" hidden="1" x14ac:dyDescent="0.3">
      <c r="A1320" s="19" t="s">
        <v>8220</v>
      </c>
      <c r="B1320" s="19">
        <v>135</v>
      </c>
      <c r="D1320" s="19" t="s">
        <v>8221</v>
      </c>
      <c r="E1320" s="19">
        <v>31</v>
      </c>
    </row>
    <row r="1321" spans="1:5" hidden="1" x14ac:dyDescent="0.3">
      <c r="A1321" s="19" t="s">
        <v>8220</v>
      </c>
      <c r="B1321" s="19">
        <v>9</v>
      </c>
      <c r="D1321" s="19" t="s">
        <v>8221</v>
      </c>
      <c r="E1321" s="19">
        <v>0</v>
      </c>
    </row>
    <row r="1322" spans="1:5" hidden="1" x14ac:dyDescent="0.3">
      <c r="A1322" s="19" t="s">
        <v>8220</v>
      </c>
      <c r="B1322" s="19">
        <v>3</v>
      </c>
      <c r="D1322" s="19" t="s">
        <v>8221</v>
      </c>
      <c r="E1322" s="19">
        <v>2</v>
      </c>
    </row>
    <row r="1323" spans="1:5" hidden="1" x14ac:dyDescent="0.3">
      <c r="A1323" s="19" t="s">
        <v>8220</v>
      </c>
      <c r="B1323" s="19">
        <v>7</v>
      </c>
      <c r="D1323" s="19" t="s">
        <v>8221</v>
      </c>
      <c r="E1323" s="19">
        <v>7</v>
      </c>
    </row>
    <row r="1324" spans="1:5" hidden="1" x14ac:dyDescent="0.3">
      <c r="A1324" s="19" t="s">
        <v>8220</v>
      </c>
      <c r="B1324" s="19">
        <v>4</v>
      </c>
      <c r="D1324" s="19" t="s">
        <v>8221</v>
      </c>
      <c r="E1324" s="19">
        <v>16</v>
      </c>
    </row>
    <row r="1325" spans="1:5" hidden="1" x14ac:dyDescent="0.3">
      <c r="A1325" s="19" t="s">
        <v>8220</v>
      </c>
      <c r="B1325" s="19">
        <v>44</v>
      </c>
      <c r="D1325" s="19" t="s">
        <v>8221</v>
      </c>
      <c r="E1325" s="19">
        <v>4</v>
      </c>
    </row>
    <row r="1326" spans="1:5" hidden="1" x14ac:dyDescent="0.3">
      <c r="A1326" s="19" t="s">
        <v>8220</v>
      </c>
      <c r="B1326" s="19">
        <v>90</v>
      </c>
      <c r="D1326" s="19" t="s">
        <v>8221</v>
      </c>
      <c r="E1326" s="19">
        <v>4</v>
      </c>
    </row>
    <row r="1327" spans="1:5" hidden="1" x14ac:dyDescent="0.3">
      <c r="A1327" s="19" t="s">
        <v>8220</v>
      </c>
      <c r="B1327" s="19">
        <v>8</v>
      </c>
      <c r="D1327" s="19" t="s">
        <v>8221</v>
      </c>
      <c r="E1327" s="19">
        <v>4</v>
      </c>
    </row>
    <row r="1328" spans="1:5" hidden="1" x14ac:dyDescent="0.3">
      <c r="A1328" s="19" t="s">
        <v>8220</v>
      </c>
      <c r="B1328" s="19">
        <v>11</v>
      </c>
      <c r="D1328" s="19" t="s">
        <v>8221</v>
      </c>
      <c r="E1328" s="19">
        <v>3</v>
      </c>
    </row>
    <row r="1329" spans="1:5" hidden="1" x14ac:dyDescent="0.3">
      <c r="A1329" s="19" t="s">
        <v>8220</v>
      </c>
      <c r="B1329" s="19">
        <v>41</v>
      </c>
      <c r="D1329" s="19" t="s">
        <v>8221</v>
      </c>
      <c r="E1329" s="19">
        <v>36</v>
      </c>
    </row>
    <row r="1330" spans="1:5" hidden="1" x14ac:dyDescent="0.3">
      <c r="A1330" s="19" t="s">
        <v>8220</v>
      </c>
      <c r="B1330" s="19">
        <v>15</v>
      </c>
      <c r="D1330" s="19" t="s">
        <v>8221</v>
      </c>
      <c r="E1330" s="19">
        <v>1</v>
      </c>
    </row>
    <row r="1331" spans="1:5" hidden="1" x14ac:dyDescent="0.3">
      <c r="A1331" s="19" t="s">
        <v>8220</v>
      </c>
      <c r="B1331" s="19">
        <v>9</v>
      </c>
      <c r="D1331" s="19" t="s">
        <v>8221</v>
      </c>
      <c r="E1331" s="19">
        <v>7</v>
      </c>
    </row>
    <row r="1332" spans="1:5" hidden="1" x14ac:dyDescent="0.3">
      <c r="A1332" s="19" t="s">
        <v>8220</v>
      </c>
      <c r="B1332" s="19">
        <v>50</v>
      </c>
      <c r="D1332" s="19" t="s">
        <v>8221</v>
      </c>
      <c r="E1332" s="19">
        <v>27</v>
      </c>
    </row>
    <row r="1333" spans="1:5" hidden="1" x14ac:dyDescent="0.3">
      <c r="A1333" s="19" t="s">
        <v>8220</v>
      </c>
      <c r="B1333" s="19">
        <v>34</v>
      </c>
      <c r="D1333" s="19" t="s">
        <v>8221</v>
      </c>
      <c r="E1333" s="19">
        <v>1</v>
      </c>
    </row>
    <row r="1334" spans="1:5" hidden="1" x14ac:dyDescent="0.3">
      <c r="A1334" s="19" t="s">
        <v>8220</v>
      </c>
      <c r="B1334" s="19">
        <v>0</v>
      </c>
      <c r="D1334" s="19" t="s">
        <v>8221</v>
      </c>
      <c r="E1334" s="19">
        <v>0</v>
      </c>
    </row>
    <row r="1335" spans="1:5" hidden="1" x14ac:dyDescent="0.3">
      <c r="A1335" s="19" t="s">
        <v>8220</v>
      </c>
      <c r="B1335" s="19">
        <v>0</v>
      </c>
      <c r="D1335" s="19" t="s">
        <v>8221</v>
      </c>
      <c r="E1335" s="19">
        <v>1</v>
      </c>
    </row>
    <row r="1336" spans="1:5" hidden="1" x14ac:dyDescent="0.3">
      <c r="A1336" s="19" t="s">
        <v>8220</v>
      </c>
      <c r="B1336" s="19">
        <v>276</v>
      </c>
      <c r="D1336" s="19" t="s">
        <v>8221</v>
      </c>
      <c r="E1336" s="19">
        <v>3</v>
      </c>
    </row>
    <row r="1337" spans="1:5" hidden="1" x14ac:dyDescent="0.3">
      <c r="A1337" s="19" t="s">
        <v>8220</v>
      </c>
      <c r="B1337" s="19">
        <v>16</v>
      </c>
      <c r="D1337" s="19" t="s">
        <v>8221</v>
      </c>
      <c r="E1337" s="19">
        <v>3</v>
      </c>
    </row>
    <row r="1338" spans="1:5" hidden="1" x14ac:dyDescent="0.3">
      <c r="A1338" s="19" t="s">
        <v>8220</v>
      </c>
      <c r="B1338" s="19">
        <v>224</v>
      </c>
      <c r="D1338" s="19" t="s">
        <v>8221</v>
      </c>
      <c r="E1338" s="19">
        <v>3</v>
      </c>
    </row>
    <row r="1339" spans="1:5" hidden="1" x14ac:dyDescent="0.3">
      <c r="A1339" s="19" t="s">
        <v>8220</v>
      </c>
      <c r="B1339" s="19">
        <v>140</v>
      </c>
      <c r="D1339" s="19" t="s">
        <v>8221</v>
      </c>
      <c r="E1339" s="19">
        <v>0</v>
      </c>
    </row>
    <row r="1340" spans="1:5" hidden="1" x14ac:dyDescent="0.3">
      <c r="A1340" s="19" t="s">
        <v>8220</v>
      </c>
      <c r="B1340" s="19">
        <v>15</v>
      </c>
      <c r="D1340" s="19" t="s">
        <v>8221</v>
      </c>
      <c r="E1340" s="19">
        <v>6</v>
      </c>
    </row>
    <row r="1341" spans="1:5" hidden="1" x14ac:dyDescent="0.3">
      <c r="A1341" s="19" t="s">
        <v>8220</v>
      </c>
      <c r="B1341" s="19">
        <v>37</v>
      </c>
      <c r="D1341" s="19" t="s">
        <v>8221</v>
      </c>
      <c r="E1341" s="19">
        <v>17</v>
      </c>
    </row>
    <row r="1342" spans="1:5" hidden="1" x14ac:dyDescent="0.3">
      <c r="A1342" s="19" t="s">
        <v>8220</v>
      </c>
      <c r="B1342" s="19">
        <v>0</v>
      </c>
      <c r="D1342" s="19" t="s">
        <v>8221</v>
      </c>
      <c r="E1342" s="19">
        <v>40</v>
      </c>
    </row>
    <row r="1343" spans="1:5" hidden="1" x14ac:dyDescent="0.3">
      <c r="A1343" s="19" t="s">
        <v>8220</v>
      </c>
      <c r="B1343" s="19">
        <v>46</v>
      </c>
      <c r="D1343" s="19" t="s">
        <v>8221</v>
      </c>
      <c r="E1343" s="19">
        <v>3</v>
      </c>
    </row>
    <row r="1344" spans="1:5" hidden="1" x14ac:dyDescent="0.3">
      <c r="A1344" s="19" t="s">
        <v>8220</v>
      </c>
      <c r="B1344" s="19">
        <v>1</v>
      </c>
      <c r="D1344" s="19" t="s">
        <v>8221</v>
      </c>
      <c r="E1344" s="19">
        <v>1</v>
      </c>
    </row>
    <row r="1345" spans="1:5" hidden="1" x14ac:dyDescent="0.3">
      <c r="A1345" s="19" t="s">
        <v>8220</v>
      </c>
      <c r="B1345" s="19">
        <v>323</v>
      </c>
      <c r="D1345" s="19" t="s">
        <v>8221</v>
      </c>
      <c r="E1345" s="19">
        <v>2</v>
      </c>
    </row>
    <row r="1346" spans="1:5" x14ac:dyDescent="0.3">
      <c r="A1346" s="19" t="s">
        <v>8219</v>
      </c>
      <c r="B1346" s="19">
        <v>139</v>
      </c>
      <c r="D1346" s="19" t="s">
        <v>8221</v>
      </c>
      <c r="E1346" s="19">
        <v>7</v>
      </c>
    </row>
    <row r="1347" spans="1:5" x14ac:dyDescent="0.3">
      <c r="A1347" s="19" t="s">
        <v>8219</v>
      </c>
      <c r="B1347" s="19">
        <v>7</v>
      </c>
      <c r="D1347" s="19" t="s">
        <v>8221</v>
      </c>
      <c r="E1347" s="19">
        <v>14</v>
      </c>
    </row>
    <row r="1348" spans="1:5" x14ac:dyDescent="0.3">
      <c r="A1348" s="19" t="s">
        <v>8219</v>
      </c>
      <c r="B1348" s="19">
        <v>149</v>
      </c>
      <c r="D1348" s="19" t="s">
        <v>8221</v>
      </c>
      <c r="E1348" s="19">
        <v>0</v>
      </c>
    </row>
    <row r="1349" spans="1:5" x14ac:dyDescent="0.3">
      <c r="A1349" s="19" t="s">
        <v>8219</v>
      </c>
      <c r="B1349" s="19">
        <v>31</v>
      </c>
      <c r="D1349" s="19" t="s">
        <v>8221</v>
      </c>
      <c r="E1349" s="19">
        <v>0</v>
      </c>
    </row>
    <row r="1350" spans="1:5" x14ac:dyDescent="0.3">
      <c r="A1350" s="19" t="s">
        <v>8219</v>
      </c>
      <c r="B1350" s="19">
        <v>26</v>
      </c>
      <c r="D1350" s="19" t="s">
        <v>8221</v>
      </c>
      <c r="E1350" s="19">
        <v>1</v>
      </c>
    </row>
    <row r="1351" spans="1:5" x14ac:dyDescent="0.3">
      <c r="A1351" s="19" t="s">
        <v>8219</v>
      </c>
      <c r="B1351" s="19">
        <v>172</v>
      </c>
      <c r="D1351" s="19" t="s">
        <v>8221</v>
      </c>
      <c r="E1351" s="19">
        <v>12</v>
      </c>
    </row>
    <row r="1352" spans="1:5" x14ac:dyDescent="0.3">
      <c r="A1352" s="19" t="s">
        <v>8219</v>
      </c>
      <c r="B1352" s="19">
        <v>78</v>
      </c>
      <c r="D1352" s="19" t="s">
        <v>8221</v>
      </c>
      <c r="E1352" s="19">
        <v>12</v>
      </c>
    </row>
    <row r="1353" spans="1:5" x14ac:dyDescent="0.3">
      <c r="A1353" s="19" t="s">
        <v>8219</v>
      </c>
      <c r="B1353" s="19">
        <v>120</v>
      </c>
      <c r="D1353" s="19" t="s">
        <v>8221</v>
      </c>
      <c r="E1353" s="19">
        <v>23</v>
      </c>
    </row>
    <row r="1354" spans="1:5" x14ac:dyDescent="0.3">
      <c r="A1354" s="19" t="s">
        <v>8219</v>
      </c>
      <c r="B1354" s="19">
        <v>227</v>
      </c>
      <c r="D1354" s="19" t="s">
        <v>8221</v>
      </c>
      <c r="E1354" s="19">
        <v>0</v>
      </c>
    </row>
    <row r="1355" spans="1:5" x14ac:dyDescent="0.3">
      <c r="A1355" s="19" t="s">
        <v>8219</v>
      </c>
      <c r="B1355" s="19">
        <v>42</v>
      </c>
      <c r="D1355" s="19" t="s">
        <v>8221</v>
      </c>
      <c r="E1355" s="19">
        <v>10</v>
      </c>
    </row>
    <row r="1356" spans="1:5" x14ac:dyDescent="0.3">
      <c r="A1356" s="19" t="s">
        <v>8219</v>
      </c>
      <c r="B1356" s="19">
        <v>64</v>
      </c>
      <c r="D1356" s="19" t="s">
        <v>8221</v>
      </c>
      <c r="E1356" s="19">
        <v>5</v>
      </c>
    </row>
    <row r="1357" spans="1:5" x14ac:dyDescent="0.3">
      <c r="A1357" s="19" t="s">
        <v>8219</v>
      </c>
      <c r="B1357" s="19">
        <v>121</v>
      </c>
      <c r="D1357" s="19" t="s">
        <v>8221</v>
      </c>
      <c r="E1357" s="19">
        <v>1</v>
      </c>
    </row>
    <row r="1358" spans="1:5" x14ac:dyDescent="0.3">
      <c r="A1358" s="19" t="s">
        <v>8219</v>
      </c>
      <c r="B1358" s="19">
        <v>87</v>
      </c>
      <c r="D1358" s="19" t="s">
        <v>8221</v>
      </c>
      <c r="E1358" s="19">
        <v>2</v>
      </c>
    </row>
    <row r="1359" spans="1:5" x14ac:dyDescent="0.3">
      <c r="A1359" s="19" t="s">
        <v>8219</v>
      </c>
      <c r="B1359" s="19">
        <v>65</v>
      </c>
      <c r="D1359" s="19" t="s">
        <v>8221</v>
      </c>
      <c r="E1359" s="19">
        <v>2</v>
      </c>
    </row>
    <row r="1360" spans="1:5" x14ac:dyDescent="0.3">
      <c r="A1360" s="19" t="s">
        <v>8219</v>
      </c>
      <c r="B1360" s="19">
        <v>49</v>
      </c>
      <c r="D1360" s="19" t="s">
        <v>8221</v>
      </c>
      <c r="E1360" s="19">
        <v>0</v>
      </c>
    </row>
    <row r="1361" spans="1:5" x14ac:dyDescent="0.3">
      <c r="A1361" s="19" t="s">
        <v>8219</v>
      </c>
      <c r="B1361" s="19">
        <v>19</v>
      </c>
      <c r="D1361" s="19" t="s">
        <v>8221</v>
      </c>
      <c r="E1361" s="19">
        <v>13</v>
      </c>
    </row>
    <row r="1362" spans="1:5" x14ac:dyDescent="0.3">
      <c r="A1362" s="19" t="s">
        <v>8219</v>
      </c>
      <c r="B1362" s="19">
        <v>81</v>
      </c>
      <c r="D1362" s="19" t="s">
        <v>8221</v>
      </c>
      <c r="E1362" s="19">
        <v>0</v>
      </c>
    </row>
    <row r="1363" spans="1:5" x14ac:dyDescent="0.3">
      <c r="A1363" s="19" t="s">
        <v>8219</v>
      </c>
      <c r="B1363" s="19">
        <v>264</v>
      </c>
      <c r="D1363" s="19" t="s">
        <v>8221</v>
      </c>
      <c r="E1363" s="19">
        <v>1</v>
      </c>
    </row>
    <row r="1364" spans="1:5" x14ac:dyDescent="0.3">
      <c r="A1364" s="19" t="s">
        <v>8219</v>
      </c>
      <c r="B1364" s="19">
        <v>25</v>
      </c>
      <c r="D1364" s="19" t="s">
        <v>8221</v>
      </c>
      <c r="E1364" s="19">
        <v>5</v>
      </c>
    </row>
    <row r="1365" spans="1:5" x14ac:dyDescent="0.3">
      <c r="A1365" s="19" t="s">
        <v>8219</v>
      </c>
      <c r="B1365" s="19">
        <v>5</v>
      </c>
      <c r="D1365" s="19" t="s">
        <v>8221</v>
      </c>
      <c r="E1365" s="19">
        <v>2</v>
      </c>
    </row>
    <row r="1366" spans="1:5" x14ac:dyDescent="0.3">
      <c r="A1366" s="19" t="s">
        <v>8219</v>
      </c>
      <c r="B1366" s="19">
        <v>144</v>
      </c>
      <c r="D1366" s="19" t="s">
        <v>8221</v>
      </c>
      <c r="E1366" s="19">
        <v>0</v>
      </c>
    </row>
    <row r="1367" spans="1:5" x14ac:dyDescent="0.3">
      <c r="A1367" s="19" t="s">
        <v>8219</v>
      </c>
      <c r="B1367" s="19">
        <v>92</v>
      </c>
      <c r="D1367" s="19" t="s">
        <v>8221</v>
      </c>
      <c r="E1367" s="19">
        <v>32</v>
      </c>
    </row>
    <row r="1368" spans="1:5" x14ac:dyDescent="0.3">
      <c r="A1368" s="19" t="s">
        <v>8219</v>
      </c>
      <c r="B1368" s="19">
        <v>147</v>
      </c>
      <c r="D1368" s="19" t="s">
        <v>8221</v>
      </c>
      <c r="E1368" s="19">
        <v>1</v>
      </c>
    </row>
    <row r="1369" spans="1:5" x14ac:dyDescent="0.3">
      <c r="A1369" s="19" t="s">
        <v>8219</v>
      </c>
      <c r="B1369" s="19">
        <v>90</v>
      </c>
      <c r="D1369" s="19" t="s">
        <v>8221</v>
      </c>
      <c r="E1369" s="19">
        <v>1</v>
      </c>
    </row>
    <row r="1370" spans="1:5" x14ac:dyDescent="0.3">
      <c r="A1370" s="19" t="s">
        <v>8219</v>
      </c>
      <c r="B1370" s="19">
        <v>87</v>
      </c>
      <c r="D1370" s="19" t="s">
        <v>8221</v>
      </c>
      <c r="E1370" s="19">
        <v>1</v>
      </c>
    </row>
    <row r="1371" spans="1:5" x14ac:dyDescent="0.3">
      <c r="A1371" s="19" t="s">
        <v>8219</v>
      </c>
      <c r="B1371" s="19">
        <v>406</v>
      </c>
      <c r="D1371" s="19" t="s">
        <v>8221</v>
      </c>
      <c r="E1371" s="19">
        <v>0</v>
      </c>
    </row>
    <row r="1372" spans="1:5" x14ac:dyDescent="0.3">
      <c r="A1372" s="19" t="s">
        <v>8219</v>
      </c>
      <c r="B1372" s="19">
        <v>20</v>
      </c>
      <c r="D1372" s="19" t="s">
        <v>8221</v>
      </c>
      <c r="E1372" s="19">
        <v>0</v>
      </c>
    </row>
    <row r="1373" spans="1:5" x14ac:dyDescent="0.3">
      <c r="A1373" s="19" t="s">
        <v>8219</v>
      </c>
      <c r="B1373" s="19">
        <v>70</v>
      </c>
      <c r="D1373" s="19" t="s">
        <v>8221</v>
      </c>
      <c r="E1373" s="19">
        <v>8</v>
      </c>
    </row>
    <row r="1374" spans="1:5" x14ac:dyDescent="0.3">
      <c r="A1374" s="19" t="s">
        <v>8219</v>
      </c>
      <c r="B1374" s="19">
        <v>16</v>
      </c>
      <c r="D1374" s="19" t="s">
        <v>8221</v>
      </c>
      <c r="E1374" s="19">
        <v>0</v>
      </c>
    </row>
    <row r="1375" spans="1:5" x14ac:dyDescent="0.3">
      <c r="A1375" s="19" t="s">
        <v>8219</v>
      </c>
      <c r="B1375" s="19">
        <v>52</v>
      </c>
      <c r="D1375" s="19" t="s">
        <v>8221</v>
      </c>
      <c r="E1375" s="19">
        <v>1</v>
      </c>
    </row>
    <row r="1376" spans="1:5" x14ac:dyDescent="0.3">
      <c r="A1376" s="19" t="s">
        <v>8219</v>
      </c>
      <c r="B1376" s="19">
        <v>66</v>
      </c>
      <c r="D1376" s="19" t="s">
        <v>8221</v>
      </c>
      <c r="E1376" s="19">
        <v>16</v>
      </c>
    </row>
    <row r="1377" spans="1:5" x14ac:dyDescent="0.3">
      <c r="A1377" s="19" t="s">
        <v>8219</v>
      </c>
      <c r="B1377" s="19">
        <v>109</v>
      </c>
      <c r="D1377" s="19" t="s">
        <v>8221</v>
      </c>
      <c r="E1377" s="19">
        <v>12</v>
      </c>
    </row>
    <row r="1378" spans="1:5" x14ac:dyDescent="0.3">
      <c r="A1378" s="19" t="s">
        <v>8219</v>
      </c>
      <c r="B1378" s="19">
        <v>168</v>
      </c>
      <c r="D1378" s="19" t="s">
        <v>8221</v>
      </c>
      <c r="E1378" s="19">
        <v>4</v>
      </c>
    </row>
    <row r="1379" spans="1:5" x14ac:dyDescent="0.3">
      <c r="A1379" s="19" t="s">
        <v>8219</v>
      </c>
      <c r="B1379" s="19">
        <v>31</v>
      </c>
      <c r="D1379" s="19" t="s">
        <v>8221</v>
      </c>
      <c r="E1379" s="19">
        <v>2</v>
      </c>
    </row>
    <row r="1380" spans="1:5" x14ac:dyDescent="0.3">
      <c r="A1380" s="19" t="s">
        <v>8219</v>
      </c>
      <c r="B1380" s="19">
        <v>133</v>
      </c>
      <c r="D1380" s="19" t="s">
        <v>8221</v>
      </c>
      <c r="E1380" s="19">
        <v>3</v>
      </c>
    </row>
    <row r="1381" spans="1:5" x14ac:dyDescent="0.3">
      <c r="A1381" s="19" t="s">
        <v>8219</v>
      </c>
      <c r="B1381" s="19">
        <v>151</v>
      </c>
      <c r="D1381" s="19" t="s">
        <v>8221</v>
      </c>
      <c r="E1381" s="19">
        <v>0</v>
      </c>
    </row>
    <row r="1382" spans="1:5" x14ac:dyDescent="0.3">
      <c r="A1382" s="19" t="s">
        <v>8219</v>
      </c>
      <c r="B1382" s="19">
        <v>5</v>
      </c>
      <c r="D1382" s="19" t="s">
        <v>8221</v>
      </c>
      <c r="E1382" s="19">
        <v>3</v>
      </c>
    </row>
    <row r="1383" spans="1:5" x14ac:dyDescent="0.3">
      <c r="A1383" s="19" t="s">
        <v>8219</v>
      </c>
      <c r="B1383" s="19">
        <v>73</v>
      </c>
      <c r="D1383" s="19" t="s">
        <v>8221</v>
      </c>
      <c r="E1383" s="19">
        <v>4</v>
      </c>
    </row>
    <row r="1384" spans="1:5" x14ac:dyDescent="0.3">
      <c r="A1384" s="19" t="s">
        <v>8219</v>
      </c>
      <c r="B1384" s="19">
        <v>148</v>
      </c>
      <c r="D1384" s="19" t="s">
        <v>8221</v>
      </c>
      <c r="E1384" s="19">
        <v>2</v>
      </c>
    </row>
    <row r="1385" spans="1:5" x14ac:dyDescent="0.3">
      <c r="A1385" s="19" t="s">
        <v>8219</v>
      </c>
      <c r="B1385" s="19">
        <v>93</v>
      </c>
      <c r="D1385" s="19" t="s">
        <v>8221</v>
      </c>
      <c r="E1385" s="19">
        <v>10</v>
      </c>
    </row>
    <row r="1386" spans="1:5" x14ac:dyDescent="0.3">
      <c r="A1386" s="19" t="s">
        <v>8219</v>
      </c>
      <c r="B1386" s="19">
        <v>63</v>
      </c>
      <c r="D1386" s="19" t="s">
        <v>8221</v>
      </c>
      <c r="E1386" s="19">
        <v>11</v>
      </c>
    </row>
    <row r="1387" spans="1:5" x14ac:dyDescent="0.3">
      <c r="A1387" s="19" t="s">
        <v>8219</v>
      </c>
      <c r="B1387" s="19">
        <v>134</v>
      </c>
      <c r="D1387" s="19" t="s">
        <v>8221</v>
      </c>
      <c r="E1387" s="19">
        <v>6</v>
      </c>
    </row>
    <row r="1388" spans="1:5" x14ac:dyDescent="0.3">
      <c r="A1388" s="19" t="s">
        <v>8219</v>
      </c>
      <c r="B1388" s="19">
        <v>14</v>
      </c>
      <c r="D1388" s="19" t="s">
        <v>8221</v>
      </c>
      <c r="E1388" s="19">
        <v>2</v>
      </c>
    </row>
    <row r="1389" spans="1:5" x14ac:dyDescent="0.3">
      <c r="A1389" s="19" t="s">
        <v>8219</v>
      </c>
      <c r="B1389" s="19">
        <v>78</v>
      </c>
      <c r="D1389" s="19" t="s">
        <v>8221</v>
      </c>
      <c r="E1389" s="19">
        <v>6</v>
      </c>
    </row>
    <row r="1390" spans="1:5" x14ac:dyDescent="0.3">
      <c r="A1390" s="19" t="s">
        <v>8219</v>
      </c>
      <c r="B1390" s="19">
        <v>112</v>
      </c>
      <c r="D1390" s="19" t="s">
        <v>8221</v>
      </c>
      <c r="E1390" s="19">
        <v>8</v>
      </c>
    </row>
    <row r="1391" spans="1:5" x14ac:dyDescent="0.3">
      <c r="A1391" s="19" t="s">
        <v>8219</v>
      </c>
      <c r="B1391" s="19">
        <v>34</v>
      </c>
      <c r="D1391" s="19" t="s">
        <v>8221</v>
      </c>
      <c r="E1391" s="19">
        <v>37</v>
      </c>
    </row>
    <row r="1392" spans="1:5" x14ac:dyDescent="0.3">
      <c r="A1392" s="19" t="s">
        <v>8219</v>
      </c>
      <c r="B1392" s="19">
        <v>19</v>
      </c>
      <c r="D1392" s="19" t="s">
        <v>8221</v>
      </c>
      <c r="E1392" s="19">
        <v>11</v>
      </c>
    </row>
    <row r="1393" spans="1:5" x14ac:dyDescent="0.3">
      <c r="A1393" s="19" t="s">
        <v>8219</v>
      </c>
      <c r="B1393" s="19">
        <v>13</v>
      </c>
      <c r="D1393" s="19" t="s">
        <v>8221</v>
      </c>
      <c r="E1393" s="19">
        <v>0</v>
      </c>
    </row>
    <row r="1394" spans="1:5" x14ac:dyDescent="0.3">
      <c r="A1394" s="19" t="s">
        <v>8219</v>
      </c>
      <c r="B1394" s="19">
        <v>104</v>
      </c>
      <c r="D1394" s="19" t="s">
        <v>8221</v>
      </c>
      <c r="E1394" s="19">
        <v>10</v>
      </c>
    </row>
    <row r="1395" spans="1:5" x14ac:dyDescent="0.3">
      <c r="A1395" s="19" t="s">
        <v>8219</v>
      </c>
      <c r="B1395" s="19">
        <v>52</v>
      </c>
      <c r="D1395" s="19" t="s">
        <v>8221</v>
      </c>
      <c r="E1395" s="19">
        <v>6</v>
      </c>
    </row>
    <row r="1396" spans="1:5" x14ac:dyDescent="0.3">
      <c r="A1396" s="19" t="s">
        <v>8219</v>
      </c>
      <c r="B1396" s="19">
        <v>17</v>
      </c>
      <c r="D1396" s="19" t="s">
        <v>8221</v>
      </c>
      <c r="E1396" s="19">
        <v>8</v>
      </c>
    </row>
    <row r="1397" spans="1:5" x14ac:dyDescent="0.3">
      <c r="A1397" s="19" t="s">
        <v>8219</v>
      </c>
      <c r="B1397" s="19">
        <v>82</v>
      </c>
      <c r="D1397" s="19" t="s">
        <v>8221</v>
      </c>
      <c r="E1397" s="19">
        <v>6</v>
      </c>
    </row>
    <row r="1398" spans="1:5" x14ac:dyDescent="0.3">
      <c r="A1398" s="19" t="s">
        <v>8219</v>
      </c>
      <c r="B1398" s="19">
        <v>73</v>
      </c>
      <c r="D1398" s="19" t="s">
        <v>8221</v>
      </c>
      <c r="E1398" s="19">
        <v>7</v>
      </c>
    </row>
    <row r="1399" spans="1:5" x14ac:dyDescent="0.3">
      <c r="A1399" s="19" t="s">
        <v>8219</v>
      </c>
      <c r="B1399" s="19">
        <v>158</v>
      </c>
      <c r="D1399" s="19" t="s">
        <v>8221</v>
      </c>
      <c r="E1399" s="19">
        <v>7</v>
      </c>
    </row>
    <row r="1400" spans="1:5" x14ac:dyDescent="0.3">
      <c r="A1400" s="19" t="s">
        <v>8219</v>
      </c>
      <c r="B1400" s="19">
        <v>65</v>
      </c>
      <c r="D1400" s="19" t="s">
        <v>8221</v>
      </c>
      <c r="E1400" s="19">
        <v>5</v>
      </c>
    </row>
    <row r="1401" spans="1:5" x14ac:dyDescent="0.3">
      <c r="A1401" s="19" t="s">
        <v>8219</v>
      </c>
      <c r="B1401" s="19">
        <v>184</v>
      </c>
      <c r="D1401" s="19" t="s">
        <v>8221</v>
      </c>
      <c r="E1401" s="19">
        <v>46</v>
      </c>
    </row>
    <row r="1402" spans="1:5" x14ac:dyDescent="0.3">
      <c r="A1402" s="19" t="s">
        <v>8219</v>
      </c>
      <c r="B1402" s="19">
        <v>34</v>
      </c>
      <c r="D1402" s="19" t="s">
        <v>8221</v>
      </c>
      <c r="E1402" s="19">
        <v>10</v>
      </c>
    </row>
    <row r="1403" spans="1:5" x14ac:dyDescent="0.3">
      <c r="A1403" s="19" t="s">
        <v>8219</v>
      </c>
      <c r="B1403" s="19">
        <v>240</v>
      </c>
      <c r="D1403" s="19" t="s">
        <v>8221</v>
      </c>
      <c r="E1403" s="19">
        <v>19</v>
      </c>
    </row>
    <row r="1404" spans="1:5" x14ac:dyDescent="0.3">
      <c r="A1404" s="19" t="s">
        <v>8219</v>
      </c>
      <c r="B1404" s="19">
        <v>113</v>
      </c>
      <c r="D1404" s="19" t="s">
        <v>8221</v>
      </c>
      <c r="E1404" s="19">
        <v>13</v>
      </c>
    </row>
    <row r="1405" spans="1:5" x14ac:dyDescent="0.3">
      <c r="A1405" s="19" t="s">
        <v>8219</v>
      </c>
      <c r="B1405" s="19">
        <v>66</v>
      </c>
      <c r="D1405" s="19" t="s">
        <v>8221</v>
      </c>
      <c r="E1405" s="19">
        <v>13</v>
      </c>
    </row>
    <row r="1406" spans="1:5" hidden="1" x14ac:dyDescent="0.3">
      <c r="A1406" s="19" t="s">
        <v>8221</v>
      </c>
      <c r="B1406" s="19">
        <v>5</v>
      </c>
      <c r="D1406" s="19" t="s">
        <v>8221</v>
      </c>
      <c r="E1406" s="19">
        <v>4</v>
      </c>
    </row>
    <row r="1407" spans="1:5" hidden="1" x14ac:dyDescent="0.3">
      <c r="A1407" s="19" t="s">
        <v>8221</v>
      </c>
      <c r="B1407" s="19">
        <v>17</v>
      </c>
      <c r="D1407" s="19" t="s">
        <v>8221</v>
      </c>
      <c r="E1407" s="19">
        <v>0</v>
      </c>
    </row>
    <row r="1408" spans="1:5" hidden="1" x14ac:dyDescent="0.3">
      <c r="A1408" s="19" t="s">
        <v>8221</v>
      </c>
      <c r="B1408" s="19">
        <v>3</v>
      </c>
      <c r="D1408" s="19" t="s">
        <v>8221</v>
      </c>
      <c r="E1408" s="19">
        <v>3</v>
      </c>
    </row>
    <row r="1409" spans="1:5" hidden="1" x14ac:dyDescent="0.3">
      <c r="A1409" s="19" t="s">
        <v>8221</v>
      </c>
      <c r="B1409" s="19">
        <v>2</v>
      </c>
      <c r="D1409" s="19" t="s">
        <v>8221</v>
      </c>
      <c r="E1409" s="19">
        <v>1</v>
      </c>
    </row>
    <row r="1410" spans="1:5" hidden="1" x14ac:dyDescent="0.3">
      <c r="A1410" s="19" t="s">
        <v>8221</v>
      </c>
      <c r="B1410" s="19">
        <v>6</v>
      </c>
      <c r="D1410" s="19" t="s">
        <v>8221</v>
      </c>
      <c r="E1410" s="19">
        <v>9</v>
      </c>
    </row>
    <row r="1411" spans="1:5" hidden="1" x14ac:dyDescent="0.3">
      <c r="A1411" s="19" t="s">
        <v>8221</v>
      </c>
      <c r="B1411" s="19">
        <v>0</v>
      </c>
      <c r="D1411" s="19" t="s">
        <v>8221</v>
      </c>
      <c r="E1411" s="19">
        <v>1</v>
      </c>
    </row>
    <row r="1412" spans="1:5" hidden="1" x14ac:dyDescent="0.3">
      <c r="A1412" s="19" t="s">
        <v>8221</v>
      </c>
      <c r="B1412" s="19">
        <v>1</v>
      </c>
      <c r="D1412" s="19" t="s">
        <v>8221</v>
      </c>
      <c r="E1412" s="19">
        <v>1</v>
      </c>
    </row>
    <row r="1413" spans="1:5" hidden="1" x14ac:dyDescent="0.3">
      <c r="A1413" s="19" t="s">
        <v>8221</v>
      </c>
      <c r="B1413" s="19">
        <v>3</v>
      </c>
      <c r="D1413" s="19" t="s">
        <v>8221</v>
      </c>
      <c r="E1413" s="19">
        <v>4</v>
      </c>
    </row>
    <row r="1414" spans="1:5" hidden="1" x14ac:dyDescent="0.3">
      <c r="A1414" s="19" t="s">
        <v>8221</v>
      </c>
      <c r="B1414" s="19">
        <v>13</v>
      </c>
      <c r="D1414" s="19" t="s">
        <v>8221</v>
      </c>
      <c r="E1414" s="19">
        <v>17</v>
      </c>
    </row>
    <row r="1415" spans="1:5" hidden="1" x14ac:dyDescent="0.3">
      <c r="A1415" s="19" t="s">
        <v>8221</v>
      </c>
      <c r="B1415" s="19">
        <v>1</v>
      </c>
      <c r="D1415" s="19" t="s">
        <v>8221</v>
      </c>
      <c r="E1415" s="19">
        <v>0</v>
      </c>
    </row>
    <row r="1416" spans="1:5" hidden="1" x14ac:dyDescent="0.3">
      <c r="A1416" s="19" t="s">
        <v>8221</v>
      </c>
      <c r="B1416" s="19">
        <v>1</v>
      </c>
      <c r="D1416" s="19" t="s">
        <v>8221</v>
      </c>
      <c r="E1416" s="19">
        <v>12</v>
      </c>
    </row>
    <row r="1417" spans="1:5" hidden="1" x14ac:dyDescent="0.3">
      <c r="A1417" s="19" t="s">
        <v>8221</v>
      </c>
      <c r="B1417" s="19">
        <v>9</v>
      </c>
      <c r="D1417" s="19" t="s">
        <v>8221</v>
      </c>
      <c r="E1417" s="19">
        <v>14</v>
      </c>
    </row>
    <row r="1418" spans="1:5" hidden="1" x14ac:dyDescent="0.3">
      <c r="A1418" s="19" t="s">
        <v>8221</v>
      </c>
      <c r="B1418" s="19">
        <v>0</v>
      </c>
      <c r="D1418" s="19" t="s">
        <v>8221</v>
      </c>
      <c r="E1418" s="19">
        <v>1</v>
      </c>
    </row>
    <row r="1419" spans="1:5" hidden="1" x14ac:dyDescent="0.3">
      <c r="A1419" s="19" t="s">
        <v>8221</v>
      </c>
      <c r="B1419" s="19">
        <v>2</v>
      </c>
      <c r="D1419" s="19" t="s">
        <v>8221</v>
      </c>
      <c r="E1419" s="19">
        <v>14</v>
      </c>
    </row>
    <row r="1420" spans="1:5" hidden="1" x14ac:dyDescent="0.3">
      <c r="A1420" s="19" t="s">
        <v>8221</v>
      </c>
      <c r="B1420" s="19">
        <v>1</v>
      </c>
      <c r="D1420" s="19" t="s">
        <v>8221</v>
      </c>
      <c r="E1420" s="19">
        <v>4</v>
      </c>
    </row>
    <row r="1421" spans="1:5" hidden="1" x14ac:dyDescent="0.3">
      <c r="A1421" s="19" t="s">
        <v>8221</v>
      </c>
      <c r="B1421" s="19">
        <v>10</v>
      </c>
      <c r="D1421" s="19" t="s">
        <v>8221</v>
      </c>
      <c r="E1421" s="19">
        <v>2</v>
      </c>
    </row>
    <row r="1422" spans="1:5" hidden="1" x14ac:dyDescent="0.3">
      <c r="A1422" s="19" t="s">
        <v>8221</v>
      </c>
      <c r="B1422" s="19">
        <v>3</v>
      </c>
      <c r="D1422" s="19" t="s">
        <v>8221</v>
      </c>
      <c r="E1422" s="19">
        <v>1</v>
      </c>
    </row>
    <row r="1423" spans="1:5" hidden="1" x14ac:dyDescent="0.3">
      <c r="A1423" s="19" t="s">
        <v>8221</v>
      </c>
      <c r="B1423" s="19">
        <v>2</v>
      </c>
      <c r="D1423" s="19" t="s">
        <v>8221</v>
      </c>
      <c r="E1423" s="19">
        <v>2</v>
      </c>
    </row>
    <row r="1424" spans="1:5" hidden="1" x14ac:dyDescent="0.3">
      <c r="A1424" s="19" t="s">
        <v>8221</v>
      </c>
      <c r="B1424" s="19">
        <v>2</v>
      </c>
      <c r="D1424" s="19" t="s">
        <v>8221</v>
      </c>
      <c r="E1424" s="19">
        <v>1</v>
      </c>
    </row>
    <row r="1425" spans="1:5" hidden="1" x14ac:dyDescent="0.3">
      <c r="A1425" s="19" t="s">
        <v>8221</v>
      </c>
      <c r="B1425" s="19">
        <v>1</v>
      </c>
      <c r="D1425" s="19" t="s">
        <v>8221</v>
      </c>
      <c r="E1425" s="19">
        <v>1</v>
      </c>
    </row>
    <row r="1426" spans="1:5" hidden="1" x14ac:dyDescent="0.3">
      <c r="A1426" s="19" t="s">
        <v>8221</v>
      </c>
      <c r="B1426" s="19">
        <v>14</v>
      </c>
      <c r="D1426" s="19" t="s">
        <v>8221</v>
      </c>
      <c r="E1426" s="19">
        <v>4</v>
      </c>
    </row>
    <row r="1427" spans="1:5" hidden="1" x14ac:dyDescent="0.3">
      <c r="A1427" s="19" t="s">
        <v>8221</v>
      </c>
      <c r="B1427" s="19">
        <v>0</v>
      </c>
      <c r="D1427" s="19" t="s">
        <v>8221</v>
      </c>
      <c r="E1427" s="19">
        <v>3</v>
      </c>
    </row>
    <row r="1428" spans="1:5" hidden="1" x14ac:dyDescent="0.3">
      <c r="A1428" s="19" t="s">
        <v>8221</v>
      </c>
      <c r="B1428" s="19">
        <v>0</v>
      </c>
      <c r="D1428" s="19" t="s">
        <v>8221</v>
      </c>
      <c r="E1428" s="19">
        <v>38</v>
      </c>
    </row>
    <row r="1429" spans="1:5" hidden="1" x14ac:dyDescent="0.3">
      <c r="A1429" s="19" t="s">
        <v>8221</v>
      </c>
      <c r="B1429" s="19">
        <v>4</v>
      </c>
      <c r="D1429" s="19" t="s">
        <v>8221</v>
      </c>
      <c r="E1429" s="19">
        <v>4</v>
      </c>
    </row>
    <row r="1430" spans="1:5" hidden="1" x14ac:dyDescent="0.3">
      <c r="A1430" s="19" t="s">
        <v>8221</v>
      </c>
      <c r="B1430" s="19">
        <v>3</v>
      </c>
      <c r="D1430" s="19" t="s">
        <v>8221</v>
      </c>
      <c r="E1430" s="19">
        <v>0</v>
      </c>
    </row>
    <row r="1431" spans="1:5" hidden="1" x14ac:dyDescent="0.3">
      <c r="A1431" s="19" t="s">
        <v>8221</v>
      </c>
      <c r="B1431" s="19">
        <v>0</v>
      </c>
      <c r="D1431" s="19" t="s">
        <v>8221</v>
      </c>
      <c r="E1431" s="19">
        <v>2</v>
      </c>
    </row>
    <row r="1432" spans="1:5" hidden="1" x14ac:dyDescent="0.3">
      <c r="A1432" s="19" t="s">
        <v>8221</v>
      </c>
      <c r="B1432" s="19">
        <v>5</v>
      </c>
      <c r="D1432" s="19" t="s">
        <v>8221</v>
      </c>
      <c r="E1432" s="19">
        <v>0</v>
      </c>
    </row>
    <row r="1433" spans="1:5" hidden="1" x14ac:dyDescent="0.3">
      <c r="A1433" s="19" t="s">
        <v>8221</v>
      </c>
      <c r="B1433" s="19">
        <v>47</v>
      </c>
      <c r="D1433" s="19" t="s">
        <v>8221</v>
      </c>
      <c r="E1433" s="19">
        <v>1</v>
      </c>
    </row>
    <row r="1434" spans="1:5" hidden="1" x14ac:dyDescent="0.3">
      <c r="A1434" s="19" t="s">
        <v>8221</v>
      </c>
      <c r="B1434" s="19">
        <v>0</v>
      </c>
      <c r="D1434" s="19" t="s">
        <v>8221</v>
      </c>
      <c r="E1434" s="19">
        <v>7</v>
      </c>
    </row>
    <row r="1435" spans="1:5" hidden="1" x14ac:dyDescent="0.3">
      <c r="A1435" s="19" t="s">
        <v>8221</v>
      </c>
      <c r="B1435" s="19">
        <v>10</v>
      </c>
      <c r="D1435" s="19" t="s">
        <v>8221</v>
      </c>
      <c r="E1435" s="19">
        <v>2</v>
      </c>
    </row>
    <row r="1436" spans="1:5" hidden="1" x14ac:dyDescent="0.3">
      <c r="A1436" s="19" t="s">
        <v>8221</v>
      </c>
      <c r="B1436" s="19">
        <v>11</v>
      </c>
      <c r="D1436" s="19" t="s">
        <v>8221</v>
      </c>
      <c r="E1436" s="19">
        <v>4</v>
      </c>
    </row>
    <row r="1437" spans="1:5" hidden="1" x14ac:dyDescent="0.3">
      <c r="A1437" s="19" t="s">
        <v>8221</v>
      </c>
      <c r="B1437" s="19">
        <v>2</v>
      </c>
      <c r="D1437" s="19" t="s">
        <v>8221</v>
      </c>
      <c r="E1437" s="19">
        <v>4</v>
      </c>
    </row>
    <row r="1438" spans="1:5" hidden="1" x14ac:dyDescent="0.3">
      <c r="A1438" s="19" t="s">
        <v>8221</v>
      </c>
      <c r="B1438" s="19">
        <v>2</v>
      </c>
      <c r="D1438" s="19" t="s">
        <v>8221</v>
      </c>
      <c r="E1438" s="19">
        <v>3</v>
      </c>
    </row>
    <row r="1439" spans="1:5" hidden="1" x14ac:dyDescent="0.3">
      <c r="A1439" s="19" t="s">
        <v>8221</v>
      </c>
      <c r="B1439" s="19">
        <v>22</v>
      </c>
      <c r="D1439" s="19" t="s">
        <v>8221</v>
      </c>
      <c r="E1439" s="19">
        <v>2</v>
      </c>
    </row>
    <row r="1440" spans="1:5" hidden="1" x14ac:dyDescent="0.3">
      <c r="A1440" s="19" t="s">
        <v>8221</v>
      </c>
      <c r="B1440" s="19">
        <v>8</v>
      </c>
      <c r="D1440" s="19" t="s">
        <v>8221</v>
      </c>
      <c r="E1440" s="19">
        <v>197</v>
      </c>
    </row>
    <row r="1441" spans="1:5" hidden="1" x14ac:dyDescent="0.3">
      <c r="A1441" s="19" t="s">
        <v>8221</v>
      </c>
      <c r="B1441" s="19">
        <v>6</v>
      </c>
      <c r="D1441" s="19" t="s">
        <v>8221</v>
      </c>
      <c r="E1441" s="19">
        <v>0</v>
      </c>
    </row>
    <row r="1442" spans="1:5" hidden="1" x14ac:dyDescent="0.3">
      <c r="A1442" s="19" t="s">
        <v>8221</v>
      </c>
      <c r="B1442" s="19">
        <v>1</v>
      </c>
      <c r="D1442" s="19" t="s">
        <v>8221</v>
      </c>
      <c r="E1442" s="19">
        <v>1</v>
      </c>
    </row>
    <row r="1443" spans="1:5" hidden="1" x14ac:dyDescent="0.3">
      <c r="A1443" s="19" t="s">
        <v>8221</v>
      </c>
      <c r="B1443" s="19">
        <v>3</v>
      </c>
      <c r="D1443" s="19" t="s">
        <v>8221</v>
      </c>
      <c r="E1443" s="19">
        <v>4</v>
      </c>
    </row>
    <row r="1444" spans="1:5" hidden="1" x14ac:dyDescent="0.3">
      <c r="A1444" s="19" t="s">
        <v>8221</v>
      </c>
      <c r="B1444" s="19">
        <v>0</v>
      </c>
      <c r="D1444" s="19" t="s">
        <v>8221</v>
      </c>
      <c r="E1444" s="19">
        <v>0</v>
      </c>
    </row>
    <row r="1445" spans="1:5" hidden="1" x14ac:dyDescent="0.3">
      <c r="A1445" s="19" t="s">
        <v>8221</v>
      </c>
      <c r="B1445" s="19">
        <v>0</v>
      </c>
      <c r="D1445" s="19" t="s">
        <v>8221</v>
      </c>
      <c r="E1445" s="19">
        <v>7</v>
      </c>
    </row>
    <row r="1446" spans="1:5" hidden="1" x14ac:dyDescent="0.3">
      <c r="A1446" s="19" t="s">
        <v>8221</v>
      </c>
      <c r="B1446" s="19">
        <v>0</v>
      </c>
      <c r="D1446" s="19" t="s">
        <v>8221</v>
      </c>
      <c r="E1446" s="19">
        <v>11</v>
      </c>
    </row>
    <row r="1447" spans="1:5" hidden="1" x14ac:dyDescent="0.3">
      <c r="A1447" s="19" t="s">
        <v>8221</v>
      </c>
      <c r="B1447" s="19">
        <v>0</v>
      </c>
      <c r="D1447" s="19" t="s">
        <v>8221</v>
      </c>
      <c r="E1447" s="19">
        <v>0</v>
      </c>
    </row>
    <row r="1448" spans="1:5" hidden="1" x14ac:dyDescent="0.3">
      <c r="A1448" s="19" t="s">
        <v>8221</v>
      </c>
      <c r="B1448" s="19">
        <v>0</v>
      </c>
      <c r="D1448" s="19" t="s">
        <v>8221</v>
      </c>
      <c r="E1448" s="19">
        <v>6</v>
      </c>
    </row>
    <row r="1449" spans="1:5" hidden="1" x14ac:dyDescent="0.3">
      <c r="A1449" s="19" t="s">
        <v>8221</v>
      </c>
      <c r="B1449" s="19">
        <v>3</v>
      </c>
      <c r="D1449" s="19" t="s">
        <v>8221</v>
      </c>
      <c r="E1449" s="19">
        <v>0</v>
      </c>
    </row>
    <row r="1450" spans="1:5" hidden="1" x14ac:dyDescent="0.3">
      <c r="A1450" s="19" t="s">
        <v>8221</v>
      </c>
      <c r="B1450" s="19">
        <v>0</v>
      </c>
      <c r="D1450" s="19" t="s">
        <v>8221</v>
      </c>
      <c r="E1450" s="19">
        <v>7</v>
      </c>
    </row>
    <row r="1451" spans="1:5" hidden="1" x14ac:dyDescent="0.3">
      <c r="A1451" s="19" t="s">
        <v>8221</v>
      </c>
      <c r="B1451" s="19">
        <v>0</v>
      </c>
      <c r="D1451" s="19" t="s">
        <v>8221</v>
      </c>
      <c r="E1451" s="19">
        <v>94</v>
      </c>
    </row>
    <row r="1452" spans="1:5" hidden="1" x14ac:dyDescent="0.3">
      <c r="A1452" s="19" t="s">
        <v>8221</v>
      </c>
      <c r="B1452" s="19">
        <v>1</v>
      </c>
      <c r="D1452" s="19" t="s">
        <v>8221</v>
      </c>
      <c r="E1452" s="19">
        <v>2</v>
      </c>
    </row>
    <row r="1453" spans="1:5" hidden="1" x14ac:dyDescent="0.3">
      <c r="A1453" s="19" t="s">
        <v>8220</v>
      </c>
      <c r="B1453" s="19">
        <v>2</v>
      </c>
      <c r="D1453" s="19" t="s">
        <v>8221</v>
      </c>
      <c r="E1453" s="19">
        <v>25</v>
      </c>
    </row>
    <row r="1454" spans="1:5" hidden="1" x14ac:dyDescent="0.3">
      <c r="A1454" s="19" t="s">
        <v>8220</v>
      </c>
      <c r="B1454" s="19">
        <v>0</v>
      </c>
      <c r="D1454" s="19" t="s">
        <v>8221</v>
      </c>
      <c r="E1454" s="19">
        <v>17</v>
      </c>
    </row>
    <row r="1455" spans="1:5" hidden="1" x14ac:dyDescent="0.3">
      <c r="A1455" s="19" t="s">
        <v>8220</v>
      </c>
      <c r="B1455" s="19">
        <v>0</v>
      </c>
      <c r="D1455" s="19" t="s">
        <v>8221</v>
      </c>
      <c r="E1455" s="19">
        <v>2</v>
      </c>
    </row>
    <row r="1456" spans="1:5" hidden="1" x14ac:dyDescent="0.3">
      <c r="A1456" s="19" t="s">
        <v>8220</v>
      </c>
      <c r="B1456" s="19">
        <v>1</v>
      </c>
      <c r="D1456" s="19" t="s">
        <v>8221</v>
      </c>
      <c r="E1456" s="19">
        <v>4</v>
      </c>
    </row>
    <row r="1457" spans="1:5" hidden="1" x14ac:dyDescent="0.3">
      <c r="A1457" s="19" t="s">
        <v>8220</v>
      </c>
      <c r="B1457" s="19">
        <v>7</v>
      </c>
      <c r="D1457" s="19" t="s">
        <v>8221</v>
      </c>
      <c r="E1457" s="19">
        <v>5</v>
      </c>
    </row>
    <row r="1458" spans="1:5" hidden="1" x14ac:dyDescent="0.3">
      <c r="A1458" s="19" t="s">
        <v>8220</v>
      </c>
      <c r="B1458" s="19">
        <v>3</v>
      </c>
      <c r="D1458" s="19" t="s">
        <v>8221</v>
      </c>
      <c r="E1458" s="19">
        <v>2</v>
      </c>
    </row>
    <row r="1459" spans="1:5" hidden="1" x14ac:dyDescent="0.3">
      <c r="A1459" s="19" t="s">
        <v>8220</v>
      </c>
      <c r="B1459" s="19">
        <v>0</v>
      </c>
      <c r="D1459" s="19" t="s">
        <v>8221</v>
      </c>
      <c r="E1459" s="19">
        <v>2</v>
      </c>
    </row>
    <row r="1460" spans="1:5" hidden="1" x14ac:dyDescent="0.3">
      <c r="A1460" s="19" t="s">
        <v>8220</v>
      </c>
      <c r="B1460" s="19">
        <v>0</v>
      </c>
      <c r="D1460" s="19" t="s">
        <v>8221</v>
      </c>
      <c r="E1460" s="19">
        <v>3</v>
      </c>
    </row>
    <row r="1461" spans="1:5" hidden="1" x14ac:dyDescent="0.3">
      <c r="A1461" s="19" t="s">
        <v>8220</v>
      </c>
      <c r="B1461" s="19">
        <v>0</v>
      </c>
      <c r="D1461" s="19" t="s">
        <v>8221</v>
      </c>
      <c r="E1461" s="19">
        <v>0</v>
      </c>
    </row>
    <row r="1462" spans="1:5" hidden="1" x14ac:dyDescent="0.3">
      <c r="A1462" s="19" t="s">
        <v>8220</v>
      </c>
      <c r="B1462" s="19">
        <v>0</v>
      </c>
      <c r="D1462" s="19" t="s">
        <v>8221</v>
      </c>
      <c r="E1462" s="19">
        <v>4</v>
      </c>
    </row>
    <row r="1463" spans="1:5" x14ac:dyDescent="0.3">
      <c r="A1463" s="19" t="s">
        <v>8219</v>
      </c>
      <c r="B1463" s="19">
        <v>340</v>
      </c>
      <c r="D1463" s="19" t="s">
        <v>8221</v>
      </c>
      <c r="E1463" s="19">
        <v>1</v>
      </c>
    </row>
    <row r="1464" spans="1:5" x14ac:dyDescent="0.3">
      <c r="A1464" s="19" t="s">
        <v>8219</v>
      </c>
      <c r="B1464" s="19">
        <v>150</v>
      </c>
      <c r="D1464" s="19" t="s">
        <v>8221</v>
      </c>
      <c r="E1464" s="19">
        <v>12</v>
      </c>
    </row>
    <row r="1465" spans="1:5" x14ac:dyDescent="0.3">
      <c r="A1465" s="19" t="s">
        <v>8219</v>
      </c>
      <c r="B1465" s="19">
        <v>25</v>
      </c>
      <c r="D1465" s="19" t="s">
        <v>8221</v>
      </c>
      <c r="E1465" s="19">
        <v>4</v>
      </c>
    </row>
    <row r="1466" spans="1:5" x14ac:dyDescent="0.3">
      <c r="A1466" s="19" t="s">
        <v>8219</v>
      </c>
      <c r="B1466" s="19">
        <v>234</v>
      </c>
      <c r="D1466" s="19" t="s">
        <v>8221</v>
      </c>
      <c r="E1466" s="19">
        <v>91</v>
      </c>
    </row>
    <row r="1467" spans="1:5" x14ac:dyDescent="0.3">
      <c r="A1467" s="19" t="s">
        <v>8219</v>
      </c>
      <c r="B1467" s="19">
        <v>2602</v>
      </c>
      <c r="D1467" s="19" t="s">
        <v>8221</v>
      </c>
      <c r="E1467" s="19">
        <v>1</v>
      </c>
    </row>
    <row r="1468" spans="1:5" x14ac:dyDescent="0.3">
      <c r="A1468" s="19" t="s">
        <v>8219</v>
      </c>
      <c r="B1468" s="19">
        <v>248</v>
      </c>
      <c r="D1468" s="19" t="s">
        <v>8221</v>
      </c>
      <c r="E1468" s="19">
        <v>1</v>
      </c>
    </row>
    <row r="1469" spans="1:5" x14ac:dyDescent="0.3">
      <c r="A1469" s="19" t="s">
        <v>8219</v>
      </c>
      <c r="B1469" s="19">
        <v>600</v>
      </c>
      <c r="D1469" s="19" t="s">
        <v>8221</v>
      </c>
      <c r="E1469" s="19">
        <v>0</v>
      </c>
    </row>
    <row r="1470" spans="1:5" x14ac:dyDescent="0.3">
      <c r="A1470" s="19" t="s">
        <v>8219</v>
      </c>
      <c r="B1470" s="19">
        <v>293</v>
      </c>
      <c r="D1470" s="19" t="s">
        <v>8221</v>
      </c>
      <c r="E1470" s="19">
        <v>13</v>
      </c>
    </row>
    <row r="1471" spans="1:5" x14ac:dyDescent="0.3">
      <c r="A1471" s="19" t="s">
        <v>8219</v>
      </c>
      <c r="B1471" s="19">
        <v>321</v>
      </c>
      <c r="D1471" s="19" t="s">
        <v>8221</v>
      </c>
      <c r="E1471" s="19">
        <v>2</v>
      </c>
    </row>
    <row r="1472" spans="1:5" x14ac:dyDescent="0.3">
      <c r="A1472" s="19" t="s">
        <v>8219</v>
      </c>
      <c r="B1472" s="19">
        <v>81</v>
      </c>
      <c r="D1472" s="19" t="s">
        <v>8221</v>
      </c>
      <c r="E1472" s="19">
        <v>0</v>
      </c>
    </row>
    <row r="1473" spans="1:5" x14ac:dyDescent="0.3">
      <c r="A1473" s="19" t="s">
        <v>8219</v>
      </c>
      <c r="B1473" s="19">
        <v>343</v>
      </c>
      <c r="D1473" s="19" t="s">
        <v>8221</v>
      </c>
      <c r="E1473" s="19">
        <v>21</v>
      </c>
    </row>
    <row r="1474" spans="1:5" x14ac:dyDescent="0.3">
      <c r="A1474" s="19" t="s">
        <v>8219</v>
      </c>
      <c r="B1474" s="19">
        <v>336</v>
      </c>
      <c r="D1474" s="19" t="s">
        <v>8221</v>
      </c>
      <c r="E1474" s="19">
        <v>9</v>
      </c>
    </row>
    <row r="1475" spans="1:5" x14ac:dyDescent="0.3">
      <c r="A1475" s="19" t="s">
        <v>8219</v>
      </c>
      <c r="B1475" s="19">
        <v>47</v>
      </c>
      <c r="D1475" s="19" t="s">
        <v>8221</v>
      </c>
      <c r="E1475" s="19">
        <v>6</v>
      </c>
    </row>
    <row r="1476" spans="1:5" x14ac:dyDescent="0.3">
      <c r="A1476" s="19" t="s">
        <v>8219</v>
      </c>
      <c r="B1476" s="19">
        <v>76</v>
      </c>
      <c r="D1476" s="19" t="s">
        <v>8221</v>
      </c>
      <c r="E1476" s="19">
        <v>4</v>
      </c>
    </row>
    <row r="1477" spans="1:5" x14ac:dyDescent="0.3">
      <c r="A1477" s="19" t="s">
        <v>8219</v>
      </c>
      <c r="B1477" s="19">
        <v>441</v>
      </c>
      <c r="D1477" s="19" t="s">
        <v>8221</v>
      </c>
      <c r="E1477" s="19">
        <v>7</v>
      </c>
    </row>
    <row r="1478" spans="1:5" x14ac:dyDescent="0.3">
      <c r="A1478" s="19" t="s">
        <v>8219</v>
      </c>
      <c r="B1478" s="19">
        <v>916</v>
      </c>
      <c r="D1478" s="19" t="s">
        <v>8221</v>
      </c>
      <c r="E1478" s="19">
        <v>5</v>
      </c>
    </row>
    <row r="1479" spans="1:5" x14ac:dyDescent="0.3">
      <c r="A1479" s="19" t="s">
        <v>8219</v>
      </c>
      <c r="B1479" s="19">
        <v>369</v>
      </c>
      <c r="D1479" s="19" t="s">
        <v>8221</v>
      </c>
      <c r="E1479" s="19">
        <v>0</v>
      </c>
    </row>
    <row r="1480" spans="1:5" x14ac:dyDescent="0.3">
      <c r="A1480" s="19" t="s">
        <v>8219</v>
      </c>
      <c r="B1480" s="19">
        <v>20242</v>
      </c>
      <c r="D1480" s="19" t="s">
        <v>8221</v>
      </c>
      <c r="E1480" s="19">
        <v>3</v>
      </c>
    </row>
    <row r="1481" spans="1:5" x14ac:dyDescent="0.3">
      <c r="A1481" s="19" t="s">
        <v>8219</v>
      </c>
      <c r="B1481" s="19">
        <v>71</v>
      </c>
      <c r="D1481" s="19" t="s">
        <v>8221</v>
      </c>
      <c r="E1481" s="19">
        <v>9</v>
      </c>
    </row>
    <row r="1482" spans="1:5" x14ac:dyDescent="0.3">
      <c r="A1482" s="19" t="s">
        <v>8219</v>
      </c>
      <c r="B1482" s="19">
        <v>635</v>
      </c>
      <c r="D1482" s="19" t="s">
        <v>8221</v>
      </c>
      <c r="E1482" s="19">
        <v>6</v>
      </c>
    </row>
    <row r="1483" spans="1:5" hidden="1" x14ac:dyDescent="0.3">
      <c r="A1483" s="19" t="s">
        <v>8221</v>
      </c>
      <c r="B1483" s="19">
        <v>6</v>
      </c>
      <c r="D1483" s="19" t="s">
        <v>8221</v>
      </c>
      <c r="E1483" s="19">
        <v>4</v>
      </c>
    </row>
    <row r="1484" spans="1:5" hidden="1" x14ac:dyDescent="0.3">
      <c r="A1484" s="19" t="s">
        <v>8221</v>
      </c>
      <c r="B1484" s="19">
        <v>1</v>
      </c>
      <c r="D1484" s="19" t="s">
        <v>8221</v>
      </c>
      <c r="E1484" s="19">
        <v>1</v>
      </c>
    </row>
    <row r="1485" spans="1:5" hidden="1" x14ac:dyDescent="0.3">
      <c r="A1485" s="19" t="s">
        <v>8221</v>
      </c>
      <c r="B1485" s="19">
        <v>2</v>
      </c>
      <c r="D1485" s="19" t="s">
        <v>8221</v>
      </c>
      <c r="E1485" s="19">
        <v>17</v>
      </c>
    </row>
    <row r="1486" spans="1:5" hidden="1" x14ac:dyDescent="0.3">
      <c r="A1486" s="19" t="s">
        <v>8221</v>
      </c>
      <c r="B1486" s="19">
        <v>0</v>
      </c>
      <c r="D1486" s="19" t="s">
        <v>8221</v>
      </c>
      <c r="E1486" s="19">
        <v>1</v>
      </c>
    </row>
    <row r="1487" spans="1:5" hidden="1" x14ac:dyDescent="0.3">
      <c r="A1487" s="19" t="s">
        <v>8221</v>
      </c>
      <c r="B1487" s="19">
        <v>3</v>
      </c>
      <c r="D1487" s="19" t="s">
        <v>8221</v>
      </c>
      <c r="E1487" s="19">
        <v>13</v>
      </c>
    </row>
    <row r="1488" spans="1:5" hidden="1" x14ac:dyDescent="0.3">
      <c r="A1488" s="19" t="s">
        <v>8221</v>
      </c>
      <c r="B1488" s="19">
        <v>3</v>
      </c>
      <c r="D1488" s="19" t="s">
        <v>8221</v>
      </c>
      <c r="E1488" s="19">
        <v>6</v>
      </c>
    </row>
    <row r="1489" spans="1:5" hidden="1" x14ac:dyDescent="0.3">
      <c r="A1489" s="19" t="s">
        <v>8221</v>
      </c>
      <c r="B1489" s="19">
        <v>0</v>
      </c>
      <c r="D1489" s="19" t="s">
        <v>8221</v>
      </c>
      <c r="E1489" s="19">
        <v>0</v>
      </c>
    </row>
    <row r="1490" spans="1:5" hidden="1" x14ac:dyDescent="0.3">
      <c r="A1490" s="19" t="s">
        <v>8221</v>
      </c>
      <c r="B1490" s="19">
        <v>6</v>
      </c>
      <c r="D1490" s="19" t="s">
        <v>8221</v>
      </c>
      <c r="E1490" s="19">
        <v>2</v>
      </c>
    </row>
    <row r="1491" spans="1:5" hidden="1" x14ac:dyDescent="0.3">
      <c r="A1491" s="19" t="s">
        <v>8221</v>
      </c>
      <c r="B1491" s="19">
        <v>0</v>
      </c>
      <c r="D1491" s="19" t="s">
        <v>8221</v>
      </c>
      <c r="E1491" s="19">
        <v>2</v>
      </c>
    </row>
    <row r="1492" spans="1:5" hidden="1" x14ac:dyDescent="0.3">
      <c r="A1492" s="19" t="s">
        <v>8221</v>
      </c>
      <c r="B1492" s="19">
        <v>19</v>
      </c>
      <c r="D1492" s="19" t="s">
        <v>8221</v>
      </c>
      <c r="E1492" s="19">
        <v>21</v>
      </c>
    </row>
    <row r="1493" spans="1:5" hidden="1" x14ac:dyDescent="0.3">
      <c r="A1493" s="19" t="s">
        <v>8221</v>
      </c>
      <c r="B1493" s="19">
        <v>1</v>
      </c>
      <c r="D1493" s="19" t="s">
        <v>8221</v>
      </c>
      <c r="E1493" s="19">
        <v>13</v>
      </c>
    </row>
    <row r="1494" spans="1:5" hidden="1" x14ac:dyDescent="0.3">
      <c r="A1494" s="19" t="s">
        <v>8221</v>
      </c>
      <c r="B1494" s="19">
        <v>2</v>
      </c>
      <c r="D1494" s="19" t="s">
        <v>8221</v>
      </c>
      <c r="E1494" s="19">
        <v>0</v>
      </c>
    </row>
    <row r="1495" spans="1:5" hidden="1" x14ac:dyDescent="0.3">
      <c r="A1495" s="19" t="s">
        <v>8221</v>
      </c>
      <c r="B1495" s="19">
        <v>0</v>
      </c>
      <c r="D1495" s="19" t="s">
        <v>8221</v>
      </c>
      <c r="E1495" s="19">
        <v>6</v>
      </c>
    </row>
    <row r="1496" spans="1:5" hidden="1" x14ac:dyDescent="0.3">
      <c r="A1496" s="19" t="s">
        <v>8221</v>
      </c>
      <c r="B1496" s="19">
        <v>11</v>
      </c>
      <c r="D1496" s="19" t="s">
        <v>8221</v>
      </c>
      <c r="E1496" s="19">
        <v>0</v>
      </c>
    </row>
    <row r="1497" spans="1:5" hidden="1" x14ac:dyDescent="0.3">
      <c r="A1497" s="19" t="s">
        <v>8221</v>
      </c>
      <c r="B1497" s="19">
        <v>0</v>
      </c>
      <c r="D1497" s="19" t="s">
        <v>8221</v>
      </c>
      <c r="E1497" s="19">
        <v>1</v>
      </c>
    </row>
    <row r="1498" spans="1:5" hidden="1" x14ac:dyDescent="0.3">
      <c r="A1498" s="19" t="s">
        <v>8221</v>
      </c>
      <c r="B1498" s="19">
        <v>0</v>
      </c>
      <c r="D1498" s="19" t="s">
        <v>8221</v>
      </c>
      <c r="E1498" s="19">
        <v>0</v>
      </c>
    </row>
    <row r="1499" spans="1:5" hidden="1" x14ac:dyDescent="0.3">
      <c r="A1499" s="19" t="s">
        <v>8221</v>
      </c>
      <c r="B1499" s="19">
        <v>1</v>
      </c>
      <c r="D1499" s="19" t="s">
        <v>8221</v>
      </c>
      <c r="E1499" s="19">
        <v>12</v>
      </c>
    </row>
    <row r="1500" spans="1:5" hidden="1" x14ac:dyDescent="0.3">
      <c r="A1500" s="19" t="s">
        <v>8221</v>
      </c>
      <c r="B1500" s="19">
        <v>3</v>
      </c>
      <c r="D1500" s="19" t="s">
        <v>8221</v>
      </c>
      <c r="E1500" s="19">
        <v>2</v>
      </c>
    </row>
    <row r="1501" spans="1:5" hidden="1" x14ac:dyDescent="0.3">
      <c r="A1501" s="19" t="s">
        <v>8221</v>
      </c>
      <c r="B1501" s="19">
        <v>1</v>
      </c>
      <c r="D1501" s="19" t="s">
        <v>8221</v>
      </c>
      <c r="E1501" s="19">
        <v>6</v>
      </c>
    </row>
    <row r="1502" spans="1:5" hidden="1" x14ac:dyDescent="0.3">
      <c r="A1502" s="19" t="s">
        <v>8221</v>
      </c>
      <c r="B1502" s="19">
        <v>15</v>
      </c>
      <c r="D1502" s="19" t="s">
        <v>8221</v>
      </c>
      <c r="E1502" s="19">
        <v>1</v>
      </c>
    </row>
    <row r="1503" spans="1:5" x14ac:dyDescent="0.3">
      <c r="A1503" s="19" t="s">
        <v>8219</v>
      </c>
      <c r="B1503" s="19">
        <v>885</v>
      </c>
      <c r="D1503" s="19" t="s">
        <v>8221</v>
      </c>
      <c r="E1503" s="19">
        <v>1</v>
      </c>
    </row>
    <row r="1504" spans="1:5" x14ac:dyDescent="0.3">
      <c r="A1504" s="19" t="s">
        <v>8219</v>
      </c>
      <c r="B1504" s="19">
        <v>329</v>
      </c>
      <c r="D1504" s="19" t="s">
        <v>8221</v>
      </c>
      <c r="E1504" s="19">
        <v>5</v>
      </c>
    </row>
    <row r="1505" spans="1:5" x14ac:dyDescent="0.3">
      <c r="A1505" s="19" t="s">
        <v>8219</v>
      </c>
      <c r="B1505" s="19">
        <v>71</v>
      </c>
      <c r="D1505" s="19" t="s">
        <v>8221</v>
      </c>
      <c r="E1505" s="19">
        <v>0</v>
      </c>
    </row>
    <row r="1506" spans="1:5" x14ac:dyDescent="0.3">
      <c r="A1506" s="19" t="s">
        <v>8219</v>
      </c>
      <c r="B1506" s="19">
        <v>269</v>
      </c>
      <c r="D1506" s="19" t="s">
        <v>8221</v>
      </c>
      <c r="E1506" s="19">
        <v>3</v>
      </c>
    </row>
    <row r="1507" spans="1:5" x14ac:dyDescent="0.3">
      <c r="A1507" s="19" t="s">
        <v>8219</v>
      </c>
      <c r="B1507" s="19">
        <v>345</v>
      </c>
      <c r="D1507" s="19" t="s">
        <v>8221</v>
      </c>
      <c r="E1507" s="19">
        <v>8</v>
      </c>
    </row>
    <row r="1508" spans="1:5" x14ac:dyDescent="0.3">
      <c r="A1508" s="19" t="s">
        <v>8219</v>
      </c>
      <c r="B1508" s="19">
        <v>43</v>
      </c>
      <c r="D1508" s="19" t="s">
        <v>8221</v>
      </c>
      <c r="E1508" s="19">
        <v>3</v>
      </c>
    </row>
    <row r="1509" spans="1:5" x14ac:dyDescent="0.3">
      <c r="A1509" s="19" t="s">
        <v>8219</v>
      </c>
      <c r="B1509" s="19">
        <v>33</v>
      </c>
      <c r="D1509" s="19" t="s">
        <v>8221</v>
      </c>
      <c r="E1509" s="19">
        <v>8</v>
      </c>
    </row>
    <row r="1510" spans="1:5" x14ac:dyDescent="0.3">
      <c r="A1510" s="19" t="s">
        <v>8219</v>
      </c>
      <c r="B1510" s="19">
        <v>211</v>
      </c>
      <c r="D1510" s="19" t="s">
        <v>8221</v>
      </c>
      <c r="E1510" s="19">
        <v>1</v>
      </c>
    </row>
    <row r="1511" spans="1:5" x14ac:dyDescent="0.3">
      <c r="A1511" s="19" t="s">
        <v>8219</v>
      </c>
      <c r="B1511" s="19">
        <v>196</v>
      </c>
      <c r="D1511" s="19" t="s">
        <v>8221</v>
      </c>
      <c r="E1511" s="19">
        <v>4</v>
      </c>
    </row>
    <row r="1512" spans="1:5" x14ac:dyDescent="0.3">
      <c r="A1512" s="19" t="s">
        <v>8219</v>
      </c>
      <c r="B1512" s="19">
        <v>405</v>
      </c>
      <c r="D1512" s="19" t="s">
        <v>8221</v>
      </c>
      <c r="E1512" s="19">
        <v>8</v>
      </c>
    </row>
    <row r="1513" spans="1:5" x14ac:dyDescent="0.3">
      <c r="A1513" s="19" t="s">
        <v>8219</v>
      </c>
      <c r="B1513" s="19">
        <v>206</v>
      </c>
      <c r="D1513" s="19" t="s">
        <v>8221</v>
      </c>
      <c r="E1513" s="19">
        <v>1</v>
      </c>
    </row>
    <row r="1514" spans="1:5" x14ac:dyDescent="0.3">
      <c r="A1514" s="19" t="s">
        <v>8219</v>
      </c>
      <c r="B1514" s="19">
        <v>335</v>
      </c>
      <c r="D1514" s="19" t="s">
        <v>8221</v>
      </c>
      <c r="E1514" s="19">
        <v>5</v>
      </c>
    </row>
    <row r="1515" spans="1:5" x14ac:dyDescent="0.3">
      <c r="A1515" s="19" t="s">
        <v>8219</v>
      </c>
      <c r="B1515" s="19">
        <v>215</v>
      </c>
      <c r="D1515" s="19" t="s">
        <v>8221</v>
      </c>
      <c r="E1515" s="19">
        <v>0</v>
      </c>
    </row>
    <row r="1516" spans="1:5" x14ac:dyDescent="0.3">
      <c r="A1516" s="19" t="s">
        <v>8219</v>
      </c>
      <c r="B1516" s="19">
        <v>176</v>
      </c>
      <c r="D1516" s="19" t="s">
        <v>8221</v>
      </c>
      <c r="E1516" s="19">
        <v>0</v>
      </c>
    </row>
    <row r="1517" spans="1:5" x14ac:dyDescent="0.3">
      <c r="A1517" s="19" t="s">
        <v>8219</v>
      </c>
      <c r="B1517" s="19">
        <v>555</v>
      </c>
      <c r="D1517" s="19" t="s">
        <v>8221</v>
      </c>
      <c r="E1517" s="19">
        <v>1</v>
      </c>
    </row>
    <row r="1518" spans="1:5" x14ac:dyDescent="0.3">
      <c r="A1518" s="19" t="s">
        <v>8219</v>
      </c>
      <c r="B1518" s="19">
        <v>116</v>
      </c>
      <c r="D1518" s="19" t="s">
        <v>8221</v>
      </c>
      <c r="E1518" s="19">
        <v>0</v>
      </c>
    </row>
    <row r="1519" spans="1:5" x14ac:dyDescent="0.3">
      <c r="A1519" s="19" t="s">
        <v>8219</v>
      </c>
      <c r="B1519" s="19">
        <v>615</v>
      </c>
      <c r="D1519" s="19" t="s">
        <v>8221</v>
      </c>
      <c r="E1519" s="19">
        <v>0</v>
      </c>
    </row>
    <row r="1520" spans="1:5" x14ac:dyDescent="0.3">
      <c r="A1520" s="19" t="s">
        <v>8219</v>
      </c>
      <c r="B1520" s="19">
        <v>236</v>
      </c>
      <c r="D1520" s="19" t="s">
        <v>8221</v>
      </c>
      <c r="E1520" s="19">
        <v>6</v>
      </c>
    </row>
    <row r="1521" spans="1:5" x14ac:dyDescent="0.3">
      <c r="A1521" s="19" t="s">
        <v>8219</v>
      </c>
      <c r="B1521" s="19">
        <v>145</v>
      </c>
      <c r="D1521" s="19" t="s">
        <v>8221</v>
      </c>
      <c r="E1521" s="19">
        <v>6</v>
      </c>
    </row>
    <row r="1522" spans="1:5" x14ac:dyDescent="0.3">
      <c r="A1522" s="19" t="s">
        <v>8219</v>
      </c>
      <c r="B1522" s="19">
        <v>167</v>
      </c>
      <c r="D1522" s="19" t="s">
        <v>8221</v>
      </c>
      <c r="E1522" s="19">
        <v>14</v>
      </c>
    </row>
    <row r="1523" spans="1:5" x14ac:dyDescent="0.3">
      <c r="A1523" s="19" t="s">
        <v>8219</v>
      </c>
      <c r="B1523" s="19">
        <v>235</v>
      </c>
      <c r="D1523" s="19" t="s">
        <v>8221</v>
      </c>
      <c r="E1523" s="19">
        <v>6</v>
      </c>
    </row>
    <row r="1524" spans="1:5" x14ac:dyDescent="0.3">
      <c r="A1524" s="19" t="s">
        <v>8219</v>
      </c>
      <c r="B1524" s="19">
        <v>452</v>
      </c>
      <c r="D1524" s="19" t="s">
        <v>8221</v>
      </c>
      <c r="E1524" s="19">
        <v>33</v>
      </c>
    </row>
    <row r="1525" spans="1:5" x14ac:dyDescent="0.3">
      <c r="A1525" s="19" t="s">
        <v>8219</v>
      </c>
      <c r="B1525" s="19">
        <v>241</v>
      </c>
      <c r="D1525" s="19" t="s">
        <v>8221</v>
      </c>
      <c r="E1525" s="19">
        <v>4</v>
      </c>
    </row>
    <row r="1526" spans="1:5" x14ac:dyDescent="0.3">
      <c r="A1526" s="19" t="s">
        <v>8219</v>
      </c>
      <c r="B1526" s="19">
        <v>28</v>
      </c>
      <c r="D1526" s="19" t="s">
        <v>8221</v>
      </c>
      <c r="E1526" s="19">
        <v>1</v>
      </c>
    </row>
    <row r="1527" spans="1:5" x14ac:dyDescent="0.3">
      <c r="A1527" s="19" t="s">
        <v>8219</v>
      </c>
      <c r="B1527" s="19">
        <v>140</v>
      </c>
      <c r="D1527" s="19" t="s">
        <v>8221</v>
      </c>
      <c r="E1527" s="19">
        <v>0</v>
      </c>
    </row>
    <row r="1528" spans="1:5" x14ac:dyDescent="0.3">
      <c r="A1528" s="19" t="s">
        <v>8219</v>
      </c>
      <c r="B1528" s="19">
        <v>280</v>
      </c>
      <c r="D1528" s="19" t="s">
        <v>8221</v>
      </c>
      <c r="E1528" s="19">
        <v>6</v>
      </c>
    </row>
    <row r="1529" spans="1:5" x14ac:dyDescent="0.3">
      <c r="A1529" s="19" t="s">
        <v>8219</v>
      </c>
      <c r="B1529" s="19">
        <v>70</v>
      </c>
      <c r="D1529" s="19" t="s">
        <v>8221</v>
      </c>
      <c r="E1529" s="19">
        <v>6</v>
      </c>
    </row>
    <row r="1530" spans="1:5" x14ac:dyDescent="0.3">
      <c r="A1530" s="19" t="s">
        <v>8219</v>
      </c>
      <c r="B1530" s="19">
        <v>160</v>
      </c>
      <c r="D1530" s="19" t="s">
        <v>8221</v>
      </c>
      <c r="E1530" s="19">
        <v>1</v>
      </c>
    </row>
    <row r="1531" spans="1:5" x14ac:dyDescent="0.3">
      <c r="A1531" s="19" t="s">
        <v>8219</v>
      </c>
      <c r="B1531" s="19">
        <v>141</v>
      </c>
      <c r="D1531" s="19" t="s">
        <v>8221</v>
      </c>
      <c r="E1531" s="19">
        <v>3</v>
      </c>
    </row>
    <row r="1532" spans="1:5" x14ac:dyDescent="0.3">
      <c r="A1532" s="19" t="s">
        <v>8219</v>
      </c>
      <c r="B1532" s="19">
        <v>874</v>
      </c>
    </row>
    <row r="1533" spans="1:5" x14ac:dyDescent="0.3">
      <c r="A1533" s="19" t="s">
        <v>8219</v>
      </c>
      <c r="B1533" s="19">
        <v>73</v>
      </c>
    </row>
    <row r="1534" spans="1:5" x14ac:dyDescent="0.3">
      <c r="A1534" s="19" t="s">
        <v>8219</v>
      </c>
      <c r="B1534" s="19">
        <v>294</v>
      </c>
    </row>
    <row r="1535" spans="1:5" x14ac:dyDescent="0.3">
      <c r="A1535" s="19" t="s">
        <v>8219</v>
      </c>
      <c r="B1535" s="19">
        <v>740</v>
      </c>
    </row>
    <row r="1536" spans="1:5" x14ac:dyDescent="0.3">
      <c r="A1536" s="19" t="s">
        <v>8219</v>
      </c>
      <c r="B1536" s="19">
        <v>369</v>
      </c>
    </row>
    <row r="1537" spans="1:5" x14ac:dyDescent="0.3">
      <c r="A1537" s="19" t="s">
        <v>8219</v>
      </c>
      <c r="B1537" s="19">
        <v>110</v>
      </c>
    </row>
    <row r="1538" spans="1:5" x14ac:dyDescent="0.3">
      <c r="A1538" s="19" t="s">
        <v>8219</v>
      </c>
      <c r="B1538" s="19">
        <v>455</v>
      </c>
    </row>
    <row r="1539" spans="1:5" x14ac:dyDescent="0.3">
      <c r="A1539" s="19" t="s">
        <v>8219</v>
      </c>
      <c r="B1539" s="19">
        <v>224</v>
      </c>
    </row>
    <row r="1540" spans="1:5" x14ac:dyDescent="0.3">
      <c r="A1540" s="19" t="s">
        <v>8219</v>
      </c>
      <c r="B1540" s="19">
        <v>46</v>
      </c>
    </row>
    <row r="1541" spans="1:5" x14ac:dyDescent="0.3">
      <c r="A1541" s="19" t="s">
        <v>8219</v>
      </c>
      <c r="B1541" s="19">
        <v>284</v>
      </c>
    </row>
    <row r="1542" spans="1:5" x14ac:dyDescent="0.3">
      <c r="A1542" s="19" t="s">
        <v>8219</v>
      </c>
      <c r="B1542" s="19">
        <v>98</v>
      </c>
    </row>
    <row r="1543" spans="1:5" hidden="1" x14ac:dyDescent="0.3">
      <c r="A1543" s="19" t="s">
        <v>8221</v>
      </c>
      <c r="B1543" s="19">
        <v>2</v>
      </c>
      <c r="D1543" s="19" t="s">
        <v>8221</v>
      </c>
      <c r="E1543" s="19">
        <v>2</v>
      </c>
    </row>
    <row r="1544" spans="1:5" hidden="1" x14ac:dyDescent="0.3">
      <c r="A1544" s="19" t="s">
        <v>8221</v>
      </c>
      <c r="B1544" s="19">
        <v>1</v>
      </c>
      <c r="D1544" s="19" t="s">
        <v>8221</v>
      </c>
      <c r="E1544" s="19">
        <v>1</v>
      </c>
    </row>
    <row r="1545" spans="1:5" hidden="1" x14ac:dyDescent="0.3">
      <c r="A1545" s="19" t="s">
        <v>8221</v>
      </c>
      <c r="B1545" s="19">
        <v>1</v>
      </c>
      <c r="D1545" s="19" t="s">
        <v>8221</v>
      </c>
      <c r="E1545" s="19">
        <v>1</v>
      </c>
    </row>
    <row r="1546" spans="1:5" hidden="1" x14ac:dyDescent="0.3">
      <c r="A1546" s="19" t="s">
        <v>8221</v>
      </c>
      <c r="B1546" s="19">
        <v>0</v>
      </c>
      <c r="D1546" s="19" t="s">
        <v>8221</v>
      </c>
      <c r="E1546" s="19">
        <v>0</v>
      </c>
    </row>
    <row r="1547" spans="1:5" hidden="1" x14ac:dyDescent="0.3">
      <c r="A1547" s="19" t="s">
        <v>8221</v>
      </c>
      <c r="B1547" s="19">
        <v>1</v>
      </c>
      <c r="D1547" s="19" t="s">
        <v>8221</v>
      </c>
      <c r="E1547" s="19">
        <v>1</v>
      </c>
    </row>
    <row r="1548" spans="1:5" hidden="1" x14ac:dyDescent="0.3">
      <c r="A1548" s="19" t="s">
        <v>8221</v>
      </c>
      <c r="B1548" s="19">
        <v>11</v>
      </c>
      <c r="D1548" s="19" t="s">
        <v>8221</v>
      </c>
      <c r="E1548" s="19">
        <v>11</v>
      </c>
    </row>
    <row r="1549" spans="1:5" hidden="1" x14ac:dyDescent="0.3">
      <c r="A1549" s="19" t="s">
        <v>8221</v>
      </c>
      <c r="B1549" s="19">
        <v>0</v>
      </c>
      <c r="D1549" s="19" t="s">
        <v>8221</v>
      </c>
      <c r="E1549" s="19">
        <v>0</v>
      </c>
    </row>
    <row r="1550" spans="1:5" hidden="1" x14ac:dyDescent="0.3">
      <c r="A1550" s="19" t="s">
        <v>8221</v>
      </c>
      <c r="B1550" s="19">
        <v>1</v>
      </c>
      <c r="D1550" s="19" t="s">
        <v>8221</v>
      </c>
      <c r="E1550" s="19">
        <v>1</v>
      </c>
    </row>
    <row r="1551" spans="1:5" hidden="1" x14ac:dyDescent="0.3">
      <c r="A1551" s="19" t="s">
        <v>8221</v>
      </c>
      <c r="B1551" s="19">
        <v>6</v>
      </c>
      <c r="D1551" s="19" t="s">
        <v>8221</v>
      </c>
      <c r="E1551" s="19">
        <v>6</v>
      </c>
    </row>
    <row r="1552" spans="1:5" hidden="1" x14ac:dyDescent="0.3">
      <c r="A1552" s="19" t="s">
        <v>8221</v>
      </c>
      <c r="B1552" s="19">
        <v>7</v>
      </c>
      <c r="D1552" s="19" t="s">
        <v>8221</v>
      </c>
      <c r="E1552" s="19">
        <v>7</v>
      </c>
    </row>
    <row r="1553" spans="1:5" hidden="1" x14ac:dyDescent="0.3">
      <c r="A1553" s="19" t="s">
        <v>8221</v>
      </c>
      <c r="B1553" s="19">
        <v>0</v>
      </c>
      <c r="D1553" s="19" t="s">
        <v>8221</v>
      </c>
      <c r="E1553" s="19">
        <v>0</v>
      </c>
    </row>
    <row r="1554" spans="1:5" hidden="1" x14ac:dyDescent="0.3">
      <c r="A1554" s="19" t="s">
        <v>8221</v>
      </c>
      <c r="B1554" s="19">
        <v>16</v>
      </c>
      <c r="D1554" s="19" t="s">
        <v>8221</v>
      </c>
      <c r="E1554" s="19">
        <v>16</v>
      </c>
    </row>
    <row r="1555" spans="1:5" hidden="1" x14ac:dyDescent="0.3">
      <c r="A1555" s="19" t="s">
        <v>8221</v>
      </c>
      <c r="B1555" s="19">
        <v>0</v>
      </c>
      <c r="D1555" s="19" t="s">
        <v>8221</v>
      </c>
      <c r="E1555" s="19">
        <v>0</v>
      </c>
    </row>
    <row r="1556" spans="1:5" hidden="1" x14ac:dyDescent="0.3">
      <c r="A1556" s="19" t="s">
        <v>8221</v>
      </c>
      <c r="B1556" s="19">
        <v>0</v>
      </c>
      <c r="D1556" s="19" t="s">
        <v>8221</v>
      </c>
      <c r="E1556" s="19">
        <v>0</v>
      </c>
    </row>
    <row r="1557" spans="1:5" hidden="1" x14ac:dyDescent="0.3">
      <c r="A1557" s="19" t="s">
        <v>8221</v>
      </c>
      <c r="B1557" s="19">
        <v>0</v>
      </c>
      <c r="D1557" s="19" t="s">
        <v>8221</v>
      </c>
      <c r="E1557" s="19">
        <v>0</v>
      </c>
    </row>
    <row r="1558" spans="1:5" hidden="1" x14ac:dyDescent="0.3">
      <c r="A1558" s="19" t="s">
        <v>8221</v>
      </c>
      <c r="B1558" s="19">
        <v>12</v>
      </c>
      <c r="D1558" s="19" t="s">
        <v>8221</v>
      </c>
      <c r="E1558" s="19">
        <v>12</v>
      </c>
    </row>
    <row r="1559" spans="1:5" hidden="1" x14ac:dyDescent="0.3">
      <c r="A1559" s="19" t="s">
        <v>8221</v>
      </c>
      <c r="B1559" s="19">
        <v>1</v>
      </c>
      <c r="D1559" s="19" t="s">
        <v>8221</v>
      </c>
      <c r="E1559" s="19">
        <v>1</v>
      </c>
    </row>
    <row r="1560" spans="1:5" hidden="1" x14ac:dyDescent="0.3">
      <c r="A1560" s="19" t="s">
        <v>8221</v>
      </c>
      <c r="B1560" s="19">
        <v>3</v>
      </c>
      <c r="D1560" s="19" t="s">
        <v>8221</v>
      </c>
      <c r="E1560" s="19">
        <v>3</v>
      </c>
    </row>
    <row r="1561" spans="1:5" hidden="1" x14ac:dyDescent="0.3">
      <c r="A1561" s="19" t="s">
        <v>8221</v>
      </c>
      <c r="B1561" s="19">
        <v>1</v>
      </c>
      <c r="D1561" s="19" t="s">
        <v>8221</v>
      </c>
      <c r="E1561" s="19">
        <v>1</v>
      </c>
    </row>
    <row r="1562" spans="1:5" hidden="1" x14ac:dyDescent="0.3">
      <c r="A1562" s="19" t="s">
        <v>8221</v>
      </c>
      <c r="B1562" s="19">
        <v>4</v>
      </c>
      <c r="D1562" s="19" t="s">
        <v>8221</v>
      </c>
      <c r="E1562" s="19">
        <v>4</v>
      </c>
    </row>
    <row r="1563" spans="1:5" hidden="1" x14ac:dyDescent="0.3">
      <c r="A1563" s="19" t="s">
        <v>8220</v>
      </c>
      <c r="B1563" s="19">
        <v>1</v>
      </c>
      <c r="D1563" s="19" t="s">
        <v>8220</v>
      </c>
      <c r="E1563" s="19">
        <v>1</v>
      </c>
    </row>
    <row r="1564" spans="1:5" hidden="1" x14ac:dyDescent="0.3">
      <c r="A1564" s="19" t="s">
        <v>8220</v>
      </c>
      <c r="B1564" s="19">
        <v>0</v>
      </c>
      <c r="D1564" s="19" t="s">
        <v>8220</v>
      </c>
      <c r="E1564" s="19">
        <v>0</v>
      </c>
    </row>
    <row r="1565" spans="1:5" hidden="1" x14ac:dyDescent="0.3">
      <c r="A1565" s="19" t="s">
        <v>8220</v>
      </c>
      <c r="B1565" s="19">
        <v>2</v>
      </c>
      <c r="D1565" s="19" t="s">
        <v>8220</v>
      </c>
      <c r="E1565" s="19">
        <v>2</v>
      </c>
    </row>
    <row r="1566" spans="1:5" hidden="1" x14ac:dyDescent="0.3">
      <c r="A1566" s="19" t="s">
        <v>8220</v>
      </c>
      <c r="B1566" s="19">
        <v>1</v>
      </c>
      <c r="D1566" s="19" t="s">
        <v>8220</v>
      </c>
      <c r="E1566" s="19">
        <v>1</v>
      </c>
    </row>
    <row r="1567" spans="1:5" hidden="1" x14ac:dyDescent="0.3">
      <c r="A1567" s="19" t="s">
        <v>8220</v>
      </c>
      <c r="B1567" s="19">
        <v>1</v>
      </c>
      <c r="D1567" s="19" t="s">
        <v>8220</v>
      </c>
      <c r="E1567" s="19">
        <v>1</v>
      </c>
    </row>
    <row r="1568" spans="1:5" hidden="1" x14ac:dyDescent="0.3">
      <c r="A1568" s="19" t="s">
        <v>8220</v>
      </c>
      <c r="B1568" s="19">
        <v>59</v>
      </c>
      <c r="D1568" s="19" t="s">
        <v>8220</v>
      </c>
      <c r="E1568" s="19">
        <v>59</v>
      </c>
    </row>
    <row r="1569" spans="1:5" hidden="1" x14ac:dyDescent="0.3">
      <c r="A1569" s="19" t="s">
        <v>8220</v>
      </c>
      <c r="B1569" s="19">
        <v>13</v>
      </c>
      <c r="D1569" s="19" t="s">
        <v>8220</v>
      </c>
      <c r="E1569" s="19">
        <v>13</v>
      </c>
    </row>
    <row r="1570" spans="1:5" hidden="1" x14ac:dyDescent="0.3">
      <c r="A1570" s="19" t="s">
        <v>8220</v>
      </c>
      <c r="B1570" s="19">
        <v>22</v>
      </c>
      <c r="D1570" s="19" t="s">
        <v>8220</v>
      </c>
      <c r="E1570" s="19">
        <v>22</v>
      </c>
    </row>
    <row r="1571" spans="1:5" hidden="1" x14ac:dyDescent="0.3">
      <c r="A1571" s="19" t="s">
        <v>8220</v>
      </c>
      <c r="B1571" s="19">
        <v>0</v>
      </c>
      <c r="D1571" s="19" t="s">
        <v>8220</v>
      </c>
      <c r="E1571" s="19">
        <v>0</v>
      </c>
    </row>
    <row r="1572" spans="1:5" hidden="1" x14ac:dyDescent="0.3">
      <c r="A1572" s="19" t="s">
        <v>8220</v>
      </c>
      <c r="B1572" s="19">
        <v>52</v>
      </c>
      <c r="D1572" s="19" t="s">
        <v>8220</v>
      </c>
      <c r="E1572" s="19">
        <v>52</v>
      </c>
    </row>
    <row r="1573" spans="1:5" hidden="1" x14ac:dyDescent="0.3">
      <c r="A1573" s="19" t="s">
        <v>8220</v>
      </c>
      <c r="B1573" s="19">
        <v>4</v>
      </c>
      <c r="D1573" s="19" t="s">
        <v>8220</v>
      </c>
      <c r="E1573" s="19">
        <v>4</v>
      </c>
    </row>
    <row r="1574" spans="1:5" hidden="1" x14ac:dyDescent="0.3">
      <c r="A1574" s="19" t="s">
        <v>8220</v>
      </c>
      <c r="B1574" s="19">
        <v>3</v>
      </c>
      <c r="D1574" s="19" t="s">
        <v>8220</v>
      </c>
      <c r="E1574" s="19">
        <v>3</v>
      </c>
    </row>
    <row r="1575" spans="1:5" hidden="1" x14ac:dyDescent="0.3">
      <c r="A1575" s="19" t="s">
        <v>8220</v>
      </c>
      <c r="B1575" s="19">
        <v>3</v>
      </c>
      <c r="D1575" s="19" t="s">
        <v>8220</v>
      </c>
      <c r="E1575" s="19">
        <v>3</v>
      </c>
    </row>
    <row r="1576" spans="1:5" hidden="1" x14ac:dyDescent="0.3">
      <c r="A1576" s="19" t="s">
        <v>8220</v>
      </c>
      <c r="B1576" s="19">
        <v>6</v>
      </c>
      <c r="D1576" s="19" t="s">
        <v>8220</v>
      </c>
      <c r="E1576" s="19">
        <v>6</v>
      </c>
    </row>
    <row r="1577" spans="1:5" hidden="1" x14ac:dyDescent="0.3">
      <c r="A1577" s="19" t="s">
        <v>8220</v>
      </c>
      <c r="B1577" s="19">
        <v>35</v>
      </c>
      <c r="D1577" s="19" t="s">
        <v>8220</v>
      </c>
      <c r="E1577" s="19">
        <v>35</v>
      </c>
    </row>
    <row r="1578" spans="1:5" hidden="1" x14ac:dyDescent="0.3">
      <c r="A1578" s="19" t="s">
        <v>8220</v>
      </c>
      <c r="B1578" s="19">
        <v>10</v>
      </c>
      <c r="D1578" s="19" t="s">
        <v>8220</v>
      </c>
      <c r="E1578" s="19">
        <v>10</v>
      </c>
    </row>
    <row r="1579" spans="1:5" hidden="1" x14ac:dyDescent="0.3">
      <c r="A1579" s="19" t="s">
        <v>8220</v>
      </c>
      <c r="B1579" s="19">
        <v>2</v>
      </c>
      <c r="D1579" s="19" t="s">
        <v>8220</v>
      </c>
      <c r="E1579" s="19">
        <v>2</v>
      </c>
    </row>
    <row r="1580" spans="1:5" hidden="1" x14ac:dyDescent="0.3">
      <c r="A1580" s="19" t="s">
        <v>8220</v>
      </c>
      <c r="B1580" s="19">
        <v>4</v>
      </c>
      <c r="D1580" s="19" t="s">
        <v>8220</v>
      </c>
      <c r="E1580" s="19">
        <v>4</v>
      </c>
    </row>
    <row r="1581" spans="1:5" hidden="1" x14ac:dyDescent="0.3">
      <c r="A1581" s="19" t="s">
        <v>8220</v>
      </c>
      <c r="B1581" s="19">
        <v>2</v>
      </c>
      <c r="D1581" s="19" t="s">
        <v>8220</v>
      </c>
      <c r="E1581" s="19">
        <v>2</v>
      </c>
    </row>
    <row r="1582" spans="1:5" hidden="1" x14ac:dyDescent="0.3">
      <c r="A1582" s="19" t="s">
        <v>8220</v>
      </c>
      <c r="B1582" s="19">
        <v>0</v>
      </c>
      <c r="D1582" s="19" t="s">
        <v>8220</v>
      </c>
      <c r="E1582" s="19">
        <v>0</v>
      </c>
    </row>
    <row r="1583" spans="1:5" hidden="1" x14ac:dyDescent="0.3">
      <c r="A1583" s="19" t="s">
        <v>8221</v>
      </c>
      <c r="B1583" s="19">
        <v>1</v>
      </c>
      <c r="D1583" s="19" t="s">
        <v>8221</v>
      </c>
      <c r="E1583" s="19">
        <v>1</v>
      </c>
    </row>
    <row r="1584" spans="1:5" hidden="1" x14ac:dyDescent="0.3">
      <c r="A1584" s="19" t="s">
        <v>8221</v>
      </c>
      <c r="B1584" s="19">
        <v>3</v>
      </c>
      <c r="D1584" s="19" t="s">
        <v>8221</v>
      </c>
      <c r="E1584" s="19">
        <v>3</v>
      </c>
    </row>
    <row r="1585" spans="1:5" hidden="1" x14ac:dyDescent="0.3">
      <c r="A1585" s="19" t="s">
        <v>8221</v>
      </c>
      <c r="B1585" s="19">
        <v>1</v>
      </c>
      <c r="D1585" s="19" t="s">
        <v>8221</v>
      </c>
      <c r="E1585" s="19">
        <v>1</v>
      </c>
    </row>
    <row r="1586" spans="1:5" hidden="1" x14ac:dyDescent="0.3">
      <c r="A1586" s="19" t="s">
        <v>8221</v>
      </c>
      <c r="B1586" s="19">
        <v>0</v>
      </c>
      <c r="D1586" s="19" t="s">
        <v>8221</v>
      </c>
      <c r="E1586" s="19">
        <v>0</v>
      </c>
    </row>
    <row r="1587" spans="1:5" hidden="1" x14ac:dyDescent="0.3">
      <c r="A1587" s="19" t="s">
        <v>8221</v>
      </c>
      <c r="B1587" s="19">
        <v>12</v>
      </c>
      <c r="D1587" s="19" t="s">
        <v>8221</v>
      </c>
      <c r="E1587" s="19">
        <v>12</v>
      </c>
    </row>
    <row r="1588" spans="1:5" hidden="1" x14ac:dyDescent="0.3">
      <c r="A1588" s="19" t="s">
        <v>8221</v>
      </c>
      <c r="B1588" s="19">
        <v>0</v>
      </c>
      <c r="D1588" s="19" t="s">
        <v>8221</v>
      </c>
      <c r="E1588" s="19">
        <v>0</v>
      </c>
    </row>
    <row r="1589" spans="1:5" hidden="1" x14ac:dyDescent="0.3">
      <c r="A1589" s="19" t="s">
        <v>8221</v>
      </c>
      <c r="B1589" s="19">
        <v>1</v>
      </c>
      <c r="D1589" s="19" t="s">
        <v>8221</v>
      </c>
      <c r="E1589" s="19">
        <v>1</v>
      </c>
    </row>
    <row r="1590" spans="1:5" hidden="1" x14ac:dyDescent="0.3">
      <c r="A1590" s="19" t="s">
        <v>8221</v>
      </c>
      <c r="B1590" s="19">
        <v>0</v>
      </c>
      <c r="D1590" s="19" t="s">
        <v>8221</v>
      </c>
      <c r="E1590" s="19">
        <v>0</v>
      </c>
    </row>
    <row r="1591" spans="1:5" hidden="1" x14ac:dyDescent="0.3">
      <c r="A1591" s="19" t="s">
        <v>8221</v>
      </c>
      <c r="B1591" s="19">
        <v>0</v>
      </c>
      <c r="D1591" s="19" t="s">
        <v>8221</v>
      </c>
      <c r="E1591" s="19">
        <v>0</v>
      </c>
    </row>
    <row r="1592" spans="1:5" hidden="1" x14ac:dyDescent="0.3">
      <c r="A1592" s="19" t="s">
        <v>8221</v>
      </c>
      <c r="B1592" s="19">
        <v>2</v>
      </c>
      <c r="D1592" s="19" t="s">
        <v>8221</v>
      </c>
      <c r="E1592" s="19">
        <v>2</v>
      </c>
    </row>
    <row r="1593" spans="1:5" hidden="1" x14ac:dyDescent="0.3">
      <c r="A1593" s="19" t="s">
        <v>8221</v>
      </c>
      <c r="B1593" s="19">
        <v>92</v>
      </c>
      <c r="D1593" s="19" t="s">
        <v>8221</v>
      </c>
      <c r="E1593" s="19">
        <v>92</v>
      </c>
    </row>
    <row r="1594" spans="1:5" hidden="1" x14ac:dyDescent="0.3">
      <c r="A1594" s="19" t="s">
        <v>8221</v>
      </c>
      <c r="B1594" s="19">
        <v>0</v>
      </c>
      <c r="D1594" s="19" t="s">
        <v>8221</v>
      </c>
      <c r="E1594" s="19">
        <v>0</v>
      </c>
    </row>
    <row r="1595" spans="1:5" hidden="1" x14ac:dyDescent="0.3">
      <c r="A1595" s="19" t="s">
        <v>8221</v>
      </c>
      <c r="B1595" s="19">
        <v>3</v>
      </c>
      <c r="D1595" s="19" t="s">
        <v>8221</v>
      </c>
      <c r="E1595" s="19">
        <v>3</v>
      </c>
    </row>
    <row r="1596" spans="1:5" hidden="1" x14ac:dyDescent="0.3">
      <c r="A1596" s="19" t="s">
        <v>8221</v>
      </c>
      <c r="B1596" s="19">
        <v>10</v>
      </c>
      <c r="D1596" s="19" t="s">
        <v>8221</v>
      </c>
      <c r="E1596" s="19">
        <v>10</v>
      </c>
    </row>
    <row r="1597" spans="1:5" hidden="1" x14ac:dyDescent="0.3">
      <c r="A1597" s="19" t="s">
        <v>8221</v>
      </c>
      <c r="B1597" s="19">
        <v>7</v>
      </c>
      <c r="D1597" s="19" t="s">
        <v>8221</v>
      </c>
      <c r="E1597" s="19">
        <v>7</v>
      </c>
    </row>
    <row r="1598" spans="1:5" hidden="1" x14ac:dyDescent="0.3">
      <c r="A1598" s="19" t="s">
        <v>8221</v>
      </c>
      <c r="B1598" s="19">
        <v>3</v>
      </c>
      <c r="D1598" s="19" t="s">
        <v>8221</v>
      </c>
      <c r="E1598" s="19">
        <v>3</v>
      </c>
    </row>
    <row r="1599" spans="1:5" hidden="1" x14ac:dyDescent="0.3">
      <c r="A1599" s="19" t="s">
        <v>8221</v>
      </c>
      <c r="B1599" s="19">
        <v>0</v>
      </c>
      <c r="D1599" s="19" t="s">
        <v>8221</v>
      </c>
      <c r="E1599" s="19">
        <v>0</v>
      </c>
    </row>
    <row r="1600" spans="1:5" hidden="1" x14ac:dyDescent="0.3">
      <c r="A1600" s="19" t="s">
        <v>8221</v>
      </c>
      <c r="B1600" s="19">
        <v>1</v>
      </c>
      <c r="D1600" s="19" t="s">
        <v>8221</v>
      </c>
      <c r="E1600" s="19">
        <v>1</v>
      </c>
    </row>
    <row r="1601" spans="1:5" hidden="1" x14ac:dyDescent="0.3">
      <c r="A1601" s="19" t="s">
        <v>8221</v>
      </c>
      <c r="B1601" s="19">
        <v>0</v>
      </c>
      <c r="D1601" s="19" t="s">
        <v>8221</v>
      </c>
      <c r="E1601" s="19">
        <v>0</v>
      </c>
    </row>
    <row r="1602" spans="1:5" hidden="1" x14ac:dyDescent="0.3">
      <c r="A1602" s="19" t="s">
        <v>8221</v>
      </c>
      <c r="B1602" s="19">
        <v>9</v>
      </c>
      <c r="D1602" s="19" t="s">
        <v>8221</v>
      </c>
      <c r="E1602" s="19">
        <v>9</v>
      </c>
    </row>
    <row r="1603" spans="1:5" x14ac:dyDescent="0.3">
      <c r="A1603" s="19" t="s">
        <v>8219</v>
      </c>
      <c r="B1603" s="19">
        <v>56</v>
      </c>
    </row>
    <row r="1604" spans="1:5" x14ac:dyDescent="0.3">
      <c r="A1604" s="19" t="s">
        <v>8219</v>
      </c>
      <c r="B1604" s="19">
        <v>32</v>
      </c>
    </row>
    <row r="1605" spans="1:5" x14ac:dyDescent="0.3">
      <c r="A1605" s="19" t="s">
        <v>8219</v>
      </c>
      <c r="B1605" s="19">
        <v>30</v>
      </c>
    </row>
    <row r="1606" spans="1:5" x14ac:dyDescent="0.3">
      <c r="A1606" s="19" t="s">
        <v>8219</v>
      </c>
      <c r="B1606" s="19">
        <v>70</v>
      </c>
    </row>
    <row r="1607" spans="1:5" x14ac:dyDescent="0.3">
      <c r="A1607" s="19" t="s">
        <v>8219</v>
      </c>
      <c r="B1607" s="19">
        <v>44</v>
      </c>
    </row>
    <row r="1608" spans="1:5" x14ac:dyDescent="0.3">
      <c r="A1608" s="19" t="s">
        <v>8219</v>
      </c>
      <c r="B1608" s="19">
        <v>92</v>
      </c>
    </row>
    <row r="1609" spans="1:5" x14ac:dyDescent="0.3">
      <c r="A1609" s="19" t="s">
        <v>8219</v>
      </c>
      <c r="B1609" s="19">
        <v>205</v>
      </c>
    </row>
    <row r="1610" spans="1:5" x14ac:dyDescent="0.3">
      <c r="A1610" s="19" t="s">
        <v>8219</v>
      </c>
      <c r="B1610" s="19">
        <v>23</v>
      </c>
    </row>
    <row r="1611" spans="1:5" x14ac:dyDescent="0.3">
      <c r="A1611" s="19" t="s">
        <v>8219</v>
      </c>
      <c r="B1611" s="19">
        <v>4</v>
      </c>
    </row>
    <row r="1612" spans="1:5" x14ac:dyDescent="0.3">
      <c r="A1612" s="19" t="s">
        <v>8219</v>
      </c>
      <c r="B1612" s="19">
        <v>112</v>
      </c>
    </row>
    <row r="1613" spans="1:5" x14ac:dyDescent="0.3">
      <c r="A1613" s="19" t="s">
        <v>8219</v>
      </c>
      <c r="B1613" s="19">
        <v>27</v>
      </c>
    </row>
    <row r="1614" spans="1:5" x14ac:dyDescent="0.3">
      <c r="A1614" s="19" t="s">
        <v>8219</v>
      </c>
      <c r="B1614" s="19">
        <v>11</v>
      </c>
    </row>
    <row r="1615" spans="1:5" x14ac:dyDescent="0.3">
      <c r="A1615" s="19" t="s">
        <v>8219</v>
      </c>
      <c r="B1615" s="19">
        <v>26</v>
      </c>
    </row>
    <row r="1616" spans="1:5" x14ac:dyDescent="0.3">
      <c r="A1616" s="19" t="s">
        <v>8219</v>
      </c>
      <c r="B1616" s="19">
        <v>77</v>
      </c>
    </row>
    <row r="1617" spans="1:2" x14ac:dyDescent="0.3">
      <c r="A1617" s="19" t="s">
        <v>8219</v>
      </c>
      <c r="B1617" s="19">
        <v>136</v>
      </c>
    </row>
    <row r="1618" spans="1:2" x14ac:dyDescent="0.3">
      <c r="A1618" s="19" t="s">
        <v>8219</v>
      </c>
      <c r="B1618" s="19">
        <v>157</v>
      </c>
    </row>
    <row r="1619" spans="1:2" x14ac:dyDescent="0.3">
      <c r="A1619" s="19" t="s">
        <v>8219</v>
      </c>
      <c r="B1619" s="19">
        <v>158</v>
      </c>
    </row>
    <row r="1620" spans="1:2" x14ac:dyDescent="0.3">
      <c r="A1620" s="19" t="s">
        <v>8219</v>
      </c>
      <c r="B1620" s="19">
        <v>27</v>
      </c>
    </row>
    <row r="1621" spans="1:2" x14ac:dyDescent="0.3">
      <c r="A1621" s="19" t="s">
        <v>8219</v>
      </c>
      <c r="B1621" s="19">
        <v>23</v>
      </c>
    </row>
    <row r="1622" spans="1:2" x14ac:dyDescent="0.3">
      <c r="A1622" s="19" t="s">
        <v>8219</v>
      </c>
      <c r="B1622" s="19">
        <v>17</v>
      </c>
    </row>
    <row r="1623" spans="1:2" x14ac:dyDescent="0.3">
      <c r="A1623" s="19" t="s">
        <v>8219</v>
      </c>
      <c r="B1623" s="19">
        <v>37</v>
      </c>
    </row>
    <row r="1624" spans="1:2" x14ac:dyDescent="0.3">
      <c r="A1624" s="19" t="s">
        <v>8219</v>
      </c>
      <c r="B1624" s="19">
        <v>65</v>
      </c>
    </row>
    <row r="1625" spans="1:2" x14ac:dyDescent="0.3">
      <c r="A1625" s="19" t="s">
        <v>8219</v>
      </c>
      <c r="B1625" s="19">
        <v>18</v>
      </c>
    </row>
    <row r="1626" spans="1:2" x14ac:dyDescent="0.3">
      <c r="A1626" s="19" t="s">
        <v>8219</v>
      </c>
      <c r="B1626" s="19">
        <v>25</v>
      </c>
    </row>
    <row r="1627" spans="1:2" x14ac:dyDescent="0.3">
      <c r="A1627" s="19" t="s">
        <v>8219</v>
      </c>
      <c r="B1627" s="19">
        <v>104</v>
      </c>
    </row>
    <row r="1628" spans="1:2" x14ac:dyDescent="0.3">
      <c r="A1628" s="19" t="s">
        <v>8219</v>
      </c>
      <c r="B1628" s="19">
        <v>108</v>
      </c>
    </row>
    <row r="1629" spans="1:2" x14ac:dyDescent="0.3">
      <c r="A1629" s="19" t="s">
        <v>8219</v>
      </c>
      <c r="B1629" s="19">
        <v>38</v>
      </c>
    </row>
    <row r="1630" spans="1:2" x14ac:dyDescent="0.3">
      <c r="A1630" s="19" t="s">
        <v>8219</v>
      </c>
      <c r="B1630" s="19">
        <v>88</v>
      </c>
    </row>
    <row r="1631" spans="1:2" x14ac:dyDescent="0.3">
      <c r="A1631" s="19" t="s">
        <v>8219</v>
      </c>
      <c r="B1631" s="19">
        <v>82</v>
      </c>
    </row>
    <row r="1632" spans="1:2" x14ac:dyDescent="0.3">
      <c r="A1632" s="19" t="s">
        <v>8219</v>
      </c>
      <c r="B1632" s="19">
        <v>126</v>
      </c>
    </row>
    <row r="1633" spans="1:2" x14ac:dyDescent="0.3">
      <c r="A1633" s="19" t="s">
        <v>8219</v>
      </c>
      <c r="B1633" s="19">
        <v>133</v>
      </c>
    </row>
    <row r="1634" spans="1:2" x14ac:dyDescent="0.3">
      <c r="A1634" s="19" t="s">
        <v>8219</v>
      </c>
      <c r="B1634" s="19">
        <v>47</v>
      </c>
    </row>
    <row r="1635" spans="1:2" x14ac:dyDescent="0.3">
      <c r="A1635" s="19" t="s">
        <v>8219</v>
      </c>
      <c r="B1635" s="19">
        <v>58</v>
      </c>
    </row>
    <row r="1636" spans="1:2" x14ac:dyDescent="0.3">
      <c r="A1636" s="19" t="s">
        <v>8219</v>
      </c>
      <c r="B1636" s="19">
        <v>32</v>
      </c>
    </row>
    <row r="1637" spans="1:2" x14ac:dyDescent="0.3">
      <c r="A1637" s="19" t="s">
        <v>8219</v>
      </c>
      <c r="B1637" s="19">
        <v>37</v>
      </c>
    </row>
    <row r="1638" spans="1:2" x14ac:dyDescent="0.3">
      <c r="A1638" s="19" t="s">
        <v>8219</v>
      </c>
      <c r="B1638" s="19">
        <v>87</v>
      </c>
    </row>
    <row r="1639" spans="1:2" x14ac:dyDescent="0.3">
      <c r="A1639" s="19" t="s">
        <v>8219</v>
      </c>
      <c r="B1639" s="19">
        <v>15</v>
      </c>
    </row>
    <row r="1640" spans="1:2" x14ac:dyDescent="0.3">
      <c r="A1640" s="19" t="s">
        <v>8219</v>
      </c>
      <c r="B1640" s="19">
        <v>27</v>
      </c>
    </row>
    <row r="1641" spans="1:2" x14ac:dyDescent="0.3">
      <c r="A1641" s="19" t="s">
        <v>8219</v>
      </c>
      <c r="B1641" s="19">
        <v>19</v>
      </c>
    </row>
    <row r="1642" spans="1:2" x14ac:dyDescent="0.3">
      <c r="A1642" s="19" t="s">
        <v>8219</v>
      </c>
      <c r="B1642" s="19">
        <v>17</v>
      </c>
    </row>
    <row r="1643" spans="1:2" x14ac:dyDescent="0.3">
      <c r="A1643" s="19" t="s">
        <v>8219</v>
      </c>
      <c r="B1643" s="19">
        <v>26</v>
      </c>
    </row>
    <row r="1644" spans="1:2" x14ac:dyDescent="0.3">
      <c r="A1644" s="19" t="s">
        <v>8219</v>
      </c>
      <c r="B1644" s="19">
        <v>28</v>
      </c>
    </row>
    <row r="1645" spans="1:2" x14ac:dyDescent="0.3">
      <c r="A1645" s="19" t="s">
        <v>8219</v>
      </c>
      <c r="B1645" s="19">
        <v>37</v>
      </c>
    </row>
    <row r="1646" spans="1:2" x14ac:dyDescent="0.3">
      <c r="A1646" s="19" t="s">
        <v>8219</v>
      </c>
      <c r="B1646" s="19">
        <v>128</v>
      </c>
    </row>
    <row r="1647" spans="1:2" x14ac:dyDescent="0.3">
      <c r="A1647" s="19" t="s">
        <v>8219</v>
      </c>
      <c r="B1647" s="19">
        <v>10</v>
      </c>
    </row>
    <row r="1648" spans="1:2" x14ac:dyDescent="0.3">
      <c r="A1648" s="19" t="s">
        <v>8219</v>
      </c>
      <c r="B1648" s="19">
        <v>83</v>
      </c>
    </row>
    <row r="1649" spans="1:2" x14ac:dyDescent="0.3">
      <c r="A1649" s="19" t="s">
        <v>8219</v>
      </c>
      <c r="B1649" s="19">
        <v>46</v>
      </c>
    </row>
    <row r="1650" spans="1:2" x14ac:dyDescent="0.3">
      <c r="A1650" s="19" t="s">
        <v>8219</v>
      </c>
      <c r="B1650" s="19">
        <v>90</v>
      </c>
    </row>
    <row r="1651" spans="1:2" x14ac:dyDescent="0.3">
      <c r="A1651" s="19" t="s">
        <v>8219</v>
      </c>
      <c r="B1651" s="19">
        <v>81</v>
      </c>
    </row>
    <row r="1652" spans="1:2" x14ac:dyDescent="0.3">
      <c r="A1652" s="19" t="s">
        <v>8219</v>
      </c>
      <c r="B1652" s="19">
        <v>32</v>
      </c>
    </row>
    <row r="1653" spans="1:2" x14ac:dyDescent="0.3">
      <c r="A1653" s="19" t="s">
        <v>8219</v>
      </c>
      <c r="B1653" s="19">
        <v>20</v>
      </c>
    </row>
    <row r="1654" spans="1:2" x14ac:dyDescent="0.3">
      <c r="A1654" s="19" t="s">
        <v>8219</v>
      </c>
      <c r="B1654" s="19">
        <v>70</v>
      </c>
    </row>
    <row r="1655" spans="1:2" x14ac:dyDescent="0.3">
      <c r="A1655" s="19" t="s">
        <v>8219</v>
      </c>
      <c r="B1655" s="19">
        <v>168</v>
      </c>
    </row>
    <row r="1656" spans="1:2" x14ac:dyDescent="0.3">
      <c r="A1656" s="19" t="s">
        <v>8219</v>
      </c>
      <c r="B1656" s="19">
        <v>34</v>
      </c>
    </row>
    <row r="1657" spans="1:2" x14ac:dyDescent="0.3">
      <c r="A1657" s="19" t="s">
        <v>8219</v>
      </c>
      <c r="B1657" s="19">
        <v>48</v>
      </c>
    </row>
    <row r="1658" spans="1:2" x14ac:dyDescent="0.3">
      <c r="A1658" s="19" t="s">
        <v>8219</v>
      </c>
      <c r="B1658" s="19">
        <v>48</v>
      </c>
    </row>
    <row r="1659" spans="1:2" x14ac:dyDescent="0.3">
      <c r="A1659" s="19" t="s">
        <v>8219</v>
      </c>
      <c r="B1659" s="19">
        <v>221</v>
      </c>
    </row>
    <row r="1660" spans="1:2" x14ac:dyDescent="0.3">
      <c r="A1660" s="19" t="s">
        <v>8219</v>
      </c>
      <c r="B1660" s="19">
        <v>107</v>
      </c>
    </row>
    <row r="1661" spans="1:2" x14ac:dyDescent="0.3">
      <c r="A1661" s="19" t="s">
        <v>8219</v>
      </c>
      <c r="B1661" s="19">
        <v>45</v>
      </c>
    </row>
    <row r="1662" spans="1:2" x14ac:dyDescent="0.3">
      <c r="A1662" s="19" t="s">
        <v>8219</v>
      </c>
      <c r="B1662" s="19">
        <v>36</v>
      </c>
    </row>
    <row r="1663" spans="1:2" x14ac:dyDescent="0.3">
      <c r="A1663" s="19" t="s">
        <v>8219</v>
      </c>
      <c r="B1663" s="19">
        <v>101</v>
      </c>
    </row>
    <row r="1664" spans="1:2" x14ac:dyDescent="0.3">
      <c r="A1664" s="19" t="s">
        <v>8219</v>
      </c>
      <c r="B1664" s="19">
        <v>62</v>
      </c>
    </row>
    <row r="1665" spans="1:2" x14ac:dyDescent="0.3">
      <c r="A1665" s="19" t="s">
        <v>8219</v>
      </c>
      <c r="B1665" s="19">
        <v>32</v>
      </c>
    </row>
    <row r="1666" spans="1:2" x14ac:dyDescent="0.3">
      <c r="A1666" s="19" t="s">
        <v>8219</v>
      </c>
      <c r="B1666" s="19">
        <v>89</v>
      </c>
    </row>
    <row r="1667" spans="1:2" x14ac:dyDescent="0.3">
      <c r="A1667" s="19" t="s">
        <v>8219</v>
      </c>
      <c r="B1667" s="19">
        <v>93</v>
      </c>
    </row>
    <row r="1668" spans="1:2" x14ac:dyDescent="0.3">
      <c r="A1668" s="19" t="s">
        <v>8219</v>
      </c>
      <c r="B1668" s="19">
        <v>98</v>
      </c>
    </row>
    <row r="1669" spans="1:2" x14ac:dyDescent="0.3">
      <c r="A1669" s="19" t="s">
        <v>8219</v>
      </c>
      <c r="B1669" s="19">
        <v>82</v>
      </c>
    </row>
    <row r="1670" spans="1:2" x14ac:dyDescent="0.3">
      <c r="A1670" s="19" t="s">
        <v>8219</v>
      </c>
      <c r="B1670" s="19">
        <v>116</v>
      </c>
    </row>
    <row r="1671" spans="1:2" x14ac:dyDescent="0.3">
      <c r="A1671" s="19" t="s">
        <v>8219</v>
      </c>
      <c r="B1671" s="19">
        <v>52</v>
      </c>
    </row>
    <row r="1672" spans="1:2" x14ac:dyDescent="0.3">
      <c r="A1672" s="19" t="s">
        <v>8219</v>
      </c>
      <c r="B1672" s="19">
        <v>23</v>
      </c>
    </row>
    <row r="1673" spans="1:2" x14ac:dyDescent="0.3">
      <c r="A1673" s="19" t="s">
        <v>8219</v>
      </c>
      <c r="B1673" s="19">
        <v>77</v>
      </c>
    </row>
    <row r="1674" spans="1:2" x14ac:dyDescent="0.3">
      <c r="A1674" s="19" t="s">
        <v>8219</v>
      </c>
      <c r="B1674" s="19">
        <v>49</v>
      </c>
    </row>
    <row r="1675" spans="1:2" x14ac:dyDescent="0.3">
      <c r="A1675" s="19" t="s">
        <v>8219</v>
      </c>
      <c r="B1675" s="19">
        <v>59</v>
      </c>
    </row>
    <row r="1676" spans="1:2" x14ac:dyDescent="0.3">
      <c r="A1676" s="19" t="s">
        <v>8219</v>
      </c>
      <c r="B1676" s="19">
        <v>113</v>
      </c>
    </row>
    <row r="1677" spans="1:2" x14ac:dyDescent="0.3">
      <c r="A1677" s="19" t="s">
        <v>8219</v>
      </c>
      <c r="B1677" s="19">
        <v>34</v>
      </c>
    </row>
    <row r="1678" spans="1:2" x14ac:dyDescent="0.3">
      <c r="A1678" s="19" t="s">
        <v>8219</v>
      </c>
      <c r="B1678" s="19">
        <v>42</v>
      </c>
    </row>
    <row r="1679" spans="1:2" x14ac:dyDescent="0.3">
      <c r="A1679" s="19" t="s">
        <v>8219</v>
      </c>
      <c r="B1679" s="19">
        <v>42</v>
      </c>
    </row>
    <row r="1680" spans="1:2" x14ac:dyDescent="0.3">
      <c r="A1680" s="19" t="s">
        <v>8219</v>
      </c>
      <c r="B1680" s="19">
        <v>49</v>
      </c>
    </row>
    <row r="1681" spans="1:5" x14ac:dyDescent="0.3">
      <c r="A1681" s="19" t="s">
        <v>8219</v>
      </c>
      <c r="B1681" s="19">
        <v>56</v>
      </c>
    </row>
    <row r="1682" spans="1:5" x14ac:dyDescent="0.3">
      <c r="A1682" s="19" t="s">
        <v>8219</v>
      </c>
      <c r="B1682" s="19">
        <v>25</v>
      </c>
    </row>
    <row r="1683" spans="1:5" hidden="1" x14ac:dyDescent="0.3">
      <c r="A1683" s="19" t="s">
        <v>8222</v>
      </c>
      <c r="B1683" s="19">
        <v>884</v>
      </c>
      <c r="D1683" s="19" t="s">
        <v>8222</v>
      </c>
      <c r="E1683" s="19">
        <v>884</v>
      </c>
    </row>
    <row r="1684" spans="1:5" hidden="1" x14ac:dyDescent="0.3">
      <c r="A1684" s="19" t="s">
        <v>8222</v>
      </c>
      <c r="B1684" s="19">
        <v>0</v>
      </c>
      <c r="D1684" s="19" t="s">
        <v>8222</v>
      </c>
      <c r="E1684" s="19">
        <v>0</v>
      </c>
    </row>
    <row r="1685" spans="1:5" hidden="1" x14ac:dyDescent="0.3">
      <c r="A1685" s="19" t="s">
        <v>8222</v>
      </c>
      <c r="B1685" s="19">
        <v>10</v>
      </c>
      <c r="D1685" s="19" t="s">
        <v>8222</v>
      </c>
      <c r="E1685" s="19">
        <v>10</v>
      </c>
    </row>
    <row r="1686" spans="1:5" hidden="1" x14ac:dyDescent="0.3">
      <c r="A1686" s="19" t="s">
        <v>8222</v>
      </c>
      <c r="B1686" s="19">
        <v>101</v>
      </c>
      <c r="D1686" s="19" t="s">
        <v>8222</v>
      </c>
      <c r="E1686" s="19">
        <v>101</v>
      </c>
    </row>
    <row r="1687" spans="1:5" hidden="1" x14ac:dyDescent="0.3">
      <c r="A1687" s="19" t="s">
        <v>8222</v>
      </c>
      <c r="B1687" s="19">
        <v>15</v>
      </c>
      <c r="D1687" s="19" t="s">
        <v>8222</v>
      </c>
      <c r="E1687" s="19">
        <v>15</v>
      </c>
    </row>
    <row r="1688" spans="1:5" hidden="1" x14ac:dyDescent="0.3">
      <c r="A1688" s="19" t="s">
        <v>8222</v>
      </c>
      <c r="B1688" s="19">
        <v>1</v>
      </c>
      <c r="D1688" s="19" t="s">
        <v>8222</v>
      </c>
      <c r="E1688" s="19">
        <v>1</v>
      </c>
    </row>
    <row r="1689" spans="1:5" hidden="1" x14ac:dyDescent="0.3">
      <c r="A1689" s="19" t="s">
        <v>8222</v>
      </c>
      <c r="B1689" s="19">
        <v>39</v>
      </c>
      <c r="D1689" s="19" t="s">
        <v>8222</v>
      </c>
      <c r="E1689" s="19">
        <v>39</v>
      </c>
    </row>
    <row r="1690" spans="1:5" hidden="1" x14ac:dyDescent="0.3">
      <c r="A1690" s="19" t="s">
        <v>8222</v>
      </c>
      <c r="B1690" s="19">
        <v>7</v>
      </c>
      <c r="D1690" s="19" t="s">
        <v>8222</v>
      </c>
      <c r="E1690" s="19">
        <v>7</v>
      </c>
    </row>
    <row r="1691" spans="1:5" hidden="1" x14ac:dyDescent="0.3">
      <c r="A1691" s="19" t="s">
        <v>8222</v>
      </c>
      <c r="B1691" s="19">
        <v>14</v>
      </c>
      <c r="D1691" s="19" t="s">
        <v>8222</v>
      </c>
      <c r="E1691" s="19">
        <v>14</v>
      </c>
    </row>
    <row r="1692" spans="1:5" hidden="1" x14ac:dyDescent="0.3">
      <c r="A1692" s="19" t="s">
        <v>8222</v>
      </c>
      <c r="B1692" s="19">
        <v>11</v>
      </c>
      <c r="D1692" s="19" t="s">
        <v>8222</v>
      </c>
      <c r="E1692" s="19">
        <v>11</v>
      </c>
    </row>
    <row r="1693" spans="1:5" hidden="1" x14ac:dyDescent="0.3">
      <c r="A1693" s="19" t="s">
        <v>8222</v>
      </c>
      <c r="B1693" s="19">
        <v>38</v>
      </c>
      <c r="D1693" s="19" t="s">
        <v>8222</v>
      </c>
      <c r="E1693" s="19">
        <v>38</v>
      </c>
    </row>
    <row r="1694" spans="1:5" hidden="1" x14ac:dyDescent="0.3">
      <c r="A1694" s="19" t="s">
        <v>8222</v>
      </c>
      <c r="B1694" s="19">
        <v>15</v>
      </c>
      <c r="D1694" s="19" t="s">
        <v>8222</v>
      </c>
      <c r="E1694" s="19">
        <v>15</v>
      </c>
    </row>
    <row r="1695" spans="1:5" hidden="1" x14ac:dyDescent="0.3">
      <c r="A1695" s="19" t="s">
        <v>8222</v>
      </c>
      <c r="B1695" s="19">
        <v>8</v>
      </c>
      <c r="D1695" s="19" t="s">
        <v>8222</v>
      </c>
      <c r="E1695" s="19">
        <v>8</v>
      </c>
    </row>
    <row r="1696" spans="1:5" hidden="1" x14ac:dyDescent="0.3">
      <c r="A1696" s="19" t="s">
        <v>8222</v>
      </c>
      <c r="B1696" s="19">
        <v>1</v>
      </c>
      <c r="D1696" s="19" t="s">
        <v>8222</v>
      </c>
      <c r="E1696" s="19">
        <v>1</v>
      </c>
    </row>
    <row r="1697" spans="1:5" hidden="1" x14ac:dyDescent="0.3">
      <c r="A1697" s="19" t="s">
        <v>8222</v>
      </c>
      <c r="B1697" s="19">
        <v>23</v>
      </c>
      <c r="D1697" s="19" t="s">
        <v>8222</v>
      </c>
      <c r="E1697" s="19">
        <v>23</v>
      </c>
    </row>
    <row r="1698" spans="1:5" hidden="1" x14ac:dyDescent="0.3">
      <c r="A1698" s="19" t="s">
        <v>8222</v>
      </c>
      <c r="B1698" s="19">
        <v>0</v>
      </c>
      <c r="D1698" s="19" t="s">
        <v>8222</v>
      </c>
      <c r="E1698" s="19">
        <v>0</v>
      </c>
    </row>
    <row r="1699" spans="1:5" hidden="1" x14ac:dyDescent="0.3">
      <c r="A1699" s="19" t="s">
        <v>8222</v>
      </c>
      <c r="B1699" s="19">
        <v>22</v>
      </c>
      <c r="D1699" s="19" t="s">
        <v>8222</v>
      </c>
      <c r="E1699" s="19">
        <v>22</v>
      </c>
    </row>
    <row r="1700" spans="1:5" hidden="1" x14ac:dyDescent="0.3">
      <c r="A1700" s="19" t="s">
        <v>8222</v>
      </c>
      <c r="B1700" s="19">
        <v>0</v>
      </c>
      <c r="D1700" s="19" t="s">
        <v>8222</v>
      </c>
      <c r="E1700" s="19">
        <v>0</v>
      </c>
    </row>
    <row r="1701" spans="1:5" hidden="1" x14ac:dyDescent="0.3">
      <c r="A1701" s="19" t="s">
        <v>8222</v>
      </c>
      <c r="B1701" s="19">
        <v>4</v>
      </c>
      <c r="D1701" s="19" t="s">
        <v>8222</v>
      </c>
      <c r="E1701" s="19">
        <v>4</v>
      </c>
    </row>
    <row r="1702" spans="1:5" hidden="1" x14ac:dyDescent="0.3">
      <c r="A1702" s="19" t="s">
        <v>8222</v>
      </c>
      <c r="B1702" s="19">
        <v>79</v>
      </c>
      <c r="D1702" s="19" t="s">
        <v>8222</v>
      </c>
      <c r="E1702" s="19">
        <v>79</v>
      </c>
    </row>
    <row r="1703" spans="1:5" hidden="1" x14ac:dyDescent="0.3">
      <c r="A1703" s="19" t="s">
        <v>8221</v>
      </c>
      <c r="B1703" s="19">
        <v>2</v>
      </c>
      <c r="D1703" s="19" t="s">
        <v>8221</v>
      </c>
      <c r="E1703" s="19">
        <v>2</v>
      </c>
    </row>
    <row r="1704" spans="1:5" hidden="1" x14ac:dyDescent="0.3">
      <c r="A1704" s="19" t="s">
        <v>8221</v>
      </c>
      <c r="B1704" s="19">
        <v>1</v>
      </c>
      <c r="D1704" s="19" t="s">
        <v>8221</v>
      </c>
      <c r="E1704" s="19">
        <v>1</v>
      </c>
    </row>
    <row r="1705" spans="1:5" hidden="1" x14ac:dyDescent="0.3">
      <c r="A1705" s="19" t="s">
        <v>8221</v>
      </c>
      <c r="B1705" s="19">
        <v>2</v>
      </c>
      <c r="D1705" s="19" t="s">
        <v>8221</v>
      </c>
      <c r="E1705" s="19">
        <v>2</v>
      </c>
    </row>
    <row r="1706" spans="1:5" hidden="1" x14ac:dyDescent="0.3">
      <c r="A1706" s="19" t="s">
        <v>8221</v>
      </c>
      <c r="B1706" s="19">
        <v>11</v>
      </c>
      <c r="D1706" s="19" t="s">
        <v>8221</v>
      </c>
      <c r="E1706" s="19">
        <v>11</v>
      </c>
    </row>
    <row r="1707" spans="1:5" hidden="1" x14ac:dyDescent="0.3">
      <c r="A1707" s="19" t="s">
        <v>8221</v>
      </c>
      <c r="B1707" s="19">
        <v>0</v>
      </c>
      <c r="D1707" s="19" t="s">
        <v>8221</v>
      </c>
      <c r="E1707" s="19">
        <v>0</v>
      </c>
    </row>
    <row r="1708" spans="1:5" hidden="1" x14ac:dyDescent="0.3">
      <c r="A1708" s="19" t="s">
        <v>8221</v>
      </c>
      <c r="B1708" s="19">
        <v>0</v>
      </c>
      <c r="D1708" s="19" t="s">
        <v>8221</v>
      </c>
      <c r="E1708" s="19">
        <v>0</v>
      </c>
    </row>
    <row r="1709" spans="1:5" hidden="1" x14ac:dyDescent="0.3">
      <c r="A1709" s="19" t="s">
        <v>8221</v>
      </c>
      <c r="B1709" s="19">
        <v>9</v>
      </c>
      <c r="D1709" s="19" t="s">
        <v>8221</v>
      </c>
      <c r="E1709" s="19">
        <v>9</v>
      </c>
    </row>
    <row r="1710" spans="1:5" hidden="1" x14ac:dyDescent="0.3">
      <c r="A1710" s="19" t="s">
        <v>8221</v>
      </c>
      <c r="B1710" s="19">
        <v>0</v>
      </c>
      <c r="D1710" s="19" t="s">
        <v>8221</v>
      </c>
      <c r="E1710" s="19">
        <v>0</v>
      </c>
    </row>
    <row r="1711" spans="1:5" hidden="1" x14ac:dyDescent="0.3">
      <c r="A1711" s="19" t="s">
        <v>8221</v>
      </c>
      <c r="B1711" s="19">
        <v>4</v>
      </c>
      <c r="D1711" s="19" t="s">
        <v>8221</v>
      </c>
      <c r="E1711" s="19">
        <v>4</v>
      </c>
    </row>
    <row r="1712" spans="1:5" hidden="1" x14ac:dyDescent="0.3">
      <c r="A1712" s="19" t="s">
        <v>8221</v>
      </c>
      <c r="B1712" s="19">
        <v>1</v>
      </c>
      <c r="D1712" s="19" t="s">
        <v>8221</v>
      </c>
      <c r="E1712" s="19">
        <v>1</v>
      </c>
    </row>
    <row r="1713" spans="1:5" hidden="1" x14ac:dyDescent="0.3">
      <c r="A1713" s="19" t="s">
        <v>8221</v>
      </c>
      <c r="B1713" s="19">
        <v>2</v>
      </c>
      <c r="D1713" s="19" t="s">
        <v>8221</v>
      </c>
      <c r="E1713" s="19">
        <v>2</v>
      </c>
    </row>
    <row r="1714" spans="1:5" hidden="1" x14ac:dyDescent="0.3">
      <c r="A1714" s="19" t="s">
        <v>8221</v>
      </c>
      <c r="B1714" s="19">
        <v>0</v>
      </c>
      <c r="D1714" s="19" t="s">
        <v>8221</v>
      </c>
      <c r="E1714" s="19">
        <v>0</v>
      </c>
    </row>
    <row r="1715" spans="1:5" hidden="1" x14ac:dyDescent="0.3">
      <c r="A1715" s="19" t="s">
        <v>8221</v>
      </c>
      <c r="B1715" s="19">
        <v>1</v>
      </c>
      <c r="D1715" s="19" t="s">
        <v>8221</v>
      </c>
      <c r="E1715" s="19">
        <v>1</v>
      </c>
    </row>
    <row r="1716" spans="1:5" hidden="1" x14ac:dyDescent="0.3">
      <c r="A1716" s="19" t="s">
        <v>8221</v>
      </c>
      <c r="B1716" s="19">
        <v>17</v>
      </c>
      <c r="D1716" s="19" t="s">
        <v>8221</v>
      </c>
      <c r="E1716" s="19">
        <v>17</v>
      </c>
    </row>
    <row r="1717" spans="1:5" hidden="1" x14ac:dyDescent="0.3">
      <c r="A1717" s="19" t="s">
        <v>8221</v>
      </c>
      <c r="B1717" s="19">
        <v>2</v>
      </c>
      <c r="D1717" s="19" t="s">
        <v>8221</v>
      </c>
      <c r="E1717" s="19">
        <v>2</v>
      </c>
    </row>
    <row r="1718" spans="1:5" hidden="1" x14ac:dyDescent="0.3">
      <c r="A1718" s="19" t="s">
        <v>8221</v>
      </c>
      <c r="B1718" s="19">
        <v>3</v>
      </c>
      <c r="D1718" s="19" t="s">
        <v>8221</v>
      </c>
      <c r="E1718" s="19">
        <v>3</v>
      </c>
    </row>
    <row r="1719" spans="1:5" hidden="1" x14ac:dyDescent="0.3">
      <c r="A1719" s="19" t="s">
        <v>8221</v>
      </c>
      <c r="B1719" s="19">
        <v>41</v>
      </c>
      <c r="D1719" s="19" t="s">
        <v>8221</v>
      </c>
      <c r="E1719" s="19">
        <v>41</v>
      </c>
    </row>
    <row r="1720" spans="1:5" hidden="1" x14ac:dyDescent="0.3">
      <c r="A1720" s="19" t="s">
        <v>8221</v>
      </c>
      <c r="B1720" s="19">
        <v>2</v>
      </c>
      <c r="D1720" s="19" t="s">
        <v>8221</v>
      </c>
      <c r="E1720" s="19">
        <v>2</v>
      </c>
    </row>
    <row r="1721" spans="1:5" hidden="1" x14ac:dyDescent="0.3">
      <c r="A1721" s="19" t="s">
        <v>8221</v>
      </c>
      <c r="B1721" s="19">
        <v>3</v>
      </c>
      <c r="D1721" s="19" t="s">
        <v>8221</v>
      </c>
      <c r="E1721" s="19">
        <v>3</v>
      </c>
    </row>
    <row r="1722" spans="1:5" hidden="1" x14ac:dyDescent="0.3">
      <c r="A1722" s="19" t="s">
        <v>8221</v>
      </c>
      <c r="B1722" s="19">
        <v>8</v>
      </c>
      <c r="D1722" s="19" t="s">
        <v>8221</v>
      </c>
      <c r="E1722" s="19">
        <v>8</v>
      </c>
    </row>
    <row r="1723" spans="1:5" hidden="1" x14ac:dyDescent="0.3">
      <c r="A1723" s="19" t="s">
        <v>8221</v>
      </c>
      <c r="B1723" s="19">
        <v>0</v>
      </c>
      <c r="D1723" s="19" t="s">
        <v>8221</v>
      </c>
      <c r="E1723" s="19">
        <v>0</v>
      </c>
    </row>
    <row r="1724" spans="1:5" hidden="1" x14ac:dyDescent="0.3">
      <c r="A1724" s="19" t="s">
        <v>8221</v>
      </c>
      <c r="B1724" s="19">
        <v>1</v>
      </c>
      <c r="D1724" s="19" t="s">
        <v>8221</v>
      </c>
      <c r="E1724" s="19">
        <v>1</v>
      </c>
    </row>
    <row r="1725" spans="1:5" hidden="1" x14ac:dyDescent="0.3">
      <c r="A1725" s="19" t="s">
        <v>8221</v>
      </c>
      <c r="B1725" s="19">
        <v>3</v>
      </c>
      <c r="D1725" s="19" t="s">
        <v>8221</v>
      </c>
      <c r="E1725" s="19">
        <v>3</v>
      </c>
    </row>
    <row r="1726" spans="1:5" hidden="1" x14ac:dyDescent="0.3">
      <c r="A1726" s="19" t="s">
        <v>8221</v>
      </c>
      <c r="B1726" s="19">
        <v>4</v>
      </c>
      <c r="D1726" s="19" t="s">
        <v>8221</v>
      </c>
      <c r="E1726" s="19">
        <v>4</v>
      </c>
    </row>
    <row r="1727" spans="1:5" hidden="1" x14ac:dyDescent="0.3">
      <c r="A1727" s="19" t="s">
        <v>8221</v>
      </c>
      <c r="B1727" s="19">
        <v>9</v>
      </c>
      <c r="D1727" s="19" t="s">
        <v>8221</v>
      </c>
      <c r="E1727" s="19">
        <v>9</v>
      </c>
    </row>
    <row r="1728" spans="1:5" hidden="1" x14ac:dyDescent="0.3">
      <c r="A1728" s="19" t="s">
        <v>8221</v>
      </c>
      <c r="B1728" s="19">
        <v>16</v>
      </c>
      <c r="D1728" s="19" t="s">
        <v>8221</v>
      </c>
      <c r="E1728" s="19">
        <v>16</v>
      </c>
    </row>
    <row r="1729" spans="1:5" hidden="1" x14ac:dyDescent="0.3">
      <c r="A1729" s="19" t="s">
        <v>8221</v>
      </c>
      <c r="B1729" s="19">
        <v>1</v>
      </c>
      <c r="D1729" s="19" t="s">
        <v>8221</v>
      </c>
      <c r="E1729" s="19">
        <v>1</v>
      </c>
    </row>
    <row r="1730" spans="1:5" hidden="1" x14ac:dyDescent="0.3">
      <c r="A1730" s="19" t="s">
        <v>8221</v>
      </c>
      <c r="B1730" s="19">
        <v>7</v>
      </c>
      <c r="D1730" s="19" t="s">
        <v>8221</v>
      </c>
      <c r="E1730" s="19">
        <v>7</v>
      </c>
    </row>
    <row r="1731" spans="1:5" hidden="1" x14ac:dyDescent="0.3">
      <c r="A1731" s="19" t="s">
        <v>8221</v>
      </c>
      <c r="B1731" s="19">
        <v>0</v>
      </c>
      <c r="D1731" s="19" t="s">
        <v>8221</v>
      </c>
      <c r="E1731" s="19">
        <v>0</v>
      </c>
    </row>
    <row r="1732" spans="1:5" hidden="1" x14ac:dyDescent="0.3">
      <c r="A1732" s="19" t="s">
        <v>8221</v>
      </c>
      <c r="B1732" s="19">
        <v>0</v>
      </c>
      <c r="D1732" s="19" t="s">
        <v>8221</v>
      </c>
      <c r="E1732" s="19">
        <v>0</v>
      </c>
    </row>
    <row r="1733" spans="1:5" hidden="1" x14ac:dyDescent="0.3">
      <c r="A1733" s="19" t="s">
        <v>8221</v>
      </c>
      <c r="B1733" s="19">
        <v>0</v>
      </c>
      <c r="D1733" s="19" t="s">
        <v>8221</v>
      </c>
      <c r="E1733" s="19">
        <v>0</v>
      </c>
    </row>
    <row r="1734" spans="1:5" hidden="1" x14ac:dyDescent="0.3">
      <c r="A1734" s="19" t="s">
        <v>8221</v>
      </c>
      <c r="B1734" s="19">
        <v>0</v>
      </c>
      <c r="D1734" s="19" t="s">
        <v>8221</v>
      </c>
      <c r="E1734" s="19">
        <v>0</v>
      </c>
    </row>
    <row r="1735" spans="1:5" hidden="1" x14ac:dyDescent="0.3">
      <c r="A1735" s="19" t="s">
        <v>8221</v>
      </c>
      <c r="B1735" s="19">
        <v>0</v>
      </c>
      <c r="D1735" s="19" t="s">
        <v>8221</v>
      </c>
      <c r="E1735" s="19">
        <v>0</v>
      </c>
    </row>
    <row r="1736" spans="1:5" hidden="1" x14ac:dyDescent="0.3">
      <c r="A1736" s="19" t="s">
        <v>8221</v>
      </c>
      <c r="B1736" s="19">
        <v>1</v>
      </c>
      <c r="D1736" s="19" t="s">
        <v>8221</v>
      </c>
      <c r="E1736" s="19">
        <v>1</v>
      </c>
    </row>
    <row r="1737" spans="1:5" hidden="1" x14ac:dyDescent="0.3">
      <c r="A1737" s="19" t="s">
        <v>8221</v>
      </c>
      <c r="B1737" s="19">
        <v>2</v>
      </c>
      <c r="D1737" s="19" t="s">
        <v>8221</v>
      </c>
      <c r="E1737" s="19">
        <v>2</v>
      </c>
    </row>
    <row r="1738" spans="1:5" hidden="1" x14ac:dyDescent="0.3">
      <c r="A1738" s="19" t="s">
        <v>8221</v>
      </c>
      <c r="B1738" s="19">
        <v>1</v>
      </c>
      <c r="D1738" s="19" t="s">
        <v>8221</v>
      </c>
      <c r="E1738" s="19">
        <v>1</v>
      </c>
    </row>
    <row r="1739" spans="1:5" hidden="1" x14ac:dyDescent="0.3">
      <c r="A1739" s="19" t="s">
        <v>8221</v>
      </c>
      <c r="B1739" s="19">
        <v>15</v>
      </c>
      <c r="D1739" s="19" t="s">
        <v>8221</v>
      </c>
      <c r="E1739" s="19">
        <v>15</v>
      </c>
    </row>
    <row r="1740" spans="1:5" hidden="1" x14ac:dyDescent="0.3">
      <c r="A1740" s="19" t="s">
        <v>8221</v>
      </c>
      <c r="B1740" s="19">
        <v>1</v>
      </c>
      <c r="D1740" s="19" t="s">
        <v>8221</v>
      </c>
      <c r="E1740" s="19">
        <v>1</v>
      </c>
    </row>
    <row r="1741" spans="1:5" hidden="1" x14ac:dyDescent="0.3">
      <c r="A1741" s="19" t="s">
        <v>8221</v>
      </c>
      <c r="B1741" s="19">
        <v>1</v>
      </c>
      <c r="D1741" s="19" t="s">
        <v>8221</v>
      </c>
      <c r="E1741" s="19">
        <v>1</v>
      </c>
    </row>
    <row r="1742" spans="1:5" hidden="1" x14ac:dyDescent="0.3">
      <c r="A1742" s="19" t="s">
        <v>8221</v>
      </c>
      <c r="B1742" s="19">
        <v>0</v>
      </c>
      <c r="D1742" s="19" t="s">
        <v>8221</v>
      </c>
      <c r="E1742" s="19">
        <v>0</v>
      </c>
    </row>
    <row r="1743" spans="1:5" x14ac:dyDescent="0.3">
      <c r="A1743" s="19" t="s">
        <v>8219</v>
      </c>
      <c r="B1743" s="19">
        <v>52</v>
      </c>
    </row>
    <row r="1744" spans="1:5" x14ac:dyDescent="0.3">
      <c r="A1744" s="19" t="s">
        <v>8219</v>
      </c>
      <c r="B1744" s="19">
        <v>34</v>
      </c>
    </row>
    <row r="1745" spans="1:2" x14ac:dyDescent="0.3">
      <c r="A1745" s="19" t="s">
        <v>8219</v>
      </c>
      <c r="B1745" s="19">
        <v>67</v>
      </c>
    </row>
    <row r="1746" spans="1:2" x14ac:dyDescent="0.3">
      <c r="A1746" s="19" t="s">
        <v>8219</v>
      </c>
      <c r="B1746" s="19">
        <v>70</v>
      </c>
    </row>
    <row r="1747" spans="1:2" x14ac:dyDescent="0.3">
      <c r="A1747" s="19" t="s">
        <v>8219</v>
      </c>
      <c r="B1747" s="19">
        <v>89</v>
      </c>
    </row>
    <row r="1748" spans="1:2" x14ac:dyDescent="0.3">
      <c r="A1748" s="19" t="s">
        <v>8219</v>
      </c>
      <c r="B1748" s="19">
        <v>107</v>
      </c>
    </row>
    <row r="1749" spans="1:2" x14ac:dyDescent="0.3">
      <c r="A1749" s="19" t="s">
        <v>8219</v>
      </c>
      <c r="B1749" s="19">
        <v>159</v>
      </c>
    </row>
    <row r="1750" spans="1:2" x14ac:dyDescent="0.3">
      <c r="A1750" s="19" t="s">
        <v>8219</v>
      </c>
      <c r="B1750" s="19">
        <v>181</v>
      </c>
    </row>
    <row r="1751" spans="1:2" x14ac:dyDescent="0.3">
      <c r="A1751" s="19" t="s">
        <v>8219</v>
      </c>
      <c r="B1751" s="19">
        <v>131</v>
      </c>
    </row>
    <row r="1752" spans="1:2" x14ac:dyDescent="0.3">
      <c r="A1752" s="19" t="s">
        <v>8219</v>
      </c>
      <c r="B1752" s="19">
        <v>125</v>
      </c>
    </row>
    <row r="1753" spans="1:2" x14ac:dyDescent="0.3">
      <c r="A1753" s="19" t="s">
        <v>8219</v>
      </c>
      <c r="B1753" s="19">
        <v>61</v>
      </c>
    </row>
    <row r="1754" spans="1:2" x14ac:dyDescent="0.3">
      <c r="A1754" s="19" t="s">
        <v>8219</v>
      </c>
      <c r="B1754" s="19">
        <v>90</v>
      </c>
    </row>
    <row r="1755" spans="1:2" x14ac:dyDescent="0.3">
      <c r="A1755" s="19" t="s">
        <v>8219</v>
      </c>
      <c r="B1755" s="19">
        <v>35</v>
      </c>
    </row>
    <row r="1756" spans="1:2" x14ac:dyDescent="0.3">
      <c r="A1756" s="19" t="s">
        <v>8219</v>
      </c>
      <c r="B1756" s="19">
        <v>90</v>
      </c>
    </row>
    <row r="1757" spans="1:2" x14ac:dyDescent="0.3">
      <c r="A1757" s="19" t="s">
        <v>8219</v>
      </c>
      <c r="B1757" s="19">
        <v>4</v>
      </c>
    </row>
    <row r="1758" spans="1:2" x14ac:dyDescent="0.3">
      <c r="A1758" s="19" t="s">
        <v>8219</v>
      </c>
      <c r="B1758" s="19">
        <v>120</v>
      </c>
    </row>
    <row r="1759" spans="1:2" x14ac:dyDescent="0.3">
      <c r="A1759" s="19" t="s">
        <v>8219</v>
      </c>
      <c r="B1759" s="19">
        <v>14</v>
      </c>
    </row>
    <row r="1760" spans="1:2" x14ac:dyDescent="0.3">
      <c r="A1760" s="19" t="s">
        <v>8219</v>
      </c>
      <c r="B1760" s="19">
        <v>27</v>
      </c>
    </row>
    <row r="1761" spans="1:5" x14ac:dyDescent="0.3">
      <c r="A1761" s="19" t="s">
        <v>8219</v>
      </c>
      <c r="B1761" s="19">
        <v>49</v>
      </c>
    </row>
    <row r="1762" spans="1:5" x14ac:dyDescent="0.3">
      <c r="A1762" s="19" t="s">
        <v>8219</v>
      </c>
      <c r="B1762" s="19">
        <v>102</v>
      </c>
    </row>
    <row r="1763" spans="1:5" x14ac:dyDescent="0.3">
      <c r="A1763" s="19" t="s">
        <v>8219</v>
      </c>
      <c r="B1763" s="19">
        <v>3</v>
      </c>
    </row>
    <row r="1764" spans="1:5" x14ac:dyDescent="0.3">
      <c r="A1764" s="19" t="s">
        <v>8219</v>
      </c>
      <c r="B1764" s="19">
        <v>25</v>
      </c>
    </row>
    <row r="1765" spans="1:5" x14ac:dyDescent="0.3">
      <c r="A1765" s="19" t="s">
        <v>8219</v>
      </c>
      <c r="B1765" s="19">
        <v>118</v>
      </c>
    </row>
    <row r="1766" spans="1:5" hidden="1" x14ac:dyDescent="0.3">
      <c r="A1766" s="19" t="s">
        <v>8221</v>
      </c>
      <c r="B1766" s="19">
        <v>39</v>
      </c>
      <c r="D1766" s="19" t="s">
        <v>8221</v>
      </c>
      <c r="E1766" s="19">
        <v>39</v>
      </c>
    </row>
    <row r="1767" spans="1:5" hidden="1" x14ac:dyDescent="0.3">
      <c r="A1767" s="19" t="s">
        <v>8221</v>
      </c>
      <c r="B1767" s="19">
        <v>103</v>
      </c>
      <c r="D1767" s="19" t="s">
        <v>8221</v>
      </c>
      <c r="E1767" s="19">
        <v>103</v>
      </c>
    </row>
    <row r="1768" spans="1:5" hidden="1" x14ac:dyDescent="0.3">
      <c r="A1768" s="19" t="s">
        <v>8221</v>
      </c>
      <c r="B1768" s="19">
        <v>0</v>
      </c>
      <c r="D1768" s="19" t="s">
        <v>8221</v>
      </c>
      <c r="E1768" s="19">
        <v>0</v>
      </c>
    </row>
    <row r="1769" spans="1:5" hidden="1" x14ac:dyDescent="0.3">
      <c r="A1769" s="19" t="s">
        <v>8221</v>
      </c>
      <c r="B1769" s="19">
        <v>39</v>
      </c>
      <c r="D1769" s="19" t="s">
        <v>8221</v>
      </c>
      <c r="E1769" s="19">
        <v>39</v>
      </c>
    </row>
    <row r="1770" spans="1:5" hidden="1" x14ac:dyDescent="0.3">
      <c r="A1770" s="19" t="s">
        <v>8221</v>
      </c>
      <c r="B1770" s="19">
        <v>15</v>
      </c>
      <c r="D1770" s="19" t="s">
        <v>8221</v>
      </c>
      <c r="E1770" s="19">
        <v>15</v>
      </c>
    </row>
    <row r="1771" spans="1:5" hidden="1" x14ac:dyDescent="0.3">
      <c r="A1771" s="19" t="s">
        <v>8221</v>
      </c>
      <c r="B1771" s="19">
        <v>22</v>
      </c>
      <c r="D1771" s="19" t="s">
        <v>8221</v>
      </c>
      <c r="E1771" s="19">
        <v>22</v>
      </c>
    </row>
    <row r="1772" spans="1:5" hidden="1" x14ac:dyDescent="0.3">
      <c r="A1772" s="19" t="s">
        <v>8221</v>
      </c>
      <c r="B1772" s="19">
        <v>92</v>
      </c>
      <c r="D1772" s="19" t="s">
        <v>8221</v>
      </c>
      <c r="E1772" s="19">
        <v>92</v>
      </c>
    </row>
    <row r="1773" spans="1:5" hidden="1" x14ac:dyDescent="0.3">
      <c r="A1773" s="19" t="s">
        <v>8221</v>
      </c>
      <c r="B1773" s="19">
        <v>25</v>
      </c>
      <c r="D1773" s="19" t="s">
        <v>8221</v>
      </c>
      <c r="E1773" s="19">
        <v>25</v>
      </c>
    </row>
    <row r="1774" spans="1:5" hidden="1" x14ac:dyDescent="0.3">
      <c r="A1774" s="19" t="s">
        <v>8221</v>
      </c>
      <c r="B1774" s="19">
        <v>19</v>
      </c>
      <c r="D1774" s="19" t="s">
        <v>8221</v>
      </c>
      <c r="E1774" s="19">
        <v>19</v>
      </c>
    </row>
    <row r="1775" spans="1:5" hidden="1" x14ac:dyDescent="0.3">
      <c r="A1775" s="19" t="s">
        <v>8221</v>
      </c>
      <c r="B1775" s="19">
        <v>19</v>
      </c>
      <c r="D1775" s="19" t="s">
        <v>8221</v>
      </c>
      <c r="E1775" s="19">
        <v>19</v>
      </c>
    </row>
    <row r="1776" spans="1:5" hidden="1" x14ac:dyDescent="0.3">
      <c r="A1776" s="19" t="s">
        <v>8221</v>
      </c>
      <c r="B1776" s="19">
        <v>13</v>
      </c>
      <c r="D1776" s="19" t="s">
        <v>8221</v>
      </c>
      <c r="E1776" s="19">
        <v>13</v>
      </c>
    </row>
    <row r="1777" spans="1:5" hidden="1" x14ac:dyDescent="0.3">
      <c r="A1777" s="19" t="s">
        <v>8221</v>
      </c>
      <c r="B1777" s="19">
        <v>124</v>
      </c>
      <c r="D1777" s="19" t="s">
        <v>8221</v>
      </c>
      <c r="E1777" s="19">
        <v>124</v>
      </c>
    </row>
    <row r="1778" spans="1:5" hidden="1" x14ac:dyDescent="0.3">
      <c r="A1778" s="19" t="s">
        <v>8221</v>
      </c>
      <c r="B1778" s="19">
        <v>4</v>
      </c>
      <c r="D1778" s="19" t="s">
        <v>8221</v>
      </c>
      <c r="E1778" s="19">
        <v>4</v>
      </c>
    </row>
    <row r="1779" spans="1:5" hidden="1" x14ac:dyDescent="0.3">
      <c r="A1779" s="19" t="s">
        <v>8221</v>
      </c>
      <c r="B1779" s="19">
        <v>10</v>
      </c>
      <c r="D1779" s="19" t="s">
        <v>8221</v>
      </c>
      <c r="E1779" s="19">
        <v>10</v>
      </c>
    </row>
    <row r="1780" spans="1:5" hidden="1" x14ac:dyDescent="0.3">
      <c r="A1780" s="19" t="s">
        <v>8221</v>
      </c>
      <c r="B1780" s="19">
        <v>15</v>
      </c>
      <c r="D1780" s="19" t="s">
        <v>8221</v>
      </c>
      <c r="E1780" s="19">
        <v>15</v>
      </c>
    </row>
    <row r="1781" spans="1:5" hidden="1" x14ac:dyDescent="0.3">
      <c r="A1781" s="19" t="s">
        <v>8221</v>
      </c>
      <c r="B1781" s="19">
        <v>38</v>
      </c>
      <c r="D1781" s="19" t="s">
        <v>8221</v>
      </c>
      <c r="E1781" s="19">
        <v>38</v>
      </c>
    </row>
    <row r="1782" spans="1:5" hidden="1" x14ac:dyDescent="0.3">
      <c r="A1782" s="19" t="s">
        <v>8221</v>
      </c>
      <c r="B1782" s="19">
        <v>152</v>
      </c>
      <c r="D1782" s="19" t="s">
        <v>8221</v>
      </c>
      <c r="E1782" s="19">
        <v>152</v>
      </c>
    </row>
    <row r="1783" spans="1:5" hidden="1" x14ac:dyDescent="0.3">
      <c r="A1783" s="19" t="s">
        <v>8221</v>
      </c>
      <c r="B1783" s="19">
        <v>24</v>
      </c>
      <c r="D1783" s="19" t="s">
        <v>8221</v>
      </c>
      <c r="E1783" s="19">
        <v>24</v>
      </c>
    </row>
    <row r="1784" spans="1:5" hidden="1" x14ac:dyDescent="0.3">
      <c r="A1784" s="19" t="s">
        <v>8221</v>
      </c>
      <c r="B1784" s="19">
        <v>76</v>
      </c>
      <c r="D1784" s="19" t="s">
        <v>8221</v>
      </c>
      <c r="E1784" s="19">
        <v>76</v>
      </c>
    </row>
    <row r="1785" spans="1:5" hidden="1" x14ac:dyDescent="0.3">
      <c r="A1785" s="19" t="s">
        <v>8221</v>
      </c>
      <c r="B1785" s="19">
        <v>185</v>
      </c>
      <c r="D1785" s="19" t="s">
        <v>8221</v>
      </c>
      <c r="E1785" s="19">
        <v>185</v>
      </c>
    </row>
    <row r="1786" spans="1:5" hidden="1" x14ac:dyDescent="0.3">
      <c r="A1786" s="19" t="s">
        <v>8221</v>
      </c>
      <c r="B1786" s="19">
        <v>33</v>
      </c>
      <c r="D1786" s="19" t="s">
        <v>8221</v>
      </c>
      <c r="E1786" s="19">
        <v>33</v>
      </c>
    </row>
    <row r="1787" spans="1:5" hidden="1" x14ac:dyDescent="0.3">
      <c r="A1787" s="19" t="s">
        <v>8221</v>
      </c>
      <c r="B1787" s="19">
        <v>108</v>
      </c>
      <c r="D1787" s="19" t="s">
        <v>8221</v>
      </c>
      <c r="E1787" s="19">
        <v>108</v>
      </c>
    </row>
    <row r="1788" spans="1:5" hidden="1" x14ac:dyDescent="0.3">
      <c r="A1788" s="19" t="s">
        <v>8221</v>
      </c>
      <c r="B1788" s="19">
        <v>29</v>
      </c>
      <c r="D1788" s="19" t="s">
        <v>8221</v>
      </c>
      <c r="E1788" s="19">
        <v>29</v>
      </c>
    </row>
    <row r="1789" spans="1:5" hidden="1" x14ac:dyDescent="0.3">
      <c r="A1789" s="19" t="s">
        <v>8221</v>
      </c>
      <c r="B1789" s="19">
        <v>24</v>
      </c>
      <c r="D1789" s="19" t="s">
        <v>8221</v>
      </c>
      <c r="E1789" s="19">
        <v>24</v>
      </c>
    </row>
    <row r="1790" spans="1:5" hidden="1" x14ac:dyDescent="0.3">
      <c r="A1790" s="19" t="s">
        <v>8221</v>
      </c>
      <c r="B1790" s="19">
        <v>4</v>
      </c>
      <c r="D1790" s="19" t="s">
        <v>8221</v>
      </c>
      <c r="E1790" s="19">
        <v>4</v>
      </c>
    </row>
    <row r="1791" spans="1:5" hidden="1" x14ac:dyDescent="0.3">
      <c r="A1791" s="19" t="s">
        <v>8221</v>
      </c>
      <c r="B1791" s="19">
        <v>4</v>
      </c>
      <c r="D1791" s="19" t="s">
        <v>8221</v>
      </c>
      <c r="E1791" s="19">
        <v>4</v>
      </c>
    </row>
    <row r="1792" spans="1:5" hidden="1" x14ac:dyDescent="0.3">
      <c r="A1792" s="19" t="s">
        <v>8221</v>
      </c>
      <c r="B1792" s="19">
        <v>15</v>
      </c>
      <c r="D1792" s="19" t="s">
        <v>8221</v>
      </c>
      <c r="E1792" s="19">
        <v>15</v>
      </c>
    </row>
    <row r="1793" spans="1:5" hidden="1" x14ac:dyDescent="0.3">
      <c r="A1793" s="19" t="s">
        <v>8221</v>
      </c>
      <c r="B1793" s="19">
        <v>4</v>
      </c>
      <c r="D1793" s="19" t="s">
        <v>8221</v>
      </c>
      <c r="E1793" s="19">
        <v>4</v>
      </c>
    </row>
    <row r="1794" spans="1:5" hidden="1" x14ac:dyDescent="0.3">
      <c r="A1794" s="19" t="s">
        <v>8221</v>
      </c>
      <c r="B1794" s="19">
        <v>139</v>
      </c>
      <c r="D1794" s="19" t="s">
        <v>8221</v>
      </c>
      <c r="E1794" s="19">
        <v>139</v>
      </c>
    </row>
    <row r="1795" spans="1:5" hidden="1" x14ac:dyDescent="0.3">
      <c r="A1795" s="19" t="s">
        <v>8221</v>
      </c>
      <c r="B1795" s="19">
        <v>2</v>
      </c>
      <c r="D1795" s="19" t="s">
        <v>8221</v>
      </c>
      <c r="E1795" s="19">
        <v>2</v>
      </c>
    </row>
    <row r="1796" spans="1:5" hidden="1" x14ac:dyDescent="0.3">
      <c r="A1796" s="19" t="s">
        <v>8221</v>
      </c>
      <c r="B1796" s="19">
        <v>18</v>
      </c>
      <c r="D1796" s="19" t="s">
        <v>8221</v>
      </c>
      <c r="E1796" s="19">
        <v>18</v>
      </c>
    </row>
    <row r="1797" spans="1:5" hidden="1" x14ac:dyDescent="0.3">
      <c r="A1797" s="19" t="s">
        <v>8221</v>
      </c>
      <c r="B1797" s="19">
        <v>81</v>
      </c>
      <c r="D1797" s="19" t="s">
        <v>8221</v>
      </c>
      <c r="E1797" s="19">
        <v>81</v>
      </c>
    </row>
    <row r="1798" spans="1:5" hidden="1" x14ac:dyDescent="0.3">
      <c r="A1798" s="19" t="s">
        <v>8221</v>
      </c>
      <c r="B1798" s="19">
        <v>86</v>
      </c>
      <c r="D1798" s="19" t="s">
        <v>8221</v>
      </c>
      <c r="E1798" s="19">
        <v>86</v>
      </c>
    </row>
    <row r="1799" spans="1:5" hidden="1" x14ac:dyDescent="0.3">
      <c r="A1799" s="19" t="s">
        <v>8221</v>
      </c>
      <c r="B1799" s="19">
        <v>140</v>
      </c>
      <c r="D1799" s="19" t="s">
        <v>8221</v>
      </c>
      <c r="E1799" s="19">
        <v>140</v>
      </c>
    </row>
    <row r="1800" spans="1:5" hidden="1" x14ac:dyDescent="0.3">
      <c r="A1800" s="19" t="s">
        <v>8221</v>
      </c>
      <c r="B1800" s="19">
        <v>37</v>
      </c>
      <c r="D1800" s="19" t="s">
        <v>8221</v>
      </c>
      <c r="E1800" s="19">
        <v>37</v>
      </c>
    </row>
    <row r="1801" spans="1:5" hidden="1" x14ac:dyDescent="0.3">
      <c r="A1801" s="19" t="s">
        <v>8221</v>
      </c>
      <c r="B1801" s="19">
        <v>6</v>
      </c>
      <c r="D1801" s="19" t="s">
        <v>8221</v>
      </c>
      <c r="E1801" s="19">
        <v>6</v>
      </c>
    </row>
    <row r="1802" spans="1:5" hidden="1" x14ac:dyDescent="0.3">
      <c r="A1802" s="19" t="s">
        <v>8221</v>
      </c>
      <c r="B1802" s="19">
        <v>113</v>
      </c>
      <c r="D1802" s="19" t="s">
        <v>8221</v>
      </c>
      <c r="E1802" s="19">
        <v>113</v>
      </c>
    </row>
    <row r="1803" spans="1:5" hidden="1" x14ac:dyDescent="0.3">
      <c r="A1803" s="19" t="s">
        <v>8221</v>
      </c>
      <c r="B1803" s="19">
        <v>37</v>
      </c>
      <c r="D1803" s="19" t="s">
        <v>8221</v>
      </c>
      <c r="E1803" s="19">
        <v>37</v>
      </c>
    </row>
    <row r="1804" spans="1:5" hidden="1" x14ac:dyDescent="0.3">
      <c r="A1804" s="19" t="s">
        <v>8221</v>
      </c>
      <c r="B1804" s="19">
        <v>18</v>
      </c>
      <c r="D1804" s="19" t="s">
        <v>8221</v>
      </c>
      <c r="E1804" s="19">
        <v>18</v>
      </c>
    </row>
    <row r="1805" spans="1:5" hidden="1" x14ac:dyDescent="0.3">
      <c r="A1805" s="19" t="s">
        <v>8221</v>
      </c>
      <c r="B1805" s="19">
        <v>75</v>
      </c>
      <c r="D1805" s="19" t="s">
        <v>8221</v>
      </c>
      <c r="E1805" s="19">
        <v>75</v>
      </c>
    </row>
    <row r="1806" spans="1:5" hidden="1" x14ac:dyDescent="0.3">
      <c r="A1806" s="19" t="s">
        <v>8221</v>
      </c>
      <c r="B1806" s="19">
        <v>52</v>
      </c>
      <c r="D1806" s="19" t="s">
        <v>8221</v>
      </c>
      <c r="E1806" s="19">
        <v>52</v>
      </c>
    </row>
    <row r="1807" spans="1:5" hidden="1" x14ac:dyDescent="0.3">
      <c r="A1807" s="19" t="s">
        <v>8221</v>
      </c>
      <c r="B1807" s="19">
        <v>122</v>
      </c>
      <c r="D1807" s="19" t="s">
        <v>8221</v>
      </c>
      <c r="E1807" s="19">
        <v>122</v>
      </c>
    </row>
    <row r="1808" spans="1:5" hidden="1" x14ac:dyDescent="0.3">
      <c r="A1808" s="19" t="s">
        <v>8221</v>
      </c>
      <c r="B1808" s="19">
        <v>8</v>
      </c>
      <c r="D1808" s="19" t="s">
        <v>8221</v>
      </c>
      <c r="E1808" s="19">
        <v>8</v>
      </c>
    </row>
    <row r="1809" spans="1:5" hidden="1" x14ac:dyDescent="0.3">
      <c r="A1809" s="19" t="s">
        <v>8221</v>
      </c>
      <c r="B1809" s="19">
        <v>8</v>
      </c>
      <c r="D1809" s="19" t="s">
        <v>8221</v>
      </c>
      <c r="E1809" s="19">
        <v>8</v>
      </c>
    </row>
    <row r="1810" spans="1:5" hidden="1" x14ac:dyDescent="0.3">
      <c r="A1810" s="19" t="s">
        <v>8221</v>
      </c>
      <c r="B1810" s="19">
        <v>96</v>
      </c>
      <c r="D1810" s="19" t="s">
        <v>8221</v>
      </c>
      <c r="E1810" s="19">
        <v>96</v>
      </c>
    </row>
    <row r="1811" spans="1:5" hidden="1" x14ac:dyDescent="0.3">
      <c r="A1811" s="19" t="s">
        <v>8221</v>
      </c>
      <c r="B1811" s="19">
        <v>9</v>
      </c>
      <c r="D1811" s="19" t="s">
        <v>8221</v>
      </c>
      <c r="E1811" s="19">
        <v>9</v>
      </c>
    </row>
    <row r="1812" spans="1:5" hidden="1" x14ac:dyDescent="0.3">
      <c r="A1812" s="19" t="s">
        <v>8221</v>
      </c>
      <c r="B1812" s="19">
        <v>2</v>
      </c>
      <c r="D1812" s="19" t="s">
        <v>8221</v>
      </c>
      <c r="E1812" s="19">
        <v>2</v>
      </c>
    </row>
    <row r="1813" spans="1:5" hidden="1" x14ac:dyDescent="0.3">
      <c r="A1813" s="19" t="s">
        <v>8221</v>
      </c>
      <c r="B1813" s="19">
        <v>26</v>
      </c>
      <c r="D1813" s="19" t="s">
        <v>8221</v>
      </c>
      <c r="E1813" s="19">
        <v>26</v>
      </c>
    </row>
    <row r="1814" spans="1:5" hidden="1" x14ac:dyDescent="0.3">
      <c r="A1814" s="19" t="s">
        <v>8221</v>
      </c>
      <c r="B1814" s="19">
        <v>23</v>
      </c>
      <c r="D1814" s="19" t="s">
        <v>8221</v>
      </c>
      <c r="E1814" s="19">
        <v>23</v>
      </c>
    </row>
    <row r="1815" spans="1:5" hidden="1" x14ac:dyDescent="0.3">
      <c r="A1815" s="19" t="s">
        <v>8221</v>
      </c>
      <c r="B1815" s="19">
        <v>0</v>
      </c>
      <c r="D1815" s="19" t="s">
        <v>8221</v>
      </c>
      <c r="E1815" s="19">
        <v>0</v>
      </c>
    </row>
    <row r="1816" spans="1:5" hidden="1" x14ac:dyDescent="0.3">
      <c r="A1816" s="19" t="s">
        <v>8221</v>
      </c>
      <c r="B1816" s="19">
        <v>140</v>
      </c>
      <c r="D1816" s="19" t="s">
        <v>8221</v>
      </c>
      <c r="E1816" s="19">
        <v>140</v>
      </c>
    </row>
    <row r="1817" spans="1:5" hidden="1" x14ac:dyDescent="0.3">
      <c r="A1817" s="19" t="s">
        <v>8221</v>
      </c>
      <c r="B1817" s="19">
        <v>0</v>
      </c>
      <c r="D1817" s="19" t="s">
        <v>8221</v>
      </c>
      <c r="E1817" s="19">
        <v>0</v>
      </c>
    </row>
    <row r="1818" spans="1:5" hidden="1" x14ac:dyDescent="0.3">
      <c r="A1818" s="19" t="s">
        <v>8221</v>
      </c>
      <c r="B1818" s="19">
        <v>6</v>
      </c>
      <c r="D1818" s="19" t="s">
        <v>8221</v>
      </c>
      <c r="E1818" s="19">
        <v>6</v>
      </c>
    </row>
    <row r="1819" spans="1:5" hidden="1" x14ac:dyDescent="0.3">
      <c r="A1819" s="19" t="s">
        <v>8221</v>
      </c>
      <c r="B1819" s="19">
        <v>100</v>
      </c>
      <c r="D1819" s="19" t="s">
        <v>8221</v>
      </c>
      <c r="E1819" s="19">
        <v>100</v>
      </c>
    </row>
    <row r="1820" spans="1:5" hidden="1" x14ac:dyDescent="0.3">
      <c r="A1820" s="19" t="s">
        <v>8221</v>
      </c>
      <c r="B1820" s="19">
        <v>0</v>
      </c>
      <c r="D1820" s="19" t="s">
        <v>8221</v>
      </c>
      <c r="E1820" s="19">
        <v>0</v>
      </c>
    </row>
    <row r="1821" spans="1:5" hidden="1" x14ac:dyDescent="0.3">
      <c r="A1821" s="19" t="s">
        <v>8221</v>
      </c>
      <c r="B1821" s="19">
        <v>4</v>
      </c>
      <c r="D1821" s="19" t="s">
        <v>8221</v>
      </c>
      <c r="E1821" s="19">
        <v>4</v>
      </c>
    </row>
    <row r="1822" spans="1:5" hidden="1" x14ac:dyDescent="0.3">
      <c r="A1822" s="19" t="s">
        <v>8221</v>
      </c>
      <c r="B1822" s="19">
        <v>8</v>
      </c>
      <c r="D1822" s="19" t="s">
        <v>8221</v>
      </c>
      <c r="E1822" s="19">
        <v>8</v>
      </c>
    </row>
    <row r="1823" spans="1:5" x14ac:dyDescent="0.3">
      <c r="A1823" s="19" t="s">
        <v>8219</v>
      </c>
      <c r="B1823" s="19">
        <v>57</v>
      </c>
    </row>
    <row r="1824" spans="1:5" x14ac:dyDescent="0.3">
      <c r="A1824" s="19" t="s">
        <v>8219</v>
      </c>
      <c r="B1824" s="19">
        <v>11</v>
      </c>
    </row>
    <row r="1825" spans="1:2" x14ac:dyDescent="0.3">
      <c r="A1825" s="19" t="s">
        <v>8219</v>
      </c>
      <c r="B1825" s="19">
        <v>33</v>
      </c>
    </row>
    <row r="1826" spans="1:2" x14ac:dyDescent="0.3">
      <c r="A1826" s="19" t="s">
        <v>8219</v>
      </c>
      <c r="B1826" s="19">
        <v>40</v>
      </c>
    </row>
    <row r="1827" spans="1:2" x14ac:dyDescent="0.3">
      <c r="A1827" s="19" t="s">
        <v>8219</v>
      </c>
      <c r="B1827" s="19">
        <v>50</v>
      </c>
    </row>
    <row r="1828" spans="1:2" x14ac:dyDescent="0.3">
      <c r="A1828" s="19" t="s">
        <v>8219</v>
      </c>
      <c r="B1828" s="19">
        <v>38</v>
      </c>
    </row>
    <row r="1829" spans="1:2" x14ac:dyDescent="0.3">
      <c r="A1829" s="19" t="s">
        <v>8219</v>
      </c>
      <c r="B1829" s="19">
        <v>96</v>
      </c>
    </row>
    <row r="1830" spans="1:2" x14ac:dyDescent="0.3">
      <c r="A1830" s="19" t="s">
        <v>8219</v>
      </c>
      <c r="B1830" s="19">
        <v>48</v>
      </c>
    </row>
    <row r="1831" spans="1:2" x14ac:dyDescent="0.3">
      <c r="A1831" s="19" t="s">
        <v>8219</v>
      </c>
      <c r="B1831" s="19">
        <v>33</v>
      </c>
    </row>
    <row r="1832" spans="1:2" x14ac:dyDescent="0.3">
      <c r="A1832" s="19" t="s">
        <v>8219</v>
      </c>
      <c r="B1832" s="19">
        <v>226</v>
      </c>
    </row>
    <row r="1833" spans="1:2" x14ac:dyDescent="0.3">
      <c r="A1833" s="19" t="s">
        <v>8219</v>
      </c>
      <c r="B1833" s="19">
        <v>14</v>
      </c>
    </row>
    <row r="1834" spans="1:2" x14ac:dyDescent="0.3">
      <c r="A1834" s="19" t="s">
        <v>8219</v>
      </c>
      <c r="B1834" s="19">
        <v>20</v>
      </c>
    </row>
    <row r="1835" spans="1:2" x14ac:dyDescent="0.3">
      <c r="A1835" s="19" t="s">
        <v>8219</v>
      </c>
      <c r="B1835" s="19">
        <v>25</v>
      </c>
    </row>
    <row r="1836" spans="1:2" x14ac:dyDescent="0.3">
      <c r="A1836" s="19" t="s">
        <v>8219</v>
      </c>
      <c r="B1836" s="19">
        <v>90</v>
      </c>
    </row>
    <row r="1837" spans="1:2" x14ac:dyDescent="0.3">
      <c r="A1837" s="19" t="s">
        <v>8219</v>
      </c>
      <c r="B1837" s="19">
        <v>11</v>
      </c>
    </row>
    <row r="1838" spans="1:2" x14ac:dyDescent="0.3">
      <c r="A1838" s="19" t="s">
        <v>8219</v>
      </c>
      <c r="B1838" s="19">
        <v>55</v>
      </c>
    </row>
    <row r="1839" spans="1:2" x14ac:dyDescent="0.3">
      <c r="A1839" s="19" t="s">
        <v>8219</v>
      </c>
      <c r="B1839" s="19">
        <v>30</v>
      </c>
    </row>
    <row r="1840" spans="1:2" x14ac:dyDescent="0.3">
      <c r="A1840" s="19" t="s">
        <v>8219</v>
      </c>
      <c r="B1840" s="19">
        <v>28</v>
      </c>
    </row>
    <row r="1841" spans="1:2" x14ac:dyDescent="0.3">
      <c r="A1841" s="19" t="s">
        <v>8219</v>
      </c>
      <c r="B1841" s="19">
        <v>45</v>
      </c>
    </row>
    <row r="1842" spans="1:2" x14ac:dyDescent="0.3">
      <c r="A1842" s="19" t="s">
        <v>8219</v>
      </c>
      <c r="B1842" s="19">
        <v>13</v>
      </c>
    </row>
    <row r="1843" spans="1:2" x14ac:dyDescent="0.3">
      <c r="A1843" s="19" t="s">
        <v>8219</v>
      </c>
      <c r="B1843" s="19">
        <v>40</v>
      </c>
    </row>
    <row r="1844" spans="1:2" x14ac:dyDescent="0.3">
      <c r="A1844" s="19" t="s">
        <v>8219</v>
      </c>
      <c r="B1844" s="19">
        <v>21</v>
      </c>
    </row>
    <row r="1845" spans="1:2" x14ac:dyDescent="0.3">
      <c r="A1845" s="19" t="s">
        <v>8219</v>
      </c>
      <c r="B1845" s="19">
        <v>134</v>
      </c>
    </row>
    <row r="1846" spans="1:2" x14ac:dyDescent="0.3">
      <c r="A1846" s="19" t="s">
        <v>8219</v>
      </c>
      <c r="B1846" s="19">
        <v>20</v>
      </c>
    </row>
    <row r="1847" spans="1:2" x14ac:dyDescent="0.3">
      <c r="A1847" s="19" t="s">
        <v>8219</v>
      </c>
      <c r="B1847" s="19">
        <v>19</v>
      </c>
    </row>
    <row r="1848" spans="1:2" x14ac:dyDescent="0.3">
      <c r="A1848" s="19" t="s">
        <v>8219</v>
      </c>
      <c r="B1848" s="19">
        <v>209</v>
      </c>
    </row>
    <row r="1849" spans="1:2" x14ac:dyDescent="0.3">
      <c r="A1849" s="19" t="s">
        <v>8219</v>
      </c>
      <c r="B1849" s="19">
        <v>38</v>
      </c>
    </row>
    <row r="1850" spans="1:2" x14ac:dyDescent="0.3">
      <c r="A1850" s="19" t="s">
        <v>8219</v>
      </c>
      <c r="B1850" s="19">
        <v>24</v>
      </c>
    </row>
    <row r="1851" spans="1:2" x14ac:dyDescent="0.3">
      <c r="A1851" s="19" t="s">
        <v>8219</v>
      </c>
      <c r="B1851" s="19">
        <v>8</v>
      </c>
    </row>
    <row r="1852" spans="1:2" x14ac:dyDescent="0.3">
      <c r="A1852" s="19" t="s">
        <v>8219</v>
      </c>
      <c r="B1852" s="19">
        <v>179</v>
      </c>
    </row>
    <row r="1853" spans="1:2" x14ac:dyDescent="0.3">
      <c r="A1853" s="19" t="s">
        <v>8219</v>
      </c>
      <c r="B1853" s="19">
        <v>26</v>
      </c>
    </row>
    <row r="1854" spans="1:2" x14ac:dyDescent="0.3">
      <c r="A1854" s="19" t="s">
        <v>8219</v>
      </c>
      <c r="B1854" s="19">
        <v>131</v>
      </c>
    </row>
    <row r="1855" spans="1:2" x14ac:dyDescent="0.3">
      <c r="A1855" s="19" t="s">
        <v>8219</v>
      </c>
      <c r="B1855" s="19">
        <v>14</v>
      </c>
    </row>
    <row r="1856" spans="1:2" x14ac:dyDescent="0.3">
      <c r="A1856" s="19" t="s">
        <v>8219</v>
      </c>
      <c r="B1856" s="19">
        <v>174</v>
      </c>
    </row>
    <row r="1857" spans="1:5" x14ac:dyDescent="0.3">
      <c r="A1857" s="19" t="s">
        <v>8219</v>
      </c>
      <c r="B1857" s="19">
        <v>191</v>
      </c>
    </row>
    <row r="1858" spans="1:5" x14ac:dyDescent="0.3">
      <c r="A1858" s="19" t="s">
        <v>8219</v>
      </c>
      <c r="B1858" s="19">
        <v>38</v>
      </c>
    </row>
    <row r="1859" spans="1:5" x14ac:dyDescent="0.3">
      <c r="A1859" s="19" t="s">
        <v>8219</v>
      </c>
      <c r="B1859" s="19">
        <v>22</v>
      </c>
    </row>
    <row r="1860" spans="1:5" x14ac:dyDescent="0.3">
      <c r="A1860" s="19" t="s">
        <v>8219</v>
      </c>
      <c r="B1860" s="19">
        <v>149</v>
      </c>
    </row>
    <row r="1861" spans="1:5" x14ac:dyDescent="0.3">
      <c r="A1861" s="19" t="s">
        <v>8219</v>
      </c>
      <c r="B1861" s="19">
        <v>56</v>
      </c>
    </row>
    <row r="1862" spans="1:5" x14ac:dyDescent="0.3">
      <c r="A1862" s="19" t="s">
        <v>8219</v>
      </c>
      <c r="B1862" s="19">
        <v>19</v>
      </c>
    </row>
    <row r="1863" spans="1:5" hidden="1" x14ac:dyDescent="0.3">
      <c r="A1863" s="19" t="s">
        <v>8221</v>
      </c>
      <c r="B1863" s="19">
        <v>0</v>
      </c>
      <c r="D1863" s="19" t="s">
        <v>8221</v>
      </c>
      <c r="E1863" s="19">
        <v>0</v>
      </c>
    </row>
    <row r="1864" spans="1:5" hidden="1" x14ac:dyDescent="0.3">
      <c r="A1864" s="19" t="s">
        <v>8221</v>
      </c>
      <c r="B1864" s="19">
        <v>16</v>
      </c>
      <c r="D1864" s="19" t="s">
        <v>8221</v>
      </c>
      <c r="E1864" s="19">
        <v>16</v>
      </c>
    </row>
    <row r="1865" spans="1:5" hidden="1" x14ac:dyDescent="0.3">
      <c r="A1865" s="19" t="s">
        <v>8221</v>
      </c>
      <c r="B1865" s="19">
        <v>2</v>
      </c>
      <c r="D1865" s="19" t="s">
        <v>8221</v>
      </c>
      <c r="E1865" s="19">
        <v>2</v>
      </c>
    </row>
    <row r="1866" spans="1:5" hidden="1" x14ac:dyDescent="0.3">
      <c r="A1866" s="19" t="s">
        <v>8221</v>
      </c>
      <c r="B1866" s="19">
        <v>48</v>
      </c>
      <c r="D1866" s="19" t="s">
        <v>8221</v>
      </c>
      <c r="E1866" s="19">
        <v>48</v>
      </c>
    </row>
    <row r="1867" spans="1:5" hidden="1" x14ac:dyDescent="0.3">
      <c r="A1867" s="19" t="s">
        <v>8221</v>
      </c>
      <c r="B1867" s="19">
        <v>2</v>
      </c>
      <c r="D1867" s="19" t="s">
        <v>8221</v>
      </c>
      <c r="E1867" s="19">
        <v>2</v>
      </c>
    </row>
    <row r="1868" spans="1:5" hidden="1" x14ac:dyDescent="0.3">
      <c r="A1868" s="19" t="s">
        <v>8221</v>
      </c>
      <c r="B1868" s="19">
        <v>2</v>
      </c>
      <c r="D1868" s="19" t="s">
        <v>8221</v>
      </c>
      <c r="E1868" s="19">
        <v>2</v>
      </c>
    </row>
    <row r="1869" spans="1:5" hidden="1" x14ac:dyDescent="0.3">
      <c r="A1869" s="19" t="s">
        <v>8221</v>
      </c>
      <c r="B1869" s="19">
        <v>1</v>
      </c>
      <c r="D1869" s="19" t="s">
        <v>8221</v>
      </c>
      <c r="E1869" s="19">
        <v>1</v>
      </c>
    </row>
    <row r="1870" spans="1:5" hidden="1" x14ac:dyDescent="0.3">
      <c r="A1870" s="19" t="s">
        <v>8221</v>
      </c>
      <c r="B1870" s="19">
        <v>17</v>
      </c>
      <c r="D1870" s="19" t="s">
        <v>8221</v>
      </c>
      <c r="E1870" s="19">
        <v>17</v>
      </c>
    </row>
    <row r="1871" spans="1:5" hidden="1" x14ac:dyDescent="0.3">
      <c r="A1871" s="19" t="s">
        <v>8221</v>
      </c>
      <c r="B1871" s="19">
        <v>0</v>
      </c>
      <c r="D1871" s="19" t="s">
        <v>8221</v>
      </c>
      <c r="E1871" s="19">
        <v>0</v>
      </c>
    </row>
    <row r="1872" spans="1:5" hidden="1" x14ac:dyDescent="0.3">
      <c r="A1872" s="19" t="s">
        <v>8221</v>
      </c>
      <c r="B1872" s="19">
        <v>11</v>
      </c>
      <c r="D1872" s="19" t="s">
        <v>8221</v>
      </c>
      <c r="E1872" s="19">
        <v>11</v>
      </c>
    </row>
    <row r="1873" spans="1:5" hidden="1" x14ac:dyDescent="0.3">
      <c r="A1873" s="19" t="s">
        <v>8221</v>
      </c>
      <c r="B1873" s="19">
        <v>95</v>
      </c>
      <c r="D1873" s="19" t="s">
        <v>8221</v>
      </c>
      <c r="E1873" s="19">
        <v>95</v>
      </c>
    </row>
    <row r="1874" spans="1:5" hidden="1" x14ac:dyDescent="0.3">
      <c r="A1874" s="19" t="s">
        <v>8221</v>
      </c>
      <c r="B1874" s="19">
        <v>13</v>
      </c>
      <c r="D1874" s="19" t="s">
        <v>8221</v>
      </c>
      <c r="E1874" s="19">
        <v>13</v>
      </c>
    </row>
    <row r="1875" spans="1:5" hidden="1" x14ac:dyDescent="0.3">
      <c r="A1875" s="19" t="s">
        <v>8221</v>
      </c>
      <c r="B1875" s="19">
        <v>2</v>
      </c>
      <c r="D1875" s="19" t="s">
        <v>8221</v>
      </c>
      <c r="E1875" s="19">
        <v>2</v>
      </c>
    </row>
    <row r="1876" spans="1:5" hidden="1" x14ac:dyDescent="0.3">
      <c r="A1876" s="19" t="s">
        <v>8221</v>
      </c>
      <c r="B1876" s="19">
        <v>2</v>
      </c>
      <c r="D1876" s="19" t="s">
        <v>8221</v>
      </c>
      <c r="E1876" s="19">
        <v>2</v>
      </c>
    </row>
    <row r="1877" spans="1:5" hidden="1" x14ac:dyDescent="0.3">
      <c r="A1877" s="19" t="s">
        <v>8221</v>
      </c>
      <c r="B1877" s="19">
        <v>3</v>
      </c>
      <c r="D1877" s="19" t="s">
        <v>8221</v>
      </c>
      <c r="E1877" s="19">
        <v>3</v>
      </c>
    </row>
    <row r="1878" spans="1:5" hidden="1" x14ac:dyDescent="0.3">
      <c r="A1878" s="19" t="s">
        <v>8221</v>
      </c>
      <c r="B1878" s="19">
        <v>0</v>
      </c>
      <c r="D1878" s="19" t="s">
        <v>8221</v>
      </c>
      <c r="E1878" s="19">
        <v>0</v>
      </c>
    </row>
    <row r="1879" spans="1:5" hidden="1" x14ac:dyDescent="0.3">
      <c r="A1879" s="19" t="s">
        <v>8221</v>
      </c>
      <c r="B1879" s="19">
        <v>0</v>
      </c>
      <c r="D1879" s="19" t="s">
        <v>8221</v>
      </c>
      <c r="E1879" s="19">
        <v>0</v>
      </c>
    </row>
    <row r="1880" spans="1:5" hidden="1" x14ac:dyDescent="0.3">
      <c r="A1880" s="19" t="s">
        <v>8221</v>
      </c>
      <c r="B1880" s="19">
        <v>0</v>
      </c>
      <c r="D1880" s="19" t="s">
        <v>8221</v>
      </c>
      <c r="E1880" s="19">
        <v>0</v>
      </c>
    </row>
    <row r="1881" spans="1:5" hidden="1" x14ac:dyDescent="0.3">
      <c r="A1881" s="19" t="s">
        <v>8221</v>
      </c>
      <c r="B1881" s="19">
        <v>2</v>
      </c>
      <c r="D1881" s="19" t="s">
        <v>8221</v>
      </c>
      <c r="E1881" s="19">
        <v>2</v>
      </c>
    </row>
    <row r="1882" spans="1:5" hidden="1" x14ac:dyDescent="0.3">
      <c r="A1882" s="19" t="s">
        <v>8221</v>
      </c>
      <c r="B1882" s="19">
        <v>24</v>
      </c>
      <c r="D1882" s="19" t="s">
        <v>8221</v>
      </c>
      <c r="E1882" s="19">
        <v>24</v>
      </c>
    </row>
    <row r="1883" spans="1:5" x14ac:dyDescent="0.3">
      <c r="A1883" s="19" t="s">
        <v>8219</v>
      </c>
      <c r="B1883" s="19">
        <v>70</v>
      </c>
    </row>
    <row r="1884" spans="1:5" x14ac:dyDescent="0.3">
      <c r="A1884" s="19" t="s">
        <v>8219</v>
      </c>
      <c r="B1884" s="19">
        <v>81</v>
      </c>
    </row>
    <row r="1885" spans="1:5" x14ac:dyDescent="0.3">
      <c r="A1885" s="19" t="s">
        <v>8219</v>
      </c>
      <c r="B1885" s="19">
        <v>32</v>
      </c>
    </row>
    <row r="1886" spans="1:5" x14ac:dyDescent="0.3">
      <c r="A1886" s="19" t="s">
        <v>8219</v>
      </c>
      <c r="B1886" s="19">
        <v>26</v>
      </c>
    </row>
    <row r="1887" spans="1:5" x14ac:dyDescent="0.3">
      <c r="A1887" s="19" t="s">
        <v>8219</v>
      </c>
      <c r="B1887" s="19">
        <v>105</v>
      </c>
    </row>
    <row r="1888" spans="1:5" x14ac:dyDescent="0.3">
      <c r="A1888" s="19" t="s">
        <v>8219</v>
      </c>
      <c r="B1888" s="19">
        <v>29</v>
      </c>
    </row>
    <row r="1889" spans="1:5" x14ac:dyDescent="0.3">
      <c r="A1889" s="19" t="s">
        <v>8219</v>
      </c>
      <c r="B1889" s="19">
        <v>8</v>
      </c>
    </row>
    <row r="1890" spans="1:5" x14ac:dyDescent="0.3">
      <c r="A1890" s="19" t="s">
        <v>8219</v>
      </c>
      <c r="B1890" s="19">
        <v>89</v>
      </c>
    </row>
    <row r="1891" spans="1:5" x14ac:dyDescent="0.3">
      <c r="A1891" s="19" t="s">
        <v>8219</v>
      </c>
      <c r="B1891" s="19">
        <v>44</v>
      </c>
    </row>
    <row r="1892" spans="1:5" x14ac:dyDescent="0.3">
      <c r="A1892" s="19" t="s">
        <v>8219</v>
      </c>
      <c r="B1892" s="19">
        <v>246</v>
      </c>
    </row>
    <row r="1893" spans="1:5" x14ac:dyDescent="0.3">
      <c r="A1893" s="19" t="s">
        <v>8219</v>
      </c>
      <c r="B1893" s="19">
        <v>120</v>
      </c>
    </row>
    <row r="1894" spans="1:5" x14ac:dyDescent="0.3">
      <c r="A1894" s="19" t="s">
        <v>8219</v>
      </c>
      <c r="B1894" s="19">
        <v>26</v>
      </c>
    </row>
    <row r="1895" spans="1:5" x14ac:dyDescent="0.3">
      <c r="A1895" s="19" t="s">
        <v>8219</v>
      </c>
      <c r="B1895" s="19">
        <v>45</v>
      </c>
    </row>
    <row r="1896" spans="1:5" x14ac:dyDescent="0.3">
      <c r="A1896" s="19" t="s">
        <v>8219</v>
      </c>
      <c r="B1896" s="19">
        <v>20</v>
      </c>
    </row>
    <row r="1897" spans="1:5" x14ac:dyDescent="0.3">
      <c r="A1897" s="19" t="s">
        <v>8219</v>
      </c>
      <c r="B1897" s="19">
        <v>47</v>
      </c>
    </row>
    <row r="1898" spans="1:5" x14ac:dyDescent="0.3">
      <c r="A1898" s="19" t="s">
        <v>8219</v>
      </c>
      <c r="B1898" s="19">
        <v>13</v>
      </c>
    </row>
    <row r="1899" spans="1:5" x14ac:dyDescent="0.3">
      <c r="A1899" s="19" t="s">
        <v>8219</v>
      </c>
      <c r="B1899" s="19">
        <v>183</v>
      </c>
    </row>
    <row r="1900" spans="1:5" x14ac:dyDescent="0.3">
      <c r="A1900" s="19" t="s">
        <v>8219</v>
      </c>
      <c r="B1900" s="19">
        <v>21</v>
      </c>
    </row>
    <row r="1901" spans="1:5" x14ac:dyDescent="0.3">
      <c r="A1901" s="19" t="s">
        <v>8219</v>
      </c>
      <c r="B1901" s="19">
        <v>42</v>
      </c>
    </row>
    <row r="1902" spans="1:5" x14ac:dyDescent="0.3">
      <c r="A1902" s="19" t="s">
        <v>8219</v>
      </c>
      <c r="B1902" s="19">
        <v>54</v>
      </c>
    </row>
    <row r="1903" spans="1:5" hidden="1" x14ac:dyDescent="0.3">
      <c r="A1903" s="19" t="s">
        <v>8221</v>
      </c>
      <c r="B1903" s="19">
        <v>25</v>
      </c>
      <c r="D1903" s="19" t="s">
        <v>8221</v>
      </c>
      <c r="E1903" s="19">
        <v>25</v>
      </c>
    </row>
    <row r="1904" spans="1:5" hidden="1" x14ac:dyDescent="0.3">
      <c r="A1904" s="19" t="s">
        <v>8221</v>
      </c>
      <c r="B1904" s="19">
        <v>3</v>
      </c>
      <c r="D1904" s="19" t="s">
        <v>8221</v>
      </c>
      <c r="E1904" s="19">
        <v>3</v>
      </c>
    </row>
    <row r="1905" spans="1:5" hidden="1" x14ac:dyDescent="0.3">
      <c r="A1905" s="19" t="s">
        <v>8221</v>
      </c>
      <c r="B1905" s="19">
        <v>41</v>
      </c>
      <c r="D1905" s="19" t="s">
        <v>8221</v>
      </c>
      <c r="E1905" s="19">
        <v>41</v>
      </c>
    </row>
    <row r="1906" spans="1:5" hidden="1" x14ac:dyDescent="0.3">
      <c r="A1906" s="19" t="s">
        <v>8221</v>
      </c>
      <c r="B1906" s="19">
        <v>2</v>
      </c>
      <c r="D1906" s="19" t="s">
        <v>8221</v>
      </c>
      <c r="E1906" s="19">
        <v>2</v>
      </c>
    </row>
    <row r="1907" spans="1:5" hidden="1" x14ac:dyDescent="0.3">
      <c r="A1907" s="19" t="s">
        <v>8221</v>
      </c>
      <c r="B1907" s="19">
        <v>4</v>
      </c>
      <c r="D1907" s="19" t="s">
        <v>8221</v>
      </c>
      <c r="E1907" s="19">
        <v>4</v>
      </c>
    </row>
    <row r="1908" spans="1:5" hidden="1" x14ac:dyDescent="0.3">
      <c r="A1908" s="19" t="s">
        <v>8221</v>
      </c>
      <c r="B1908" s="19">
        <v>99</v>
      </c>
      <c r="D1908" s="19" t="s">
        <v>8221</v>
      </c>
      <c r="E1908" s="19">
        <v>99</v>
      </c>
    </row>
    <row r="1909" spans="1:5" hidden="1" x14ac:dyDescent="0.3">
      <c r="A1909" s="19" t="s">
        <v>8221</v>
      </c>
      <c r="B1909" s="19">
        <v>4</v>
      </c>
      <c r="D1909" s="19" t="s">
        <v>8221</v>
      </c>
      <c r="E1909" s="19">
        <v>4</v>
      </c>
    </row>
    <row r="1910" spans="1:5" hidden="1" x14ac:dyDescent="0.3">
      <c r="A1910" s="19" t="s">
        <v>8221</v>
      </c>
      <c r="B1910" s="19">
        <v>4</v>
      </c>
      <c r="D1910" s="19" t="s">
        <v>8221</v>
      </c>
      <c r="E1910" s="19">
        <v>4</v>
      </c>
    </row>
    <row r="1911" spans="1:5" hidden="1" x14ac:dyDescent="0.3">
      <c r="A1911" s="19" t="s">
        <v>8221</v>
      </c>
      <c r="B1911" s="19">
        <v>38</v>
      </c>
      <c r="D1911" s="19" t="s">
        <v>8221</v>
      </c>
      <c r="E1911" s="19">
        <v>38</v>
      </c>
    </row>
    <row r="1912" spans="1:5" hidden="1" x14ac:dyDescent="0.3">
      <c r="A1912" s="19" t="s">
        <v>8221</v>
      </c>
      <c r="B1912" s="19">
        <v>285</v>
      </c>
      <c r="D1912" s="19" t="s">
        <v>8221</v>
      </c>
      <c r="E1912" s="19">
        <v>285</v>
      </c>
    </row>
    <row r="1913" spans="1:5" hidden="1" x14ac:dyDescent="0.3">
      <c r="A1913" s="19" t="s">
        <v>8221</v>
      </c>
      <c r="B1913" s="19">
        <v>1</v>
      </c>
      <c r="D1913" s="19" t="s">
        <v>8221</v>
      </c>
      <c r="E1913" s="19">
        <v>1</v>
      </c>
    </row>
    <row r="1914" spans="1:5" hidden="1" x14ac:dyDescent="0.3">
      <c r="A1914" s="19" t="s">
        <v>8221</v>
      </c>
      <c r="B1914" s="19">
        <v>42</v>
      </c>
      <c r="D1914" s="19" t="s">
        <v>8221</v>
      </c>
      <c r="E1914" s="19">
        <v>42</v>
      </c>
    </row>
    <row r="1915" spans="1:5" hidden="1" x14ac:dyDescent="0.3">
      <c r="A1915" s="19" t="s">
        <v>8221</v>
      </c>
      <c r="B1915" s="19">
        <v>26</v>
      </c>
      <c r="D1915" s="19" t="s">
        <v>8221</v>
      </c>
      <c r="E1915" s="19">
        <v>26</v>
      </c>
    </row>
    <row r="1916" spans="1:5" hidden="1" x14ac:dyDescent="0.3">
      <c r="A1916" s="19" t="s">
        <v>8221</v>
      </c>
      <c r="B1916" s="19">
        <v>2</v>
      </c>
      <c r="D1916" s="19" t="s">
        <v>8221</v>
      </c>
      <c r="E1916" s="19">
        <v>2</v>
      </c>
    </row>
    <row r="1917" spans="1:5" hidden="1" x14ac:dyDescent="0.3">
      <c r="A1917" s="19" t="s">
        <v>8221</v>
      </c>
      <c r="B1917" s="19">
        <v>4</v>
      </c>
      <c r="D1917" s="19" t="s">
        <v>8221</v>
      </c>
      <c r="E1917" s="19">
        <v>4</v>
      </c>
    </row>
    <row r="1918" spans="1:5" hidden="1" x14ac:dyDescent="0.3">
      <c r="A1918" s="19" t="s">
        <v>8221</v>
      </c>
      <c r="B1918" s="19">
        <v>6</v>
      </c>
      <c r="D1918" s="19" t="s">
        <v>8221</v>
      </c>
      <c r="E1918" s="19">
        <v>6</v>
      </c>
    </row>
    <row r="1919" spans="1:5" hidden="1" x14ac:dyDescent="0.3">
      <c r="A1919" s="19" t="s">
        <v>8221</v>
      </c>
      <c r="B1919" s="19">
        <v>70</v>
      </c>
      <c r="D1919" s="19" t="s">
        <v>8221</v>
      </c>
      <c r="E1919" s="19">
        <v>70</v>
      </c>
    </row>
    <row r="1920" spans="1:5" hidden="1" x14ac:dyDescent="0.3">
      <c r="A1920" s="19" t="s">
        <v>8221</v>
      </c>
      <c r="B1920" s="19">
        <v>9</v>
      </c>
      <c r="D1920" s="19" t="s">
        <v>8221</v>
      </c>
      <c r="E1920" s="19">
        <v>9</v>
      </c>
    </row>
    <row r="1921" spans="1:5" hidden="1" x14ac:dyDescent="0.3">
      <c r="A1921" s="19" t="s">
        <v>8221</v>
      </c>
      <c r="B1921" s="19">
        <v>8</v>
      </c>
      <c r="D1921" s="19" t="s">
        <v>8221</v>
      </c>
      <c r="E1921" s="19">
        <v>8</v>
      </c>
    </row>
    <row r="1922" spans="1:5" hidden="1" x14ac:dyDescent="0.3">
      <c r="A1922" s="19" t="s">
        <v>8221</v>
      </c>
      <c r="B1922" s="19">
        <v>105</v>
      </c>
      <c r="D1922" s="19" t="s">
        <v>8221</v>
      </c>
      <c r="E1922" s="19">
        <v>105</v>
      </c>
    </row>
    <row r="1923" spans="1:5" x14ac:dyDescent="0.3">
      <c r="A1923" s="19" t="s">
        <v>8219</v>
      </c>
      <c r="B1923" s="19">
        <v>38</v>
      </c>
    </row>
    <row r="1924" spans="1:5" x14ac:dyDescent="0.3">
      <c r="A1924" s="19" t="s">
        <v>8219</v>
      </c>
      <c r="B1924" s="19">
        <v>64</v>
      </c>
    </row>
    <row r="1925" spans="1:5" x14ac:dyDescent="0.3">
      <c r="A1925" s="19" t="s">
        <v>8219</v>
      </c>
      <c r="B1925" s="19">
        <v>13</v>
      </c>
    </row>
    <row r="1926" spans="1:5" x14ac:dyDescent="0.3">
      <c r="A1926" s="19" t="s">
        <v>8219</v>
      </c>
      <c r="B1926" s="19">
        <v>33</v>
      </c>
    </row>
    <row r="1927" spans="1:5" x14ac:dyDescent="0.3">
      <c r="A1927" s="19" t="s">
        <v>8219</v>
      </c>
      <c r="B1927" s="19">
        <v>52</v>
      </c>
    </row>
    <row r="1928" spans="1:5" x14ac:dyDescent="0.3">
      <c r="A1928" s="19" t="s">
        <v>8219</v>
      </c>
      <c r="B1928" s="19">
        <v>107</v>
      </c>
    </row>
    <row r="1929" spans="1:5" x14ac:dyDescent="0.3">
      <c r="A1929" s="19" t="s">
        <v>8219</v>
      </c>
      <c r="B1929" s="19">
        <v>11</v>
      </c>
    </row>
    <row r="1930" spans="1:5" x14ac:dyDescent="0.3">
      <c r="A1930" s="19" t="s">
        <v>8219</v>
      </c>
      <c r="B1930" s="19">
        <v>34</v>
      </c>
    </row>
    <row r="1931" spans="1:5" x14ac:dyDescent="0.3">
      <c r="A1931" s="19" t="s">
        <v>8219</v>
      </c>
      <c r="B1931" s="19">
        <v>75</v>
      </c>
    </row>
    <row r="1932" spans="1:5" x14ac:dyDescent="0.3">
      <c r="A1932" s="19" t="s">
        <v>8219</v>
      </c>
      <c r="B1932" s="19">
        <v>26</v>
      </c>
    </row>
    <row r="1933" spans="1:5" x14ac:dyDescent="0.3">
      <c r="A1933" s="19" t="s">
        <v>8219</v>
      </c>
      <c r="B1933" s="19">
        <v>50</v>
      </c>
    </row>
    <row r="1934" spans="1:5" x14ac:dyDescent="0.3">
      <c r="A1934" s="19" t="s">
        <v>8219</v>
      </c>
      <c r="B1934" s="19">
        <v>80</v>
      </c>
    </row>
    <row r="1935" spans="1:5" x14ac:dyDescent="0.3">
      <c r="A1935" s="19" t="s">
        <v>8219</v>
      </c>
      <c r="B1935" s="19">
        <v>110</v>
      </c>
    </row>
    <row r="1936" spans="1:5" x14ac:dyDescent="0.3">
      <c r="A1936" s="19" t="s">
        <v>8219</v>
      </c>
      <c r="B1936" s="19">
        <v>77</v>
      </c>
    </row>
    <row r="1937" spans="1:2" x14ac:dyDescent="0.3">
      <c r="A1937" s="19" t="s">
        <v>8219</v>
      </c>
      <c r="B1937" s="19">
        <v>50</v>
      </c>
    </row>
    <row r="1938" spans="1:2" x14ac:dyDescent="0.3">
      <c r="A1938" s="19" t="s">
        <v>8219</v>
      </c>
      <c r="B1938" s="19">
        <v>145</v>
      </c>
    </row>
    <row r="1939" spans="1:2" x14ac:dyDescent="0.3">
      <c r="A1939" s="19" t="s">
        <v>8219</v>
      </c>
      <c r="B1939" s="19">
        <v>29</v>
      </c>
    </row>
    <row r="1940" spans="1:2" x14ac:dyDescent="0.3">
      <c r="A1940" s="19" t="s">
        <v>8219</v>
      </c>
      <c r="B1940" s="19">
        <v>114</v>
      </c>
    </row>
    <row r="1941" spans="1:2" x14ac:dyDescent="0.3">
      <c r="A1941" s="19" t="s">
        <v>8219</v>
      </c>
      <c r="B1941" s="19">
        <v>96</v>
      </c>
    </row>
    <row r="1942" spans="1:2" x14ac:dyDescent="0.3">
      <c r="A1942" s="19" t="s">
        <v>8219</v>
      </c>
      <c r="B1942" s="19">
        <v>31</v>
      </c>
    </row>
    <row r="1943" spans="1:2" x14ac:dyDescent="0.3">
      <c r="A1943" s="19" t="s">
        <v>8219</v>
      </c>
      <c r="B1943" s="19">
        <v>4883</v>
      </c>
    </row>
    <row r="1944" spans="1:2" x14ac:dyDescent="0.3">
      <c r="A1944" s="19" t="s">
        <v>8219</v>
      </c>
      <c r="B1944" s="19">
        <v>95</v>
      </c>
    </row>
    <row r="1945" spans="1:2" x14ac:dyDescent="0.3">
      <c r="A1945" s="19" t="s">
        <v>8219</v>
      </c>
      <c r="B1945" s="19">
        <v>2478</v>
      </c>
    </row>
    <row r="1946" spans="1:2" x14ac:dyDescent="0.3">
      <c r="A1946" s="19" t="s">
        <v>8219</v>
      </c>
      <c r="B1946" s="19">
        <v>1789</v>
      </c>
    </row>
    <row r="1947" spans="1:2" x14ac:dyDescent="0.3">
      <c r="A1947" s="19" t="s">
        <v>8219</v>
      </c>
      <c r="B1947" s="19">
        <v>680</v>
      </c>
    </row>
    <row r="1948" spans="1:2" x14ac:dyDescent="0.3">
      <c r="A1948" s="19" t="s">
        <v>8219</v>
      </c>
      <c r="B1948" s="19">
        <v>70</v>
      </c>
    </row>
    <row r="1949" spans="1:2" x14ac:dyDescent="0.3">
      <c r="A1949" s="19" t="s">
        <v>8219</v>
      </c>
      <c r="B1949" s="19">
        <v>23</v>
      </c>
    </row>
    <row r="1950" spans="1:2" x14ac:dyDescent="0.3">
      <c r="A1950" s="19" t="s">
        <v>8219</v>
      </c>
      <c r="B1950" s="19">
        <v>4245</v>
      </c>
    </row>
    <row r="1951" spans="1:2" x14ac:dyDescent="0.3">
      <c r="A1951" s="19" t="s">
        <v>8219</v>
      </c>
      <c r="B1951" s="19">
        <v>943</v>
      </c>
    </row>
    <row r="1952" spans="1:2" x14ac:dyDescent="0.3">
      <c r="A1952" s="19" t="s">
        <v>8219</v>
      </c>
      <c r="B1952" s="19">
        <v>1876</v>
      </c>
    </row>
    <row r="1953" spans="1:2" x14ac:dyDescent="0.3">
      <c r="A1953" s="19" t="s">
        <v>8219</v>
      </c>
      <c r="B1953" s="19">
        <v>834</v>
      </c>
    </row>
    <row r="1954" spans="1:2" x14ac:dyDescent="0.3">
      <c r="A1954" s="19" t="s">
        <v>8219</v>
      </c>
      <c r="B1954" s="19">
        <v>682</v>
      </c>
    </row>
    <row r="1955" spans="1:2" x14ac:dyDescent="0.3">
      <c r="A1955" s="19" t="s">
        <v>8219</v>
      </c>
      <c r="B1955" s="19">
        <v>147</v>
      </c>
    </row>
    <row r="1956" spans="1:2" x14ac:dyDescent="0.3">
      <c r="A1956" s="19" t="s">
        <v>8219</v>
      </c>
      <c r="B1956" s="19">
        <v>415</v>
      </c>
    </row>
    <row r="1957" spans="1:2" x14ac:dyDescent="0.3">
      <c r="A1957" s="19" t="s">
        <v>8219</v>
      </c>
      <c r="B1957" s="19">
        <v>290</v>
      </c>
    </row>
    <row r="1958" spans="1:2" x14ac:dyDescent="0.3">
      <c r="A1958" s="19" t="s">
        <v>8219</v>
      </c>
      <c r="B1958" s="19">
        <v>365</v>
      </c>
    </row>
    <row r="1959" spans="1:2" x14ac:dyDescent="0.3">
      <c r="A1959" s="19" t="s">
        <v>8219</v>
      </c>
      <c r="B1959" s="19">
        <v>660</v>
      </c>
    </row>
    <row r="1960" spans="1:2" x14ac:dyDescent="0.3">
      <c r="A1960" s="19" t="s">
        <v>8219</v>
      </c>
      <c r="B1960" s="19">
        <v>1356</v>
      </c>
    </row>
    <row r="1961" spans="1:2" x14ac:dyDescent="0.3">
      <c r="A1961" s="19" t="s">
        <v>8219</v>
      </c>
      <c r="B1961" s="19">
        <v>424</v>
      </c>
    </row>
    <row r="1962" spans="1:2" x14ac:dyDescent="0.3">
      <c r="A1962" s="19" t="s">
        <v>8219</v>
      </c>
      <c r="B1962" s="19">
        <v>33</v>
      </c>
    </row>
    <row r="1963" spans="1:2" x14ac:dyDescent="0.3">
      <c r="A1963" s="19" t="s">
        <v>8219</v>
      </c>
      <c r="B1963" s="19">
        <v>1633</v>
      </c>
    </row>
    <row r="1964" spans="1:2" x14ac:dyDescent="0.3">
      <c r="A1964" s="19" t="s">
        <v>8219</v>
      </c>
      <c r="B1964" s="19">
        <v>306</v>
      </c>
    </row>
    <row r="1965" spans="1:2" x14ac:dyDescent="0.3">
      <c r="A1965" s="19" t="s">
        <v>8219</v>
      </c>
      <c r="B1965" s="19">
        <v>205</v>
      </c>
    </row>
    <row r="1966" spans="1:2" x14ac:dyDescent="0.3">
      <c r="A1966" s="19" t="s">
        <v>8219</v>
      </c>
      <c r="B1966" s="19">
        <v>1281</v>
      </c>
    </row>
    <row r="1967" spans="1:2" x14ac:dyDescent="0.3">
      <c r="A1967" s="19" t="s">
        <v>8219</v>
      </c>
      <c r="B1967" s="19">
        <v>103</v>
      </c>
    </row>
    <row r="1968" spans="1:2" x14ac:dyDescent="0.3">
      <c r="A1968" s="19" t="s">
        <v>8219</v>
      </c>
      <c r="B1968" s="19">
        <v>1513</v>
      </c>
    </row>
    <row r="1969" spans="1:5" x14ac:dyDescent="0.3">
      <c r="A1969" s="19" t="s">
        <v>8219</v>
      </c>
      <c r="B1969" s="19">
        <v>405</v>
      </c>
    </row>
    <row r="1970" spans="1:5" x14ac:dyDescent="0.3">
      <c r="A1970" s="19" t="s">
        <v>8219</v>
      </c>
      <c r="B1970" s="19">
        <v>510</v>
      </c>
    </row>
    <row r="1971" spans="1:5" x14ac:dyDescent="0.3">
      <c r="A1971" s="19" t="s">
        <v>8219</v>
      </c>
      <c r="B1971" s="19">
        <v>1887</v>
      </c>
    </row>
    <row r="1972" spans="1:5" x14ac:dyDescent="0.3">
      <c r="A1972" s="19" t="s">
        <v>8219</v>
      </c>
      <c r="B1972" s="19">
        <v>701</v>
      </c>
    </row>
    <row r="1973" spans="1:5" x14ac:dyDescent="0.3">
      <c r="A1973" s="19" t="s">
        <v>8219</v>
      </c>
      <c r="B1973" s="19">
        <v>3863</v>
      </c>
    </row>
    <row r="1974" spans="1:5" x14ac:dyDescent="0.3">
      <c r="A1974" s="19" t="s">
        <v>8219</v>
      </c>
      <c r="B1974" s="19">
        <v>238</v>
      </c>
    </row>
    <row r="1975" spans="1:5" x14ac:dyDescent="0.3">
      <c r="A1975" s="19" t="s">
        <v>8219</v>
      </c>
      <c r="B1975" s="19">
        <v>2051</v>
      </c>
    </row>
    <row r="1976" spans="1:5" x14ac:dyDescent="0.3">
      <c r="A1976" s="19" t="s">
        <v>8219</v>
      </c>
      <c r="B1976" s="19">
        <v>402</v>
      </c>
    </row>
    <row r="1977" spans="1:5" x14ac:dyDescent="0.3">
      <c r="A1977" s="19" t="s">
        <v>8219</v>
      </c>
      <c r="B1977" s="19">
        <v>253</v>
      </c>
    </row>
    <row r="1978" spans="1:5" x14ac:dyDescent="0.3">
      <c r="A1978" s="19" t="s">
        <v>8219</v>
      </c>
      <c r="B1978" s="19">
        <v>473</v>
      </c>
    </row>
    <row r="1979" spans="1:5" x14ac:dyDescent="0.3">
      <c r="A1979" s="19" t="s">
        <v>8219</v>
      </c>
      <c r="B1979" s="19">
        <v>821</v>
      </c>
    </row>
    <row r="1980" spans="1:5" x14ac:dyDescent="0.3">
      <c r="A1980" s="19" t="s">
        <v>8219</v>
      </c>
      <c r="B1980" s="19">
        <v>388</v>
      </c>
    </row>
    <row r="1981" spans="1:5" x14ac:dyDescent="0.3">
      <c r="A1981" s="19" t="s">
        <v>8219</v>
      </c>
      <c r="B1981" s="19">
        <v>813</v>
      </c>
    </row>
    <row r="1982" spans="1:5" x14ac:dyDescent="0.3">
      <c r="A1982" s="19" t="s">
        <v>8219</v>
      </c>
      <c r="B1982" s="19">
        <v>1945</v>
      </c>
    </row>
    <row r="1983" spans="1:5" hidden="1" x14ac:dyDescent="0.3">
      <c r="A1983" s="19" t="s">
        <v>8221</v>
      </c>
      <c r="B1983" s="19">
        <v>12</v>
      </c>
      <c r="D1983" s="19" t="s">
        <v>8221</v>
      </c>
      <c r="E1983" s="19">
        <v>12</v>
      </c>
    </row>
    <row r="1984" spans="1:5" hidden="1" x14ac:dyDescent="0.3">
      <c r="A1984" s="19" t="s">
        <v>8221</v>
      </c>
      <c r="B1984" s="19">
        <v>0</v>
      </c>
      <c r="D1984" s="19" t="s">
        <v>8221</v>
      </c>
      <c r="E1984" s="19">
        <v>0</v>
      </c>
    </row>
    <row r="1985" spans="1:5" hidden="1" x14ac:dyDescent="0.3">
      <c r="A1985" s="19" t="s">
        <v>8221</v>
      </c>
      <c r="B1985" s="19">
        <v>16</v>
      </c>
      <c r="D1985" s="19" t="s">
        <v>8221</v>
      </c>
      <c r="E1985" s="19">
        <v>16</v>
      </c>
    </row>
    <row r="1986" spans="1:5" hidden="1" x14ac:dyDescent="0.3">
      <c r="A1986" s="19" t="s">
        <v>8221</v>
      </c>
      <c r="B1986" s="19">
        <v>7</v>
      </c>
      <c r="D1986" s="19" t="s">
        <v>8221</v>
      </c>
      <c r="E1986" s="19">
        <v>7</v>
      </c>
    </row>
    <row r="1987" spans="1:5" hidden="1" x14ac:dyDescent="0.3">
      <c r="A1987" s="19" t="s">
        <v>8221</v>
      </c>
      <c r="B1987" s="19">
        <v>4</v>
      </c>
      <c r="D1987" s="19" t="s">
        <v>8221</v>
      </c>
      <c r="E1987" s="19">
        <v>4</v>
      </c>
    </row>
    <row r="1988" spans="1:5" hidden="1" x14ac:dyDescent="0.3">
      <c r="A1988" s="19" t="s">
        <v>8221</v>
      </c>
      <c r="B1988" s="19">
        <v>1</v>
      </c>
      <c r="D1988" s="19" t="s">
        <v>8221</v>
      </c>
      <c r="E1988" s="19">
        <v>1</v>
      </c>
    </row>
    <row r="1989" spans="1:5" hidden="1" x14ac:dyDescent="0.3">
      <c r="A1989" s="19" t="s">
        <v>8221</v>
      </c>
      <c r="B1989" s="19">
        <v>28</v>
      </c>
      <c r="D1989" s="19" t="s">
        <v>8221</v>
      </c>
      <c r="E1989" s="19">
        <v>28</v>
      </c>
    </row>
    <row r="1990" spans="1:5" hidden="1" x14ac:dyDescent="0.3">
      <c r="A1990" s="19" t="s">
        <v>8221</v>
      </c>
      <c r="B1990" s="19">
        <v>1</v>
      </c>
      <c r="D1990" s="19" t="s">
        <v>8221</v>
      </c>
      <c r="E1990" s="19">
        <v>1</v>
      </c>
    </row>
    <row r="1991" spans="1:5" hidden="1" x14ac:dyDescent="0.3">
      <c r="A1991" s="19" t="s">
        <v>8221</v>
      </c>
      <c r="B1991" s="19">
        <v>1</v>
      </c>
      <c r="D1991" s="19" t="s">
        <v>8221</v>
      </c>
      <c r="E1991" s="19">
        <v>1</v>
      </c>
    </row>
    <row r="1992" spans="1:5" hidden="1" x14ac:dyDescent="0.3">
      <c r="A1992" s="19" t="s">
        <v>8221</v>
      </c>
      <c r="B1992" s="19">
        <v>5</v>
      </c>
      <c r="D1992" s="19" t="s">
        <v>8221</v>
      </c>
      <c r="E1992" s="19">
        <v>5</v>
      </c>
    </row>
    <row r="1993" spans="1:5" hidden="1" x14ac:dyDescent="0.3">
      <c r="A1993" s="19" t="s">
        <v>8221</v>
      </c>
      <c r="B1993" s="19">
        <v>3</v>
      </c>
      <c r="D1993" s="19" t="s">
        <v>8221</v>
      </c>
      <c r="E1993" s="19">
        <v>3</v>
      </c>
    </row>
    <row r="1994" spans="1:5" hidden="1" x14ac:dyDescent="0.3">
      <c r="A1994" s="19" t="s">
        <v>8221</v>
      </c>
      <c r="B1994" s="19">
        <v>2</v>
      </c>
      <c r="D1994" s="19" t="s">
        <v>8221</v>
      </c>
      <c r="E1994" s="19">
        <v>2</v>
      </c>
    </row>
    <row r="1995" spans="1:5" hidden="1" x14ac:dyDescent="0.3">
      <c r="A1995" s="19" t="s">
        <v>8221</v>
      </c>
      <c r="B1995" s="19">
        <v>0</v>
      </c>
      <c r="D1995" s="19" t="s">
        <v>8221</v>
      </c>
      <c r="E1995" s="19">
        <v>0</v>
      </c>
    </row>
    <row r="1996" spans="1:5" hidden="1" x14ac:dyDescent="0.3">
      <c r="A1996" s="19" t="s">
        <v>8221</v>
      </c>
      <c r="B1996" s="19">
        <v>0</v>
      </c>
      <c r="D1996" s="19" t="s">
        <v>8221</v>
      </c>
      <c r="E1996" s="19">
        <v>0</v>
      </c>
    </row>
    <row r="1997" spans="1:5" hidden="1" x14ac:dyDescent="0.3">
      <c r="A1997" s="19" t="s">
        <v>8221</v>
      </c>
      <c r="B1997" s="19">
        <v>3</v>
      </c>
      <c r="D1997" s="19" t="s">
        <v>8221</v>
      </c>
      <c r="E1997" s="19">
        <v>3</v>
      </c>
    </row>
    <row r="1998" spans="1:5" hidden="1" x14ac:dyDescent="0.3">
      <c r="A1998" s="19" t="s">
        <v>8221</v>
      </c>
      <c r="B1998" s="19">
        <v>0</v>
      </c>
      <c r="D1998" s="19" t="s">
        <v>8221</v>
      </c>
      <c r="E1998" s="19">
        <v>0</v>
      </c>
    </row>
    <row r="1999" spans="1:5" hidden="1" x14ac:dyDescent="0.3">
      <c r="A1999" s="19" t="s">
        <v>8221</v>
      </c>
      <c r="B1999" s="19">
        <v>0</v>
      </c>
      <c r="D1999" s="19" t="s">
        <v>8221</v>
      </c>
      <c r="E1999" s="19">
        <v>0</v>
      </c>
    </row>
    <row r="2000" spans="1:5" hidden="1" x14ac:dyDescent="0.3">
      <c r="A2000" s="19" t="s">
        <v>8221</v>
      </c>
      <c r="B2000" s="19">
        <v>3</v>
      </c>
      <c r="D2000" s="19" t="s">
        <v>8221</v>
      </c>
      <c r="E2000" s="19">
        <v>3</v>
      </c>
    </row>
    <row r="2001" spans="1:5" hidden="1" x14ac:dyDescent="0.3">
      <c r="A2001" s="19" t="s">
        <v>8221</v>
      </c>
      <c r="B2001" s="19">
        <v>7</v>
      </c>
      <c r="D2001" s="19" t="s">
        <v>8221</v>
      </c>
      <c r="E2001" s="19">
        <v>7</v>
      </c>
    </row>
    <row r="2002" spans="1:5" hidden="1" x14ac:dyDescent="0.3">
      <c r="A2002" s="19" t="s">
        <v>8221</v>
      </c>
      <c r="B2002" s="19">
        <v>25</v>
      </c>
      <c r="D2002" s="19" t="s">
        <v>8221</v>
      </c>
      <c r="E2002" s="19">
        <v>25</v>
      </c>
    </row>
    <row r="2003" spans="1:5" x14ac:dyDescent="0.3">
      <c r="A2003" s="19" t="s">
        <v>8219</v>
      </c>
      <c r="B2003" s="19">
        <v>1637</v>
      </c>
    </row>
    <row r="2004" spans="1:5" x14ac:dyDescent="0.3">
      <c r="A2004" s="19" t="s">
        <v>8219</v>
      </c>
      <c r="B2004" s="19">
        <v>1375</v>
      </c>
    </row>
    <row r="2005" spans="1:5" x14ac:dyDescent="0.3">
      <c r="A2005" s="19" t="s">
        <v>8219</v>
      </c>
      <c r="B2005" s="19">
        <v>17</v>
      </c>
    </row>
    <row r="2006" spans="1:5" x14ac:dyDescent="0.3">
      <c r="A2006" s="19" t="s">
        <v>8219</v>
      </c>
      <c r="B2006" s="19">
        <v>354</v>
      </c>
    </row>
    <row r="2007" spans="1:5" x14ac:dyDescent="0.3">
      <c r="A2007" s="19" t="s">
        <v>8219</v>
      </c>
      <c r="B2007" s="19">
        <v>191</v>
      </c>
    </row>
    <row r="2008" spans="1:5" x14ac:dyDescent="0.3">
      <c r="A2008" s="19" t="s">
        <v>8219</v>
      </c>
      <c r="B2008" s="19">
        <v>303</v>
      </c>
    </row>
    <row r="2009" spans="1:5" x14ac:dyDescent="0.3">
      <c r="A2009" s="19" t="s">
        <v>8219</v>
      </c>
      <c r="B2009" s="19">
        <v>137</v>
      </c>
    </row>
    <row r="2010" spans="1:5" x14ac:dyDescent="0.3">
      <c r="A2010" s="19" t="s">
        <v>8219</v>
      </c>
      <c r="B2010" s="19">
        <v>41</v>
      </c>
    </row>
    <row r="2011" spans="1:5" x14ac:dyDescent="0.3">
      <c r="A2011" s="19" t="s">
        <v>8219</v>
      </c>
      <c r="B2011" s="19">
        <v>398</v>
      </c>
    </row>
    <row r="2012" spans="1:5" x14ac:dyDescent="0.3">
      <c r="A2012" s="19" t="s">
        <v>8219</v>
      </c>
      <c r="B2012" s="19">
        <v>1737</v>
      </c>
    </row>
    <row r="2013" spans="1:5" x14ac:dyDescent="0.3">
      <c r="A2013" s="19" t="s">
        <v>8219</v>
      </c>
      <c r="B2013" s="19">
        <v>971</v>
      </c>
    </row>
    <row r="2014" spans="1:5" x14ac:dyDescent="0.3">
      <c r="A2014" s="19" t="s">
        <v>8219</v>
      </c>
      <c r="B2014" s="19">
        <v>183</v>
      </c>
    </row>
    <row r="2015" spans="1:5" x14ac:dyDescent="0.3">
      <c r="A2015" s="19" t="s">
        <v>8219</v>
      </c>
      <c r="B2015" s="19">
        <v>4562</v>
      </c>
    </row>
    <row r="2016" spans="1:5" x14ac:dyDescent="0.3">
      <c r="A2016" s="19" t="s">
        <v>8219</v>
      </c>
      <c r="B2016" s="19">
        <v>26457</v>
      </c>
    </row>
    <row r="2017" spans="1:2" x14ac:dyDescent="0.3">
      <c r="A2017" s="19" t="s">
        <v>8219</v>
      </c>
      <c r="B2017" s="19">
        <v>162</v>
      </c>
    </row>
    <row r="2018" spans="1:2" x14ac:dyDescent="0.3">
      <c r="A2018" s="19" t="s">
        <v>8219</v>
      </c>
      <c r="B2018" s="19">
        <v>479</v>
      </c>
    </row>
    <row r="2019" spans="1:2" x14ac:dyDescent="0.3">
      <c r="A2019" s="19" t="s">
        <v>8219</v>
      </c>
      <c r="B2019" s="19">
        <v>426</v>
      </c>
    </row>
    <row r="2020" spans="1:2" x14ac:dyDescent="0.3">
      <c r="A2020" s="19" t="s">
        <v>8219</v>
      </c>
      <c r="B2020" s="19">
        <v>450</v>
      </c>
    </row>
    <row r="2021" spans="1:2" x14ac:dyDescent="0.3">
      <c r="A2021" s="19" t="s">
        <v>8219</v>
      </c>
      <c r="B2021" s="19">
        <v>1780</v>
      </c>
    </row>
    <row r="2022" spans="1:2" x14ac:dyDescent="0.3">
      <c r="A2022" s="19" t="s">
        <v>8219</v>
      </c>
      <c r="B2022" s="19">
        <v>122</v>
      </c>
    </row>
    <row r="2023" spans="1:2" x14ac:dyDescent="0.3">
      <c r="A2023" s="19" t="s">
        <v>8219</v>
      </c>
      <c r="B2023" s="19">
        <v>95</v>
      </c>
    </row>
    <row r="2024" spans="1:2" x14ac:dyDescent="0.3">
      <c r="A2024" s="19" t="s">
        <v>8219</v>
      </c>
      <c r="B2024" s="19">
        <v>325</v>
      </c>
    </row>
    <row r="2025" spans="1:2" x14ac:dyDescent="0.3">
      <c r="A2025" s="19" t="s">
        <v>8219</v>
      </c>
      <c r="B2025" s="19">
        <v>353</v>
      </c>
    </row>
    <row r="2026" spans="1:2" x14ac:dyDescent="0.3">
      <c r="A2026" s="19" t="s">
        <v>8219</v>
      </c>
      <c r="B2026" s="19">
        <v>105</v>
      </c>
    </row>
    <row r="2027" spans="1:2" x14ac:dyDescent="0.3">
      <c r="A2027" s="19" t="s">
        <v>8219</v>
      </c>
      <c r="B2027" s="19">
        <v>729</v>
      </c>
    </row>
    <row r="2028" spans="1:2" x14ac:dyDescent="0.3">
      <c r="A2028" s="19" t="s">
        <v>8219</v>
      </c>
      <c r="B2028" s="19">
        <v>454</v>
      </c>
    </row>
    <row r="2029" spans="1:2" x14ac:dyDescent="0.3">
      <c r="A2029" s="19" t="s">
        <v>8219</v>
      </c>
      <c r="B2029" s="19">
        <v>539</v>
      </c>
    </row>
    <row r="2030" spans="1:2" x14ac:dyDescent="0.3">
      <c r="A2030" s="19" t="s">
        <v>8219</v>
      </c>
      <c r="B2030" s="19">
        <v>79</v>
      </c>
    </row>
    <row r="2031" spans="1:2" x14ac:dyDescent="0.3">
      <c r="A2031" s="19" t="s">
        <v>8219</v>
      </c>
      <c r="B2031" s="19">
        <v>94</v>
      </c>
    </row>
    <row r="2032" spans="1:2" x14ac:dyDescent="0.3">
      <c r="A2032" s="19" t="s">
        <v>8219</v>
      </c>
      <c r="B2032" s="19">
        <v>625</v>
      </c>
    </row>
    <row r="2033" spans="1:2" x14ac:dyDescent="0.3">
      <c r="A2033" s="19" t="s">
        <v>8219</v>
      </c>
      <c r="B2033" s="19">
        <v>508</v>
      </c>
    </row>
    <row r="2034" spans="1:2" x14ac:dyDescent="0.3">
      <c r="A2034" s="19" t="s">
        <v>8219</v>
      </c>
      <c r="B2034" s="19">
        <v>531</v>
      </c>
    </row>
    <row r="2035" spans="1:2" x14ac:dyDescent="0.3">
      <c r="A2035" s="19" t="s">
        <v>8219</v>
      </c>
      <c r="B2035" s="19">
        <v>158</v>
      </c>
    </row>
    <row r="2036" spans="1:2" x14ac:dyDescent="0.3">
      <c r="A2036" s="19" t="s">
        <v>8219</v>
      </c>
      <c r="B2036" s="19">
        <v>508</v>
      </c>
    </row>
    <row r="2037" spans="1:2" x14ac:dyDescent="0.3">
      <c r="A2037" s="19" t="s">
        <v>8219</v>
      </c>
      <c r="B2037" s="19">
        <v>644</v>
      </c>
    </row>
    <row r="2038" spans="1:2" x14ac:dyDescent="0.3">
      <c r="A2038" s="19" t="s">
        <v>8219</v>
      </c>
      <c r="B2038" s="19">
        <v>848</v>
      </c>
    </row>
    <row r="2039" spans="1:2" x14ac:dyDescent="0.3">
      <c r="A2039" s="19" t="s">
        <v>8219</v>
      </c>
      <c r="B2039" s="19">
        <v>429</v>
      </c>
    </row>
    <row r="2040" spans="1:2" x14ac:dyDescent="0.3">
      <c r="A2040" s="19" t="s">
        <v>8219</v>
      </c>
      <c r="B2040" s="19">
        <v>204</v>
      </c>
    </row>
    <row r="2041" spans="1:2" x14ac:dyDescent="0.3">
      <c r="A2041" s="19" t="s">
        <v>8219</v>
      </c>
      <c r="B2041" s="19">
        <v>379</v>
      </c>
    </row>
    <row r="2042" spans="1:2" x14ac:dyDescent="0.3">
      <c r="A2042" s="19" t="s">
        <v>8219</v>
      </c>
      <c r="B2042" s="19">
        <v>271</v>
      </c>
    </row>
    <row r="2043" spans="1:2" x14ac:dyDescent="0.3">
      <c r="A2043" s="19" t="s">
        <v>8219</v>
      </c>
      <c r="B2043" s="19">
        <v>120</v>
      </c>
    </row>
    <row r="2044" spans="1:2" x14ac:dyDescent="0.3">
      <c r="A2044" s="19" t="s">
        <v>8219</v>
      </c>
      <c r="B2044" s="19">
        <v>140</v>
      </c>
    </row>
    <row r="2045" spans="1:2" x14ac:dyDescent="0.3">
      <c r="A2045" s="19" t="s">
        <v>8219</v>
      </c>
      <c r="B2045" s="19">
        <v>193</v>
      </c>
    </row>
    <row r="2046" spans="1:2" x14ac:dyDescent="0.3">
      <c r="A2046" s="19" t="s">
        <v>8219</v>
      </c>
      <c r="B2046" s="19">
        <v>180</v>
      </c>
    </row>
    <row r="2047" spans="1:2" x14ac:dyDescent="0.3">
      <c r="A2047" s="19" t="s">
        <v>8219</v>
      </c>
      <c r="B2047" s="19">
        <v>263</v>
      </c>
    </row>
    <row r="2048" spans="1:2" x14ac:dyDescent="0.3">
      <c r="A2048" s="19" t="s">
        <v>8219</v>
      </c>
      <c r="B2048" s="19">
        <v>217</v>
      </c>
    </row>
    <row r="2049" spans="1:2" x14ac:dyDescent="0.3">
      <c r="A2049" s="19" t="s">
        <v>8219</v>
      </c>
      <c r="B2049" s="19">
        <v>443</v>
      </c>
    </row>
    <row r="2050" spans="1:2" x14ac:dyDescent="0.3">
      <c r="A2050" s="19" t="s">
        <v>8219</v>
      </c>
      <c r="B2050" s="19">
        <v>1373</v>
      </c>
    </row>
    <row r="2051" spans="1:2" x14ac:dyDescent="0.3">
      <c r="A2051" s="19" t="s">
        <v>8219</v>
      </c>
      <c r="B2051" s="19">
        <v>742</v>
      </c>
    </row>
    <row r="2052" spans="1:2" x14ac:dyDescent="0.3">
      <c r="A2052" s="19" t="s">
        <v>8219</v>
      </c>
      <c r="B2052" s="19">
        <v>170</v>
      </c>
    </row>
    <row r="2053" spans="1:2" x14ac:dyDescent="0.3">
      <c r="A2053" s="19" t="s">
        <v>8219</v>
      </c>
      <c r="B2053" s="19">
        <v>242</v>
      </c>
    </row>
    <row r="2054" spans="1:2" x14ac:dyDescent="0.3">
      <c r="A2054" s="19" t="s">
        <v>8219</v>
      </c>
      <c r="B2054" s="19">
        <v>541</v>
      </c>
    </row>
    <row r="2055" spans="1:2" x14ac:dyDescent="0.3">
      <c r="A2055" s="19" t="s">
        <v>8219</v>
      </c>
      <c r="B2055" s="19">
        <v>121</v>
      </c>
    </row>
    <row r="2056" spans="1:2" x14ac:dyDescent="0.3">
      <c r="A2056" s="19" t="s">
        <v>8219</v>
      </c>
      <c r="B2056" s="19">
        <v>621</v>
      </c>
    </row>
    <row r="2057" spans="1:2" x14ac:dyDescent="0.3">
      <c r="A2057" s="19" t="s">
        <v>8219</v>
      </c>
      <c r="B2057" s="19">
        <v>101</v>
      </c>
    </row>
    <row r="2058" spans="1:2" x14ac:dyDescent="0.3">
      <c r="A2058" s="19" t="s">
        <v>8219</v>
      </c>
      <c r="B2058" s="19">
        <v>554</v>
      </c>
    </row>
    <row r="2059" spans="1:2" x14ac:dyDescent="0.3">
      <c r="A2059" s="19" t="s">
        <v>8219</v>
      </c>
      <c r="B2059" s="19">
        <v>666</v>
      </c>
    </row>
    <row r="2060" spans="1:2" x14ac:dyDescent="0.3">
      <c r="A2060" s="19" t="s">
        <v>8219</v>
      </c>
      <c r="B2060" s="19">
        <v>410</v>
      </c>
    </row>
    <row r="2061" spans="1:2" x14ac:dyDescent="0.3">
      <c r="A2061" s="19" t="s">
        <v>8219</v>
      </c>
      <c r="B2061" s="19">
        <v>375</v>
      </c>
    </row>
    <row r="2062" spans="1:2" x14ac:dyDescent="0.3">
      <c r="A2062" s="19" t="s">
        <v>8219</v>
      </c>
      <c r="B2062" s="19">
        <v>1364</v>
      </c>
    </row>
    <row r="2063" spans="1:2" x14ac:dyDescent="0.3">
      <c r="A2063" s="19" t="s">
        <v>8219</v>
      </c>
      <c r="B2063" s="19">
        <v>35</v>
      </c>
    </row>
    <row r="2064" spans="1:2" x14ac:dyDescent="0.3">
      <c r="A2064" s="19" t="s">
        <v>8219</v>
      </c>
      <c r="B2064" s="19">
        <v>203</v>
      </c>
    </row>
    <row r="2065" spans="1:2" x14ac:dyDescent="0.3">
      <c r="A2065" s="19" t="s">
        <v>8219</v>
      </c>
      <c r="B2065" s="19">
        <v>49</v>
      </c>
    </row>
    <row r="2066" spans="1:2" x14ac:dyDescent="0.3">
      <c r="A2066" s="19" t="s">
        <v>8219</v>
      </c>
      <c r="B2066" s="19">
        <v>5812</v>
      </c>
    </row>
    <row r="2067" spans="1:2" x14ac:dyDescent="0.3">
      <c r="A2067" s="19" t="s">
        <v>8219</v>
      </c>
      <c r="B2067" s="19">
        <v>1556</v>
      </c>
    </row>
    <row r="2068" spans="1:2" x14ac:dyDescent="0.3">
      <c r="A2068" s="19" t="s">
        <v>8219</v>
      </c>
      <c r="B2068" s="19">
        <v>65</v>
      </c>
    </row>
    <row r="2069" spans="1:2" x14ac:dyDescent="0.3">
      <c r="A2069" s="19" t="s">
        <v>8219</v>
      </c>
      <c r="B2069" s="19">
        <v>10</v>
      </c>
    </row>
    <row r="2070" spans="1:2" x14ac:dyDescent="0.3">
      <c r="A2070" s="19" t="s">
        <v>8219</v>
      </c>
      <c r="B2070" s="19">
        <v>76</v>
      </c>
    </row>
    <row r="2071" spans="1:2" x14ac:dyDescent="0.3">
      <c r="A2071" s="19" t="s">
        <v>8219</v>
      </c>
      <c r="B2071" s="19">
        <v>263</v>
      </c>
    </row>
    <row r="2072" spans="1:2" x14ac:dyDescent="0.3">
      <c r="A2072" s="19" t="s">
        <v>8219</v>
      </c>
      <c r="B2072" s="19">
        <v>1530</v>
      </c>
    </row>
    <row r="2073" spans="1:2" x14ac:dyDescent="0.3">
      <c r="A2073" s="19" t="s">
        <v>8219</v>
      </c>
      <c r="B2073" s="19">
        <v>278</v>
      </c>
    </row>
    <row r="2074" spans="1:2" x14ac:dyDescent="0.3">
      <c r="A2074" s="19" t="s">
        <v>8219</v>
      </c>
      <c r="B2074" s="19">
        <v>350</v>
      </c>
    </row>
    <row r="2075" spans="1:2" x14ac:dyDescent="0.3">
      <c r="A2075" s="19" t="s">
        <v>8219</v>
      </c>
      <c r="B2075" s="19">
        <v>470</v>
      </c>
    </row>
    <row r="2076" spans="1:2" x14ac:dyDescent="0.3">
      <c r="A2076" s="19" t="s">
        <v>8219</v>
      </c>
      <c r="B2076" s="19">
        <v>3</v>
      </c>
    </row>
    <row r="2077" spans="1:2" x14ac:dyDescent="0.3">
      <c r="A2077" s="19" t="s">
        <v>8219</v>
      </c>
      <c r="B2077" s="19">
        <v>8200</v>
      </c>
    </row>
    <row r="2078" spans="1:2" x14ac:dyDescent="0.3">
      <c r="A2078" s="19" t="s">
        <v>8219</v>
      </c>
      <c r="B2078" s="19">
        <v>8359</v>
      </c>
    </row>
    <row r="2079" spans="1:2" x14ac:dyDescent="0.3">
      <c r="A2079" s="19" t="s">
        <v>8219</v>
      </c>
      <c r="B2079" s="19">
        <v>188</v>
      </c>
    </row>
    <row r="2080" spans="1:2" x14ac:dyDescent="0.3">
      <c r="A2080" s="19" t="s">
        <v>8219</v>
      </c>
      <c r="B2080" s="19">
        <v>48</v>
      </c>
    </row>
    <row r="2081" spans="1:2" x14ac:dyDescent="0.3">
      <c r="A2081" s="19" t="s">
        <v>8219</v>
      </c>
      <c r="B2081" s="19">
        <v>607</v>
      </c>
    </row>
    <row r="2082" spans="1:2" x14ac:dyDescent="0.3">
      <c r="A2082" s="19" t="s">
        <v>8219</v>
      </c>
      <c r="B2082" s="19">
        <v>50</v>
      </c>
    </row>
    <row r="2083" spans="1:2" x14ac:dyDescent="0.3">
      <c r="A2083" s="19" t="s">
        <v>8219</v>
      </c>
      <c r="B2083" s="19">
        <v>55</v>
      </c>
    </row>
    <row r="2084" spans="1:2" x14ac:dyDescent="0.3">
      <c r="A2084" s="19" t="s">
        <v>8219</v>
      </c>
      <c r="B2084" s="19">
        <v>38</v>
      </c>
    </row>
    <row r="2085" spans="1:2" x14ac:dyDescent="0.3">
      <c r="A2085" s="19" t="s">
        <v>8219</v>
      </c>
      <c r="B2085" s="19">
        <v>25</v>
      </c>
    </row>
    <row r="2086" spans="1:2" x14ac:dyDescent="0.3">
      <c r="A2086" s="19" t="s">
        <v>8219</v>
      </c>
      <c r="B2086" s="19">
        <v>46</v>
      </c>
    </row>
    <row r="2087" spans="1:2" x14ac:dyDescent="0.3">
      <c r="A2087" s="19" t="s">
        <v>8219</v>
      </c>
      <c r="B2087" s="19">
        <v>83</v>
      </c>
    </row>
    <row r="2088" spans="1:2" x14ac:dyDescent="0.3">
      <c r="A2088" s="19" t="s">
        <v>8219</v>
      </c>
      <c r="B2088" s="19">
        <v>35</v>
      </c>
    </row>
    <row r="2089" spans="1:2" x14ac:dyDescent="0.3">
      <c r="A2089" s="19" t="s">
        <v>8219</v>
      </c>
      <c r="B2089" s="19">
        <v>25</v>
      </c>
    </row>
    <row r="2090" spans="1:2" x14ac:dyDescent="0.3">
      <c r="A2090" s="19" t="s">
        <v>8219</v>
      </c>
      <c r="B2090" s="19">
        <v>75</v>
      </c>
    </row>
    <row r="2091" spans="1:2" x14ac:dyDescent="0.3">
      <c r="A2091" s="19" t="s">
        <v>8219</v>
      </c>
      <c r="B2091" s="19">
        <v>62</v>
      </c>
    </row>
    <row r="2092" spans="1:2" x14ac:dyDescent="0.3">
      <c r="A2092" s="19" t="s">
        <v>8219</v>
      </c>
      <c r="B2092" s="19">
        <v>160</v>
      </c>
    </row>
    <row r="2093" spans="1:2" x14ac:dyDescent="0.3">
      <c r="A2093" s="19" t="s">
        <v>8219</v>
      </c>
      <c r="B2093" s="19">
        <v>246</v>
      </c>
    </row>
    <row r="2094" spans="1:2" x14ac:dyDescent="0.3">
      <c r="A2094" s="19" t="s">
        <v>8219</v>
      </c>
      <c r="B2094" s="19">
        <v>55</v>
      </c>
    </row>
    <row r="2095" spans="1:2" x14ac:dyDescent="0.3">
      <c r="A2095" s="19" t="s">
        <v>8219</v>
      </c>
      <c r="B2095" s="19">
        <v>23</v>
      </c>
    </row>
    <row r="2096" spans="1:2" x14ac:dyDescent="0.3">
      <c r="A2096" s="19" t="s">
        <v>8219</v>
      </c>
      <c r="B2096" s="19">
        <v>72</v>
      </c>
    </row>
    <row r="2097" spans="1:2" x14ac:dyDescent="0.3">
      <c r="A2097" s="19" t="s">
        <v>8219</v>
      </c>
      <c r="B2097" s="19">
        <v>22</v>
      </c>
    </row>
    <row r="2098" spans="1:2" x14ac:dyDescent="0.3">
      <c r="A2098" s="19" t="s">
        <v>8219</v>
      </c>
      <c r="B2098" s="19">
        <v>14</v>
      </c>
    </row>
    <row r="2099" spans="1:2" x14ac:dyDescent="0.3">
      <c r="A2099" s="19" t="s">
        <v>8219</v>
      </c>
      <c r="B2099" s="19">
        <v>38</v>
      </c>
    </row>
    <row r="2100" spans="1:2" x14ac:dyDescent="0.3">
      <c r="A2100" s="19" t="s">
        <v>8219</v>
      </c>
      <c r="B2100" s="19">
        <v>32</v>
      </c>
    </row>
    <row r="2101" spans="1:2" x14ac:dyDescent="0.3">
      <c r="A2101" s="19" t="s">
        <v>8219</v>
      </c>
      <c r="B2101" s="19">
        <v>63</v>
      </c>
    </row>
    <row r="2102" spans="1:2" x14ac:dyDescent="0.3">
      <c r="A2102" s="19" t="s">
        <v>8219</v>
      </c>
      <c r="B2102" s="19">
        <v>27</v>
      </c>
    </row>
    <row r="2103" spans="1:2" x14ac:dyDescent="0.3">
      <c r="A2103" s="19" t="s">
        <v>8219</v>
      </c>
      <c r="B2103" s="19">
        <v>44</v>
      </c>
    </row>
    <row r="2104" spans="1:2" x14ac:dyDescent="0.3">
      <c r="A2104" s="19" t="s">
        <v>8219</v>
      </c>
      <c r="B2104" s="19">
        <v>38</v>
      </c>
    </row>
    <row r="2105" spans="1:2" x14ac:dyDescent="0.3">
      <c r="A2105" s="19" t="s">
        <v>8219</v>
      </c>
      <c r="B2105" s="19">
        <v>115</v>
      </c>
    </row>
    <row r="2106" spans="1:2" x14ac:dyDescent="0.3">
      <c r="A2106" s="19" t="s">
        <v>8219</v>
      </c>
      <c r="B2106" s="19">
        <v>37</v>
      </c>
    </row>
    <row r="2107" spans="1:2" x14ac:dyDescent="0.3">
      <c r="A2107" s="19" t="s">
        <v>8219</v>
      </c>
      <c r="B2107" s="19">
        <v>99</v>
      </c>
    </row>
    <row r="2108" spans="1:2" x14ac:dyDescent="0.3">
      <c r="A2108" s="19" t="s">
        <v>8219</v>
      </c>
      <c r="B2108" s="19">
        <v>44</v>
      </c>
    </row>
    <row r="2109" spans="1:2" x14ac:dyDescent="0.3">
      <c r="A2109" s="19" t="s">
        <v>8219</v>
      </c>
      <c r="B2109" s="19">
        <v>58</v>
      </c>
    </row>
    <row r="2110" spans="1:2" x14ac:dyDescent="0.3">
      <c r="A2110" s="19" t="s">
        <v>8219</v>
      </c>
      <c r="B2110" s="19">
        <v>191</v>
      </c>
    </row>
    <row r="2111" spans="1:2" x14ac:dyDescent="0.3">
      <c r="A2111" s="19" t="s">
        <v>8219</v>
      </c>
      <c r="B2111" s="19">
        <v>40</v>
      </c>
    </row>
    <row r="2112" spans="1:2" x14ac:dyDescent="0.3">
      <c r="A2112" s="19" t="s">
        <v>8219</v>
      </c>
      <c r="B2112" s="19">
        <v>38</v>
      </c>
    </row>
    <row r="2113" spans="1:5" x14ac:dyDescent="0.3">
      <c r="A2113" s="19" t="s">
        <v>8219</v>
      </c>
      <c r="B2113" s="19">
        <v>39</v>
      </c>
    </row>
    <row r="2114" spans="1:5" x14ac:dyDescent="0.3">
      <c r="A2114" s="19" t="s">
        <v>8219</v>
      </c>
      <c r="B2114" s="19">
        <v>11</v>
      </c>
    </row>
    <row r="2115" spans="1:5" x14ac:dyDescent="0.3">
      <c r="A2115" s="19" t="s">
        <v>8219</v>
      </c>
      <c r="B2115" s="19">
        <v>107</v>
      </c>
    </row>
    <row r="2116" spans="1:5" x14ac:dyDescent="0.3">
      <c r="A2116" s="19" t="s">
        <v>8219</v>
      </c>
      <c r="B2116" s="19">
        <v>147</v>
      </c>
    </row>
    <row r="2117" spans="1:5" x14ac:dyDescent="0.3">
      <c r="A2117" s="19" t="s">
        <v>8219</v>
      </c>
      <c r="B2117" s="19">
        <v>36</v>
      </c>
    </row>
    <row r="2118" spans="1:5" x14ac:dyDescent="0.3">
      <c r="A2118" s="19" t="s">
        <v>8219</v>
      </c>
      <c r="B2118" s="19">
        <v>92</v>
      </c>
    </row>
    <row r="2119" spans="1:5" x14ac:dyDescent="0.3">
      <c r="A2119" s="19" t="s">
        <v>8219</v>
      </c>
      <c r="B2119" s="19">
        <v>35</v>
      </c>
    </row>
    <row r="2120" spans="1:5" x14ac:dyDescent="0.3">
      <c r="A2120" s="19" t="s">
        <v>8219</v>
      </c>
      <c r="B2120" s="19">
        <v>17</v>
      </c>
    </row>
    <row r="2121" spans="1:5" x14ac:dyDescent="0.3">
      <c r="A2121" s="19" t="s">
        <v>8219</v>
      </c>
      <c r="B2121" s="19">
        <v>22</v>
      </c>
    </row>
    <row r="2122" spans="1:5" x14ac:dyDescent="0.3">
      <c r="A2122" s="19" t="s">
        <v>8219</v>
      </c>
      <c r="B2122" s="19">
        <v>69</v>
      </c>
    </row>
    <row r="2123" spans="1:5" hidden="1" x14ac:dyDescent="0.3">
      <c r="A2123" s="19" t="s">
        <v>8221</v>
      </c>
      <c r="B2123" s="19">
        <v>10</v>
      </c>
      <c r="D2123" s="19" t="s">
        <v>8221</v>
      </c>
      <c r="E2123" s="19">
        <v>10</v>
      </c>
    </row>
    <row r="2124" spans="1:5" hidden="1" x14ac:dyDescent="0.3">
      <c r="A2124" s="19" t="s">
        <v>8221</v>
      </c>
      <c r="B2124" s="19">
        <v>3</v>
      </c>
      <c r="D2124" s="19" t="s">
        <v>8221</v>
      </c>
      <c r="E2124" s="19">
        <v>3</v>
      </c>
    </row>
    <row r="2125" spans="1:5" hidden="1" x14ac:dyDescent="0.3">
      <c r="A2125" s="19" t="s">
        <v>8221</v>
      </c>
      <c r="B2125" s="19">
        <v>5</v>
      </c>
      <c r="D2125" s="19" t="s">
        <v>8221</v>
      </c>
      <c r="E2125" s="19">
        <v>5</v>
      </c>
    </row>
    <row r="2126" spans="1:5" hidden="1" x14ac:dyDescent="0.3">
      <c r="A2126" s="19" t="s">
        <v>8221</v>
      </c>
      <c r="B2126" s="19">
        <v>5</v>
      </c>
      <c r="D2126" s="19" t="s">
        <v>8221</v>
      </c>
      <c r="E2126" s="19">
        <v>5</v>
      </c>
    </row>
    <row r="2127" spans="1:5" hidden="1" x14ac:dyDescent="0.3">
      <c r="A2127" s="19" t="s">
        <v>8221</v>
      </c>
      <c r="B2127" s="19">
        <v>27</v>
      </c>
      <c r="D2127" s="19" t="s">
        <v>8221</v>
      </c>
      <c r="E2127" s="19">
        <v>27</v>
      </c>
    </row>
    <row r="2128" spans="1:5" hidden="1" x14ac:dyDescent="0.3">
      <c r="A2128" s="19" t="s">
        <v>8221</v>
      </c>
      <c r="B2128" s="19">
        <v>2</v>
      </c>
      <c r="D2128" s="19" t="s">
        <v>8221</v>
      </c>
      <c r="E2128" s="19">
        <v>2</v>
      </c>
    </row>
    <row r="2129" spans="1:5" hidden="1" x14ac:dyDescent="0.3">
      <c r="A2129" s="19" t="s">
        <v>8221</v>
      </c>
      <c r="B2129" s="19">
        <v>236</v>
      </c>
      <c r="D2129" s="19" t="s">
        <v>8221</v>
      </c>
      <c r="E2129" s="19">
        <v>236</v>
      </c>
    </row>
    <row r="2130" spans="1:5" hidden="1" x14ac:dyDescent="0.3">
      <c r="A2130" s="19" t="s">
        <v>8221</v>
      </c>
      <c r="B2130" s="19">
        <v>1</v>
      </c>
      <c r="D2130" s="19" t="s">
        <v>8221</v>
      </c>
      <c r="E2130" s="19">
        <v>1</v>
      </c>
    </row>
    <row r="2131" spans="1:5" hidden="1" x14ac:dyDescent="0.3">
      <c r="A2131" s="19" t="s">
        <v>8221</v>
      </c>
      <c r="B2131" s="19">
        <v>12</v>
      </c>
      <c r="D2131" s="19" t="s">
        <v>8221</v>
      </c>
      <c r="E2131" s="19">
        <v>12</v>
      </c>
    </row>
    <row r="2132" spans="1:5" hidden="1" x14ac:dyDescent="0.3">
      <c r="A2132" s="19" t="s">
        <v>8221</v>
      </c>
      <c r="B2132" s="19">
        <v>4</v>
      </c>
      <c r="D2132" s="19" t="s">
        <v>8221</v>
      </c>
      <c r="E2132" s="19">
        <v>4</v>
      </c>
    </row>
    <row r="2133" spans="1:5" hidden="1" x14ac:dyDescent="0.3">
      <c r="A2133" s="19" t="s">
        <v>8221</v>
      </c>
      <c r="B2133" s="19">
        <v>3</v>
      </c>
      <c r="D2133" s="19" t="s">
        <v>8221</v>
      </c>
      <c r="E2133" s="19">
        <v>3</v>
      </c>
    </row>
    <row r="2134" spans="1:5" hidden="1" x14ac:dyDescent="0.3">
      <c r="A2134" s="19" t="s">
        <v>8221</v>
      </c>
      <c r="B2134" s="19">
        <v>99</v>
      </c>
      <c r="D2134" s="19" t="s">
        <v>8221</v>
      </c>
      <c r="E2134" s="19">
        <v>99</v>
      </c>
    </row>
    <row r="2135" spans="1:5" hidden="1" x14ac:dyDescent="0.3">
      <c r="A2135" s="19" t="s">
        <v>8221</v>
      </c>
      <c r="B2135" s="19">
        <v>3</v>
      </c>
      <c r="D2135" s="19" t="s">
        <v>8221</v>
      </c>
      <c r="E2135" s="19">
        <v>3</v>
      </c>
    </row>
    <row r="2136" spans="1:5" hidden="1" x14ac:dyDescent="0.3">
      <c r="A2136" s="19" t="s">
        <v>8221</v>
      </c>
      <c r="B2136" s="19">
        <v>3</v>
      </c>
      <c r="D2136" s="19" t="s">
        <v>8221</v>
      </c>
      <c r="E2136" s="19">
        <v>3</v>
      </c>
    </row>
    <row r="2137" spans="1:5" hidden="1" x14ac:dyDescent="0.3">
      <c r="A2137" s="19" t="s">
        <v>8221</v>
      </c>
      <c r="B2137" s="19">
        <v>22</v>
      </c>
      <c r="D2137" s="19" t="s">
        <v>8221</v>
      </c>
      <c r="E2137" s="19">
        <v>22</v>
      </c>
    </row>
    <row r="2138" spans="1:5" hidden="1" x14ac:dyDescent="0.3">
      <c r="A2138" s="19" t="s">
        <v>8221</v>
      </c>
      <c r="B2138" s="19">
        <v>4</v>
      </c>
      <c r="D2138" s="19" t="s">
        <v>8221</v>
      </c>
      <c r="E2138" s="19">
        <v>4</v>
      </c>
    </row>
    <row r="2139" spans="1:5" hidden="1" x14ac:dyDescent="0.3">
      <c r="A2139" s="19" t="s">
        <v>8221</v>
      </c>
      <c r="B2139" s="19">
        <v>534</v>
      </c>
      <c r="D2139" s="19" t="s">
        <v>8221</v>
      </c>
      <c r="E2139" s="19">
        <v>534</v>
      </c>
    </row>
    <row r="2140" spans="1:5" hidden="1" x14ac:dyDescent="0.3">
      <c r="A2140" s="19" t="s">
        <v>8221</v>
      </c>
      <c r="B2140" s="19">
        <v>12</v>
      </c>
      <c r="D2140" s="19" t="s">
        <v>8221</v>
      </c>
      <c r="E2140" s="19">
        <v>12</v>
      </c>
    </row>
    <row r="2141" spans="1:5" hidden="1" x14ac:dyDescent="0.3">
      <c r="A2141" s="19" t="s">
        <v>8221</v>
      </c>
      <c r="B2141" s="19">
        <v>56</v>
      </c>
      <c r="D2141" s="19" t="s">
        <v>8221</v>
      </c>
      <c r="E2141" s="19">
        <v>56</v>
      </c>
    </row>
    <row r="2142" spans="1:5" hidden="1" x14ac:dyDescent="0.3">
      <c r="A2142" s="19" t="s">
        <v>8221</v>
      </c>
      <c r="B2142" s="19">
        <v>11</v>
      </c>
      <c r="D2142" s="19" t="s">
        <v>8221</v>
      </c>
      <c r="E2142" s="19">
        <v>11</v>
      </c>
    </row>
    <row r="2143" spans="1:5" hidden="1" x14ac:dyDescent="0.3">
      <c r="A2143" s="19" t="s">
        <v>8221</v>
      </c>
      <c r="B2143" s="19">
        <v>0</v>
      </c>
      <c r="D2143" s="19" t="s">
        <v>8221</v>
      </c>
      <c r="E2143" s="19">
        <v>0</v>
      </c>
    </row>
    <row r="2144" spans="1:5" hidden="1" x14ac:dyDescent="0.3">
      <c r="A2144" s="19" t="s">
        <v>8221</v>
      </c>
      <c r="B2144" s="19">
        <v>12</v>
      </c>
      <c r="D2144" s="19" t="s">
        <v>8221</v>
      </c>
      <c r="E2144" s="19">
        <v>12</v>
      </c>
    </row>
    <row r="2145" spans="1:5" hidden="1" x14ac:dyDescent="0.3">
      <c r="A2145" s="19" t="s">
        <v>8221</v>
      </c>
      <c r="B2145" s="19">
        <v>5</v>
      </c>
      <c r="D2145" s="19" t="s">
        <v>8221</v>
      </c>
      <c r="E2145" s="19">
        <v>5</v>
      </c>
    </row>
    <row r="2146" spans="1:5" hidden="1" x14ac:dyDescent="0.3">
      <c r="A2146" s="19" t="s">
        <v>8221</v>
      </c>
      <c r="B2146" s="19">
        <v>24</v>
      </c>
      <c r="D2146" s="19" t="s">
        <v>8221</v>
      </c>
      <c r="E2146" s="19">
        <v>24</v>
      </c>
    </row>
    <row r="2147" spans="1:5" hidden="1" x14ac:dyDescent="0.3">
      <c r="A2147" s="19" t="s">
        <v>8221</v>
      </c>
      <c r="B2147" s="19">
        <v>89</v>
      </c>
      <c r="D2147" s="19" t="s">
        <v>8221</v>
      </c>
      <c r="E2147" s="19">
        <v>89</v>
      </c>
    </row>
    <row r="2148" spans="1:5" hidden="1" x14ac:dyDescent="0.3">
      <c r="A2148" s="19" t="s">
        <v>8221</v>
      </c>
      <c r="B2148" s="19">
        <v>1</v>
      </c>
      <c r="D2148" s="19" t="s">
        <v>8221</v>
      </c>
      <c r="E2148" s="19">
        <v>1</v>
      </c>
    </row>
    <row r="2149" spans="1:5" hidden="1" x14ac:dyDescent="0.3">
      <c r="A2149" s="19" t="s">
        <v>8221</v>
      </c>
      <c r="B2149" s="19">
        <v>55</v>
      </c>
      <c r="D2149" s="19" t="s">
        <v>8221</v>
      </c>
      <c r="E2149" s="19">
        <v>55</v>
      </c>
    </row>
    <row r="2150" spans="1:5" hidden="1" x14ac:dyDescent="0.3">
      <c r="A2150" s="19" t="s">
        <v>8221</v>
      </c>
      <c r="B2150" s="19">
        <v>2</v>
      </c>
      <c r="D2150" s="19" t="s">
        <v>8221</v>
      </c>
      <c r="E2150" s="19">
        <v>2</v>
      </c>
    </row>
    <row r="2151" spans="1:5" hidden="1" x14ac:dyDescent="0.3">
      <c r="A2151" s="19" t="s">
        <v>8221</v>
      </c>
      <c r="B2151" s="19">
        <v>0</v>
      </c>
      <c r="D2151" s="19" t="s">
        <v>8221</v>
      </c>
      <c r="E2151" s="19">
        <v>0</v>
      </c>
    </row>
    <row r="2152" spans="1:5" hidden="1" x14ac:dyDescent="0.3">
      <c r="A2152" s="19" t="s">
        <v>8221</v>
      </c>
      <c r="B2152" s="19">
        <v>4</v>
      </c>
      <c r="D2152" s="19" t="s">
        <v>8221</v>
      </c>
      <c r="E2152" s="19">
        <v>4</v>
      </c>
    </row>
    <row r="2153" spans="1:5" hidden="1" x14ac:dyDescent="0.3">
      <c r="A2153" s="19" t="s">
        <v>8221</v>
      </c>
      <c r="B2153" s="19">
        <v>6</v>
      </c>
      <c r="D2153" s="19" t="s">
        <v>8221</v>
      </c>
      <c r="E2153" s="19">
        <v>6</v>
      </c>
    </row>
    <row r="2154" spans="1:5" hidden="1" x14ac:dyDescent="0.3">
      <c r="A2154" s="19" t="s">
        <v>8221</v>
      </c>
      <c r="B2154" s="19">
        <v>4</v>
      </c>
      <c r="D2154" s="19" t="s">
        <v>8221</v>
      </c>
      <c r="E2154" s="19">
        <v>4</v>
      </c>
    </row>
    <row r="2155" spans="1:5" hidden="1" x14ac:dyDescent="0.3">
      <c r="A2155" s="19" t="s">
        <v>8221</v>
      </c>
      <c r="B2155" s="19">
        <v>4</v>
      </c>
      <c r="D2155" s="19" t="s">
        <v>8221</v>
      </c>
      <c r="E2155" s="19">
        <v>4</v>
      </c>
    </row>
    <row r="2156" spans="1:5" hidden="1" x14ac:dyDescent="0.3">
      <c r="A2156" s="19" t="s">
        <v>8221</v>
      </c>
      <c r="B2156" s="19">
        <v>2</v>
      </c>
      <c r="D2156" s="19" t="s">
        <v>8221</v>
      </c>
      <c r="E2156" s="19">
        <v>2</v>
      </c>
    </row>
    <row r="2157" spans="1:5" hidden="1" x14ac:dyDescent="0.3">
      <c r="A2157" s="19" t="s">
        <v>8221</v>
      </c>
      <c r="B2157" s="19">
        <v>5</v>
      </c>
      <c r="D2157" s="19" t="s">
        <v>8221</v>
      </c>
      <c r="E2157" s="19">
        <v>5</v>
      </c>
    </row>
    <row r="2158" spans="1:5" hidden="1" x14ac:dyDescent="0.3">
      <c r="A2158" s="19" t="s">
        <v>8221</v>
      </c>
      <c r="B2158" s="19">
        <v>83</v>
      </c>
      <c r="D2158" s="19" t="s">
        <v>8221</v>
      </c>
      <c r="E2158" s="19">
        <v>83</v>
      </c>
    </row>
    <row r="2159" spans="1:5" hidden="1" x14ac:dyDescent="0.3">
      <c r="A2159" s="19" t="s">
        <v>8221</v>
      </c>
      <c r="B2159" s="19">
        <v>57</v>
      </c>
      <c r="D2159" s="19" t="s">
        <v>8221</v>
      </c>
      <c r="E2159" s="19">
        <v>57</v>
      </c>
    </row>
    <row r="2160" spans="1:5" hidden="1" x14ac:dyDescent="0.3">
      <c r="A2160" s="19" t="s">
        <v>8221</v>
      </c>
      <c r="B2160" s="19">
        <v>311</v>
      </c>
      <c r="D2160" s="19" t="s">
        <v>8221</v>
      </c>
      <c r="E2160" s="19">
        <v>311</v>
      </c>
    </row>
    <row r="2161" spans="1:5" hidden="1" x14ac:dyDescent="0.3">
      <c r="A2161" s="19" t="s">
        <v>8221</v>
      </c>
      <c r="B2161" s="19">
        <v>2</v>
      </c>
      <c r="D2161" s="19" t="s">
        <v>8221</v>
      </c>
      <c r="E2161" s="19">
        <v>2</v>
      </c>
    </row>
    <row r="2162" spans="1:5" hidden="1" x14ac:dyDescent="0.3">
      <c r="A2162" s="19" t="s">
        <v>8221</v>
      </c>
      <c r="B2162" s="19">
        <v>16</v>
      </c>
      <c r="D2162" s="19" t="s">
        <v>8221</v>
      </c>
      <c r="E2162" s="19">
        <v>16</v>
      </c>
    </row>
    <row r="2163" spans="1:5" x14ac:dyDescent="0.3">
      <c r="A2163" s="19" t="s">
        <v>8219</v>
      </c>
      <c r="B2163" s="19">
        <v>13</v>
      </c>
    </row>
    <row r="2164" spans="1:5" x14ac:dyDescent="0.3">
      <c r="A2164" s="19" t="s">
        <v>8219</v>
      </c>
      <c r="B2164" s="19">
        <v>58</v>
      </c>
    </row>
    <row r="2165" spans="1:5" x14ac:dyDescent="0.3">
      <c r="A2165" s="19" t="s">
        <v>8219</v>
      </c>
      <c r="B2165" s="19">
        <v>44</v>
      </c>
    </row>
    <row r="2166" spans="1:5" x14ac:dyDescent="0.3">
      <c r="A2166" s="19" t="s">
        <v>8219</v>
      </c>
      <c r="B2166" s="19">
        <v>83</v>
      </c>
    </row>
    <row r="2167" spans="1:5" x14ac:dyDescent="0.3">
      <c r="A2167" s="19" t="s">
        <v>8219</v>
      </c>
      <c r="B2167" s="19">
        <v>117</v>
      </c>
    </row>
    <row r="2168" spans="1:5" x14ac:dyDescent="0.3">
      <c r="A2168" s="19" t="s">
        <v>8219</v>
      </c>
      <c r="B2168" s="19">
        <v>32</v>
      </c>
    </row>
    <row r="2169" spans="1:5" x14ac:dyDescent="0.3">
      <c r="A2169" s="19" t="s">
        <v>8219</v>
      </c>
      <c r="B2169" s="19">
        <v>8</v>
      </c>
    </row>
    <row r="2170" spans="1:5" x14ac:dyDescent="0.3">
      <c r="A2170" s="19" t="s">
        <v>8219</v>
      </c>
      <c r="B2170" s="19">
        <v>340</v>
      </c>
    </row>
    <row r="2171" spans="1:5" x14ac:dyDescent="0.3">
      <c r="A2171" s="19" t="s">
        <v>8219</v>
      </c>
      <c r="B2171" s="19">
        <v>7</v>
      </c>
    </row>
    <row r="2172" spans="1:5" x14ac:dyDescent="0.3">
      <c r="A2172" s="19" t="s">
        <v>8219</v>
      </c>
      <c r="B2172" s="19">
        <v>19</v>
      </c>
    </row>
    <row r="2173" spans="1:5" x14ac:dyDescent="0.3">
      <c r="A2173" s="19" t="s">
        <v>8219</v>
      </c>
      <c r="B2173" s="19">
        <v>47</v>
      </c>
    </row>
    <row r="2174" spans="1:5" x14ac:dyDescent="0.3">
      <c r="A2174" s="19" t="s">
        <v>8219</v>
      </c>
      <c r="B2174" s="19">
        <v>13</v>
      </c>
    </row>
    <row r="2175" spans="1:5" x14ac:dyDescent="0.3">
      <c r="A2175" s="19" t="s">
        <v>8219</v>
      </c>
      <c r="B2175" s="19">
        <v>90</v>
      </c>
    </row>
    <row r="2176" spans="1:5" x14ac:dyDescent="0.3">
      <c r="A2176" s="19" t="s">
        <v>8219</v>
      </c>
      <c r="B2176" s="19">
        <v>63</v>
      </c>
    </row>
    <row r="2177" spans="1:2" x14ac:dyDescent="0.3">
      <c r="A2177" s="19" t="s">
        <v>8219</v>
      </c>
      <c r="B2177" s="19">
        <v>26</v>
      </c>
    </row>
    <row r="2178" spans="1:2" x14ac:dyDescent="0.3">
      <c r="A2178" s="19" t="s">
        <v>8219</v>
      </c>
      <c r="B2178" s="19">
        <v>71</v>
      </c>
    </row>
    <row r="2179" spans="1:2" x14ac:dyDescent="0.3">
      <c r="A2179" s="19" t="s">
        <v>8219</v>
      </c>
      <c r="B2179" s="19">
        <v>38</v>
      </c>
    </row>
    <row r="2180" spans="1:2" x14ac:dyDescent="0.3">
      <c r="A2180" s="19" t="s">
        <v>8219</v>
      </c>
      <c r="B2180" s="19">
        <v>859</v>
      </c>
    </row>
    <row r="2181" spans="1:2" x14ac:dyDescent="0.3">
      <c r="A2181" s="19" t="s">
        <v>8219</v>
      </c>
      <c r="B2181" s="19">
        <v>21</v>
      </c>
    </row>
    <row r="2182" spans="1:2" x14ac:dyDescent="0.3">
      <c r="A2182" s="19" t="s">
        <v>8219</v>
      </c>
      <c r="B2182" s="19">
        <v>78</v>
      </c>
    </row>
    <row r="2183" spans="1:2" x14ac:dyDescent="0.3">
      <c r="A2183" s="19" t="s">
        <v>8219</v>
      </c>
      <c r="B2183" s="19">
        <v>53</v>
      </c>
    </row>
    <row r="2184" spans="1:2" x14ac:dyDescent="0.3">
      <c r="A2184" s="19" t="s">
        <v>8219</v>
      </c>
      <c r="B2184" s="19">
        <v>356</v>
      </c>
    </row>
    <row r="2185" spans="1:2" x14ac:dyDescent="0.3">
      <c r="A2185" s="19" t="s">
        <v>8219</v>
      </c>
      <c r="B2185" s="19">
        <v>279</v>
      </c>
    </row>
    <row r="2186" spans="1:2" x14ac:dyDescent="0.3">
      <c r="A2186" s="19" t="s">
        <v>8219</v>
      </c>
      <c r="B2186" s="19">
        <v>266</v>
      </c>
    </row>
    <row r="2187" spans="1:2" x14ac:dyDescent="0.3">
      <c r="A2187" s="19" t="s">
        <v>8219</v>
      </c>
      <c r="B2187" s="19">
        <v>623</v>
      </c>
    </row>
    <row r="2188" spans="1:2" x14ac:dyDescent="0.3">
      <c r="A2188" s="19" t="s">
        <v>8219</v>
      </c>
      <c r="B2188" s="19">
        <v>392</v>
      </c>
    </row>
    <row r="2189" spans="1:2" x14ac:dyDescent="0.3">
      <c r="A2189" s="19" t="s">
        <v>8219</v>
      </c>
      <c r="B2189" s="19">
        <v>3562</v>
      </c>
    </row>
    <row r="2190" spans="1:2" x14ac:dyDescent="0.3">
      <c r="A2190" s="19" t="s">
        <v>8219</v>
      </c>
      <c r="B2190" s="19">
        <v>514</v>
      </c>
    </row>
    <row r="2191" spans="1:2" x14ac:dyDescent="0.3">
      <c r="A2191" s="19" t="s">
        <v>8219</v>
      </c>
      <c r="B2191" s="19">
        <v>88</v>
      </c>
    </row>
    <row r="2192" spans="1:2" x14ac:dyDescent="0.3">
      <c r="A2192" s="19" t="s">
        <v>8219</v>
      </c>
      <c r="B2192" s="19">
        <v>537</v>
      </c>
    </row>
    <row r="2193" spans="1:2" x14ac:dyDescent="0.3">
      <c r="A2193" s="19" t="s">
        <v>8219</v>
      </c>
      <c r="B2193" s="19">
        <v>25</v>
      </c>
    </row>
    <row r="2194" spans="1:2" x14ac:dyDescent="0.3">
      <c r="A2194" s="19" t="s">
        <v>8219</v>
      </c>
      <c r="B2194" s="19">
        <v>3238</v>
      </c>
    </row>
    <row r="2195" spans="1:2" x14ac:dyDescent="0.3">
      <c r="A2195" s="19" t="s">
        <v>8219</v>
      </c>
      <c r="B2195" s="19">
        <v>897</v>
      </c>
    </row>
    <row r="2196" spans="1:2" x14ac:dyDescent="0.3">
      <c r="A2196" s="19" t="s">
        <v>8219</v>
      </c>
      <c r="B2196" s="19">
        <v>878</v>
      </c>
    </row>
    <row r="2197" spans="1:2" x14ac:dyDescent="0.3">
      <c r="A2197" s="19" t="s">
        <v>8219</v>
      </c>
      <c r="B2197" s="19">
        <v>115</v>
      </c>
    </row>
    <row r="2198" spans="1:2" x14ac:dyDescent="0.3">
      <c r="A2198" s="19" t="s">
        <v>8219</v>
      </c>
      <c r="B2198" s="19">
        <v>234</v>
      </c>
    </row>
    <row r="2199" spans="1:2" x14ac:dyDescent="0.3">
      <c r="A2199" s="19" t="s">
        <v>8219</v>
      </c>
      <c r="B2199" s="19">
        <v>4330</v>
      </c>
    </row>
    <row r="2200" spans="1:2" x14ac:dyDescent="0.3">
      <c r="A2200" s="19" t="s">
        <v>8219</v>
      </c>
      <c r="B2200" s="19">
        <v>651</v>
      </c>
    </row>
    <row r="2201" spans="1:2" x14ac:dyDescent="0.3">
      <c r="A2201" s="19" t="s">
        <v>8219</v>
      </c>
      <c r="B2201" s="19">
        <v>251</v>
      </c>
    </row>
    <row r="2202" spans="1:2" x14ac:dyDescent="0.3">
      <c r="A2202" s="19" t="s">
        <v>8219</v>
      </c>
      <c r="B2202" s="19">
        <v>263</v>
      </c>
    </row>
    <row r="2203" spans="1:2" x14ac:dyDescent="0.3">
      <c r="A2203" s="19" t="s">
        <v>8219</v>
      </c>
      <c r="B2203" s="19">
        <v>28</v>
      </c>
    </row>
    <row r="2204" spans="1:2" x14ac:dyDescent="0.3">
      <c r="A2204" s="19" t="s">
        <v>8219</v>
      </c>
      <c r="B2204" s="19">
        <v>721</v>
      </c>
    </row>
    <row r="2205" spans="1:2" x14ac:dyDescent="0.3">
      <c r="A2205" s="19" t="s">
        <v>8219</v>
      </c>
      <c r="B2205" s="19">
        <v>50</v>
      </c>
    </row>
    <row r="2206" spans="1:2" x14ac:dyDescent="0.3">
      <c r="A2206" s="19" t="s">
        <v>8219</v>
      </c>
      <c r="B2206" s="19">
        <v>73</v>
      </c>
    </row>
    <row r="2207" spans="1:2" x14ac:dyDescent="0.3">
      <c r="A2207" s="19" t="s">
        <v>8219</v>
      </c>
      <c r="B2207" s="19">
        <v>27</v>
      </c>
    </row>
    <row r="2208" spans="1:2" x14ac:dyDescent="0.3">
      <c r="A2208" s="19" t="s">
        <v>8219</v>
      </c>
      <c r="B2208" s="19">
        <v>34</v>
      </c>
    </row>
    <row r="2209" spans="1:2" x14ac:dyDescent="0.3">
      <c r="A2209" s="19" t="s">
        <v>8219</v>
      </c>
      <c r="B2209" s="19">
        <v>7</v>
      </c>
    </row>
    <row r="2210" spans="1:2" x14ac:dyDescent="0.3">
      <c r="A2210" s="19" t="s">
        <v>8219</v>
      </c>
      <c r="B2210" s="19">
        <v>24</v>
      </c>
    </row>
    <row r="2211" spans="1:2" x14ac:dyDescent="0.3">
      <c r="A2211" s="19" t="s">
        <v>8219</v>
      </c>
      <c r="B2211" s="19">
        <v>15</v>
      </c>
    </row>
    <row r="2212" spans="1:2" x14ac:dyDescent="0.3">
      <c r="A2212" s="19" t="s">
        <v>8219</v>
      </c>
      <c r="B2212" s="19">
        <v>72</v>
      </c>
    </row>
    <row r="2213" spans="1:2" x14ac:dyDescent="0.3">
      <c r="A2213" s="19" t="s">
        <v>8219</v>
      </c>
      <c r="B2213" s="19">
        <v>120</v>
      </c>
    </row>
    <row r="2214" spans="1:2" x14ac:dyDescent="0.3">
      <c r="A2214" s="19" t="s">
        <v>8219</v>
      </c>
      <c r="B2214" s="19">
        <v>123</v>
      </c>
    </row>
    <row r="2215" spans="1:2" x14ac:dyDescent="0.3">
      <c r="A2215" s="19" t="s">
        <v>8219</v>
      </c>
      <c r="B2215" s="19">
        <v>1</v>
      </c>
    </row>
    <row r="2216" spans="1:2" x14ac:dyDescent="0.3">
      <c r="A2216" s="19" t="s">
        <v>8219</v>
      </c>
      <c r="B2216" s="19">
        <v>24</v>
      </c>
    </row>
    <row r="2217" spans="1:2" x14ac:dyDescent="0.3">
      <c r="A2217" s="19" t="s">
        <v>8219</v>
      </c>
      <c r="B2217" s="19">
        <v>33</v>
      </c>
    </row>
    <row r="2218" spans="1:2" x14ac:dyDescent="0.3">
      <c r="A2218" s="19" t="s">
        <v>8219</v>
      </c>
      <c r="B2218" s="19">
        <v>14</v>
      </c>
    </row>
    <row r="2219" spans="1:2" x14ac:dyDescent="0.3">
      <c r="A2219" s="19" t="s">
        <v>8219</v>
      </c>
      <c r="B2219" s="19">
        <v>9</v>
      </c>
    </row>
    <row r="2220" spans="1:2" x14ac:dyDescent="0.3">
      <c r="A2220" s="19" t="s">
        <v>8219</v>
      </c>
      <c r="B2220" s="19">
        <v>76</v>
      </c>
    </row>
    <row r="2221" spans="1:2" x14ac:dyDescent="0.3">
      <c r="A2221" s="19" t="s">
        <v>8219</v>
      </c>
      <c r="B2221" s="19">
        <v>19</v>
      </c>
    </row>
    <row r="2222" spans="1:2" x14ac:dyDescent="0.3">
      <c r="A2222" s="19" t="s">
        <v>8219</v>
      </c>
      <c r="B2222" s="19">
        <v>69</v>
      </c>
    </row>
    <row r="2223" spans="1:2" x14ac:dyDescent="0.3">
      <c r="A2223" s="19" t="s">
        <v>8219</v>
      </c>
      <c r="B2223" s="19">
        <v>218</v>
      </c>
    </row>
    <row r="2224" spans="1:2" x14ac:dyDescent="0.3">
      <c r="A2224" s="19" t="s">
        <v>8219</v>
      </c>
      <c r="B2224" s="19">
        <v>30</v>
      </c>
    </row>
    <row r="2225" spans="1:2" x14ac:dyDescent="0.3">
      <c r="A2225" s="19" t="s">
        <v>8219</v>
      </c>
      <c r="B2225" s="19">
        <v>100</v>
      </c>
    </row>
    <row r="2226" spans="1:2" x14ac:dyDescent="0.3">
      <c r="A2226" s="19" t="s">
        <v>8219</v>
      </c>
      <c r="B2226" s="19">
        <v>296</v>
      </c>
    </row>
    <row r="2227" spans="1:2" x14ac:dyDescent="0.3">
      <c r="A2227" s="19" t="s">
        <v>8219</v>
      </c>
      <c r="B2227" s="19">
        <v>1204</v>
      </c>
    </row>
    <row r="2228" spans="1:2" x14ac:dyDescent="0.3">
      <c r="A2228" s="19" t="s">
        <v>8219</v>
      </c>
      <c r="B2228" s="19">
        <v>321</v>
      </c>
    </row>
    <row r="2229" spans="1:2" x14ac:dyDescent="0.3">
      <c r="A2229" s="19" t="s">
        <v>8219</v>
      </c>
      <c r="B2229" s="19">
        <v>301</v>
      </c>
    </row>
    <row r="2230" spans="1:2" x14ac:dyDescent="0.3">
      <c r="A2230" s="19" t="s">
        <v>8219</v>
      </c>
      <c r="B2230" s="19">
        <v>144</v>
      </c>
    </row>
    <row r="2231" spans="1:2" x14ac:dyDescent="0.3">
      <c r="A2231" s="19" t="s">
        <v>8219</v>
      </c>
      <c r="B2231" s="19">
        <v>539</v>
      </c>
    </row>
    <row r="2232" spans="1:2" x14ac:dyDescent="0.3">
      <c r="A2232" s="19" t="s">
        <v>8219</v>
      </c>
      <c r="B2232" s="19">
        <v>498</v>
      </c>
    </row>
    <row r="2233" spans="1:2" x14ac:dyDescent="0.3">
      <c r="A2233" s="19" t="s">
        <v>8219</v>
      </c>
      <c r="B2233" s="19">
        <v>1113</v>
      </c>
    </row>
    <row r="2234" spans="1:2" x14ac:dyDescent="0.3">
      <c r="A2234" s="19" t="s">
        <v>8219</v>
      </c>
      <c r="B2234" s="19">
        <v>988</v>
      </c>
    </row>
    <row r="2235" spans="1:2" x14ac:dyDescent="0.3">
      <c r="A2235" s="19" t="s">
        <v>8219</v>
      </c>
      <c r="B2235" s="19">
        <v>391</v>
      </c>
    </row>
    <row r="2236" spans="1:2" x14ac:dyDescent="0.3">
      <c r="A2236" s="19" t="s">
        <v>8219</v>
      </c>
      <c r="B2236" s="19">
        <v>28</v>
      </c>
    </row>
    <row r="2237" spans="1:2" x14ac:dyDescent="0.3">
      <c r="A2237" s="19" t="s">
        <v>8219</v>
      </c>
      <c r="B2237" s="19">
        <v>147</v>
      </c>
    </row>
    <row r="2238" spans="1:2" x14ac:dyDescent="0.3">
      <c r="A2238" s="19" t="s">
        <v>8219</v>
      </c>
      <c r="B2238" s="19">
        <v>680</v>
      </c>
    </row>
    <row r="2239" spans="1:2" x14ac:dyDescent="0.3">
      <c r="A2239" s="19" t="s">
        <v>8219</v>
      </c>
      <c r="B2239" s="19">
        <v>983</v>
      </c>
    </row>
    <row r="2240" spans="1:2" x14ac:dyDescent="0.3">
      <c r="A2240" s="19" t="s">
        <v>8219</v>
      </c>
      <c r="B2240" s="19">
        <v>79</v>
      </c>
    </row>
    <row r="2241" spans="1:2" x14ac:dyDescent="0.3">
      <c r="A2241" s="19" t="s">
        <v>8219</v>
      </c>
      <c r="B2241" s="19">
        <v>426</v>
      </c>
    </row>
    <row r="2242" spans="1:2" x14ac:dyDescent="0.3">
      <c r="A2242" s="19" t="s">
        <v>8219</v>
      </c>
      <c r="B2242" s="19">
        <v>96</v>
      </c>
    </row>
    <row r="2243" spans="1:2" x14ac:dyDescent="0.3">
      <c r="A2243" s="19" t="s">
        <v>8219</v>
      </c>
      <c r="B2243" s="19">
        <v>163</v>
      </c>
    </row>
    <row r="2244" spans="1:2" x14ac:dyDescent="0.3">
      <c r="A2244" s="19" t="s">
        <v>8219</v>
      </c>
      <c r="B2244" s="19">
        <v>2525</v>
      </c>
    </row>
    <row r="2245" spans="1:2" x14ac:dyDescent="0.3">
      <c r="A2245" s="19" t="s">
        <v>8219</v>
      </c>
      <c r="B2245" s="19">
        <v>2035</v>
      </c>
    </row>
    <row r="2246" spans="1:2" x14ac:dyDescent="0.3">
      <c r="A2246" s="19" t="s">
        <v>8219</v>
      </c>
      <c r="B2246" s="19">
        <v>290</v>
      </c>
    </row>
    <row r="2247" spans="1:2" x14ac:dyDescent="0.3">
      <c r="A2247" s="19" t="s">
        <v>8219</v>
      </c>
      <c r="B2247" s="19">
        <v>1980</v>
      </c>
    </row>
    <row r="2248" spans="1:2" x14ac:dyDescent="0.3">
      <c r="A2248" s="19" t="s">
        <v>8219</v>
      </c>
      <c r="B2248" s="19">
        <v>57</v>
      </c>
    </row>
    <row r="2249" spans="1:2" x14ac:dyDescent="0.3">
      <c r="A2249" s="19" t="s">
        <v>8219</v>
      </c>
      <c r="B2249" s="19">
        <v>380</v>
      </c>
    </row>
    <row r="2250" spans="1:2" x14ac:dyDescent="0.3">
      <c r="A2250" s="19" t="s">
        <v>8219</v>
      </c>
      <c r="B2250" s="19">
        <v>128</v>
      </c>
    </row>
    <row r="2251" spans="1:2" x14ac:dyDescent="0.3">
      <c r="A2251" s="19" t="s">
        <v>8219</v>
      </c>
      <c r="B2251" s="19">
        <v>180</v>
      </c>
    </row>
    <row r="2252" spans="1:2" x14ac:dyDescent="0.3">
      <c r="A2252" s="19" t="s">
        <v>8219</v>
      </c>
      <c r="B2252" s="19">
        <v>571</v>
      </c>
    </row>
    <row r="2253" spans="1:2" x14ac:dyDescent="0.3">
      <c r="A2253" s="19" t="s">
        <v>8219</v>
      </c>
      <c r="B2253" s="19">
        <v>480</v>
      </c>
    </row>
    <row r="2254" spans="1:2" x14ac:dyDescent="0.3">
      <c r="A2254" s="19" t="s">
        <v>8219</v>
      </c>
      <c r="B2254" s="19">
        <v>249</v>
      </c>
    </row>
    <row r="2255" spans="1:2" x14ac:dyDescent="0.3">
      <c r="A2255" s="19" t="s">
        <v>8219</v>
      </c>
      <c r="B2255" s="19">
        <v>84</v>
      </c>
    </row>
    <row r="2256" spans="1:2" x14ac:dyDescent="0.3">
      <c r="A2256" s="19" t="s">
        <v>8219</v>
      </c>
      <c r="B2256" s="19">
        <v>197</v>
      </c>
    </row>
    <row r="2257" spans="1:2" x14ac:dyDescent="0.3">
      <c r="A2257" s="19" t="s">
        <v>8219</v>
      </c>
      <c r="B2257" s="19">
        <v>271</v>
      </c>
    </row>
    <row r="2258" spans="1:2" x14ac:dyDescent="0.3">
      <c r="A2258" s="19" t="s">
        <v>8219</v>
      </c>
      <c r="B2258" s="19">
        <v>50</v>
      </c>
    </row>
    <row r="2259" spans="1:2" x14ac:dyDescent="0.3">
      <c r="A2259" s="19" t="s">
        <v>8219</v>
      </c>
      <c r="B2259" s="19">
        <v>169</v>
      </c>
    </row>
    <row r="2260" spans="1:2" x14ac:dyDescent="0.3">
      <c r="A2260" s="19" t="s">
        <v>8219</v>
      </c>
      <c r="B2260" s="19">
        <v>205</v>
      </c>
    </row>
    <row r="2261" spans="1:2" x14ac:dyDescent="0.3">
      <c r="A2261" s="19" t="s">
        <v>8219</v>
      </c>
      <c r="B2261" s="19">
        <v>206</v>
      </c>
    </row>
    <row r="2262" spans="1:2" x14ac:dyDescent="0.3">
      <c r="A2262" s="19" t="s">
        <v>8219</v>
      </c>
      <c r="B2262" s="19">
        <v>84</v>
      </c>
    </row>
    <row r="2263" spans="1:2" x14ac:dyDescent="0.3">
      <c r="A2263" s="19" t="s">
        <v>8219</v>
      </c>
      <c r="B2263" s="19">
        <v>210</v>
      </c>
    </row>
    <row r="2264" spans="1:2" x14ac:dyDescent="0.3">
      <c r="A2264" s="19" t="s">
        <v>8219</v>
      </c>
      <c r="B2264" s="19">
        <v>181</v>
      </c>
    </row>
    <row r="2265" spans="1:2" x14ac:dyDescent="0.3">
      <c r="A2265" s="19" t="s">
        <v>8219</v>
      </c>
      <c r="B2265" s="19">
        <v>60</v>
      </c>
    </row>
    <row r="2266" spans="1:2" x14ac:dyDescent="0.3">
      <c r="A2266" s="19" t="s">
        <v>8219</v>
      </c>
      <c r="B2266" s="19">
        <v>445</v>
      </c>
    </row>
    <row r="2267" spans="1:2" x14ac:dyDescent="0.3">
      <c r="A2267" s="19" t="s">
        <v>8219</v>
      </c>
      <c r="B2267" s="19">
        <v>17</v>
      </c>
    </row>
    <row r="2268" spans="1:2" x14ac:dyDescent="0.3">
      <c r="A2268" s="19" t="s">
        <v>8219</v>
      </c>
      <c r="B2268" s="19">
        <v>194</v>
      </c>
    </row>
    <row r="2269" spans="1:2" x14ac:dyDescent="0.3">
      <c r="A2269" s="19" t="s">
        <v>8219</v>
      </c>
      <c r="B2269" s="19">
        <v>404</v>
      </c>
    </row>
    <row r="2270" spans="1:2" x14ac:dyDescent="0.3">
      <c r="A2270" s="19" t="s">
        <v>8219</v>
      </c>
      <c r="B2270" s="19">
        <v>194</v>
      </c>
    </row>
    <row r="2271" spans="1:2" x14ac:dyDescent="0.3">
      <c r="A2271" s="19" t="s">
        <v>8219</v>
      </c>
      <c r="B2271" s="19">
        <v>902</v>
      </c>
    </row>
    <row r="2272" spans="1:2" x14ac:dyDescent="0.3">
      <c r="A2272" s="19" t="s">
        <v>8219</v>
      </c>
      <c r="B2272" s="19">
        <v>1670</v>
      </c>
    </row>
    <row r="2273" spans="1:2" x14ac:dyDescent="0.3">
      <c r="A2273" s="19" t="s">
        <v>8219</v>
      </c>
      <c r="B2273" s="19">
        <v>1328</v>
      </c>
    </row>
    <row r="2274" spans="1:2" x14ac:dyDescent="0.3">
      <c r="A2274" s="19" t="s">
        <v>8219</v>
      </c>
      <c r="B2274" s="19">
        <v>944</v>
      </c>
    </row>
    <row r="2275" spans="1:2" x14ac:dyDescent="0.3">
      <c r="A2275" s="19" t="s">
        <v>8219</v>
      </c>
      <c r="B2275" s="19">
        <v>147</v>
      </c>
    </row>
    <row r="2276" spans="1:2" x14ac:dyDescent="0.3">
      <c r="A2276" s="19" t="s">
        <v>8219</v>
      </c>
      <c r="B2276" s="19">
        <v>99</v>
      </c>
    </row>
    <row r="2277" spans="1:2" x14ac:dyDescent="0.3">
      <c r="A2277" s="19" t="s">
        <v>8219</v>
      </c>
      <c r="B2277" s="19">
        <v>79</v>
      </c>
    </row>
    <row r="2278" spans="1:2" x14ac:dyDescent="0.3">
      <c r="A2278" s="19" t="s">
        <v>8219</v>
      </c>
      <c r="B2278" s="19">
        <v>75</v>
      </c>
    </row>
    <row r="2279" spans="1:2" x14ac:dyDescent="0.3">
      <c r="A2279" s="19" t="s">
        <v>8219</v>
      </c>
      <c r="B2279" s="19">
        <v>207</v>
      </c>
    </row>
    <row r="2280" spans="1:2" x14ac:dyDescent="0.3">
      <c r="A2280" s="19" t="s">
        <v>8219</v>
      </c>
      <c r="B2280" s="19">
        <v>102</v>
      </c>
    </row>
    <row r="2281" spans="1:2" x14ac:dyDescent="0.3">
      <c r="A2281" s="19" t="s">
        <v>8219</v>
      </c>
      <c r="B2281" s="19">
        <v>32</v>
      </c>
    </row>
    <row r="2282" spans="1:2" x14ac:dyDescent="0.3">
      <c r="A2282" s="19" t="s">
        <v>8219</v>
      </c>
      <c r="B2282" s="19">
        <v>480</v>
      </c>
    </row>
    <row r="2283" spans="1:2" x14ac:dyDescent="0.3">
      <c r="A2283" s="19" t="s">
        <v>8219</v>
      </c>
      <c r="B2283" s="19">
        <v>11</v>
      </c>
    </row>
    <row r="2284" spans="1:2" x14ac:dyDescent="0.3">
      <c r="A2284" s="19" t="s">
        <v>8219</v>
      </c>
      <c r="B2284" s="19">
        <v>12</v>
      </c>
    </row>
    <row r="2285" spans="1:2" x14ac:dyDescent="0.3">
      <c r="A2285" s="19" t="s">
        <v>8219</v>
      </c>
      <c r="B2285" s="19">
        <v>48</v>
      </c>
    </row>
    <row r="2286" spans="1:2" x14ac:dyDescent="0.3">
      <c r="A2286" s="19" t="s">
        <v>8219</v>
      </c>
      <c r="B2286" s="19">
        <v>59</v>
      </c>
    </row>
    <row r="2287" spans="1:2" x14ac:dyDescent="0.3">
      <c r="A2287" s="19" t="s">
        <v>8219</v>
      </c>
      <c r="B2287" s="19">
        <v>79</v>
      </c>
    </row>
    <row r="2288" spans="1:2" x14ac:dyDescent="0.3">
      <c r="A2288" s="19" t="s">
        <v>8219</v>
      </c>
      <c r="B2288" s="19">
        <v>14</v>
      </c>
    </row>
    <row r="2289" spans="1:2" x14ac:dyDescent="0.3">
      <c r="A2289" s="19" t="s">
        <v>8219</v>
      </c>
      <c r="B2289" s="19">
        <v>106</v>
      </c>
    </row>
    <row r="2290" spans="1:2" x14ac:dyDescent="0.3">
      <c r="A2290" s="19" t="s">
        <v>8219</v>
      </c>
      <c r="B2290" s="19">
        <v>25</v>
      </c>
    </row>
    <row r="2291" spans="1:2" x14ac:dyDescent="0.3">
      <c r="A2291" s="19" t="s">
        <v>8219</v>
      </c>
      <c r="B2291" s="19">
        <v>25</v>
      </c>
    </row>
    <row r="2292" spans="1:2" x14ac:dyDescent="0.3">
      <c r="A2292" s="19" t="s">
        <v>8219</v>
      </c>
      <c r="B2292" s="19">
        <v>29</v>
      </c>
    </row>
    <row r="2293" spans="1:2" x14ac:dyDescent="0.3">
      <c r="A2293" s="19" t="s">
        <v>8219</v>
      </c>
      <c r="B2293" s="19">
        <v>43</v>
      </c>
    </row>
    <row r="2294" spans="1:2" x14ac:dyDescent="0.3">
      <c r="A2294" s="19" t="s">
        <v>8219</v>
      </c>
      <c r="B2294" s="19">
        <v>46</v>
      </c>
    </row>
    <row r="2295" spans="1:2" x14ac:dyDescent="0.3">
      <c r="A2295" s="19" t="s">
        <v>8219</v>
      </c>
      <c r="B2295" s="19">
        <v>27</v>
      </c>
    </row>
    <row r="2296" spans="1:2" x14ac:dyDescent="0.3">
      <c r="A2296" s="19" t="s">
        <v>8219</v>
      </c>
      <c r="B2296" s="19">
        <v>112</v>
      </c>
    </row>
    <row r="2297" spans="1:2" x14ac:dyDescent="0.3">
      <c r="A2297" s="19" t="s">
        <v>8219</v>
      </c>
      <c r="B2297" s="19">
        <v>34</v>
      </c>
    </row>
    <row r="2298" spans="1:2" x14ac:dyDescent="0.3">
      <c r="A2298" s="19" t="s">
        <v>8219</v>
      </c>
      <c r="B2298" s="19">
        <v>145</v>
      </c>
    </row>
    <row r="2299" spans="1:2" x14ac:dyDescent="0.3">
      <c r="A2299" s="19" t="s">
        <v>8219</v>
      </c>
      <c r="B2299" s="19">
        <v>19</v>
      </c>
    </row>
    <row r="2300" spans="1:2" x14ac:dyDescent="0.3">
      <c r="A2300" s="19" t="s">
        <v>8219</v>
      </c>
      <c r="B2300" s="19">
        <v>288</v>
      </c>
    </row>
    <row r="2301" spans="1:2" x14ac:dyDescent="0.3">
      <c r="A2301" s="19" t="s">
        <v>8219</v>
      </c>
      <c r="B2301" s="19">
        <v>14</v>
      </c>
    </row>
    <row r="2302" spans="1:2" x14ac:dyDescent="0.3">
      <c r="A2302" s="19" t="s">
        <v>8219</v>
      </c>
      <c r="B2302" s="19">
        <v>7</v>
      </c>
    </row>
    <row r="2303" spans="1:2" x14ac:dyDescent="0.3">
      <c r="A2303" s="19" t="s">
        <v>8219</v>
      </c>
      <c r="B2303" s="19">
        <v>211</v>
      </c>
    </row>
    <row r="2304" spans="1:2" x14ac:dyDescent="0.3">
      <c r="A2304" s="19" t="s">
        <v>8219</v>
      </c>
      <c r="B2304" s="19">
        <v>85</v>
      </c>
    </row>
    <row r="2305" spans="1:2" x14ac:dyDescent="0.3">
      <c r="A2305" s="19" t="s">
        <v>8219</v>
      </c>
      <c r="B2305" s="19">
        <v>103</v>
      </c>
    </row>
    <row r="2306" spans="1:2" x14ac:dyDescent="0.3">
      <c r="A2306" s="19" t="s">
        <v>8219</v>
      </c>
      <c r="B2306" s="19">
        <v>113</v>
      </c>
    </row>
    <row r="2307" spans="1:2" x14ac:dyDescent="0.3">
      <c r="A2307" s="19" t="s">
        <v>8219</v>
      </c>
      <c r="B2307" s="19">
        <v>167</v>
      </c>
    </row>
    <row r="2308" spans="1:2" x14ac:dyDescent="0.3">
      <c r="A2308" s="19" t="s">
        <v>8219</v>
      </c>
      <c r="B2308" s="19">
        <v>73</v>
      </c>
    </row>
    <row r="2309" spans="1:2" x14ac:dyDescent="0.3">
      <c r="A2309" s="19" t="s">
        <v>8219</v>
      </c>
      <c r="B2309" s="19">
        <v>75</v>
      </c>
    </row>
    <row r="2310" spans="1:2" x14ac:dyDescent="0.3">
      <c r="A2310" s="19" t="s">
        <v>8219</v>
      </c>
      <c r="B2310" s="19">
        <v>614</v>
      </c>
    </row>
    <row r="2311" spans="1:2" x14ac:dyDescent="0.3">
      <c r="A2311" s="19" t="s">
        <v>8219</v>
      </c>
      <c r="B2311" s="19">
        <v>107</v>
      </c>
    </row>
    <row r="2312" spans="1:2" x14ac:dyDescent="0.3">
      <c r="A2312" s="19" t="s">
        <v>8219</v>
      </c>
      <c r="B2312" s="19">
        <v>1224</v>
      </c>
    </row>
    <row r="2313" spans="1:2" x14ac:dyDescent="0.3">
      <c r="A2313" s="19" t="s">
        <v>8219</v>
      </c>
      <c r="B2313" s="19">
        <v>104</v>
      </c>
    </row>
    <row r="2314" spans="1:2" x14ac:dyDescent="0.3">
      <c r="A2314" s="19" t="s">
        <v>8219</v>
      </c>
      <c r="B2314" s="19">
        <v>79</v>
      </c>
    </row>
    <row r="2315" spans="1:2" x14ac:dyDescent="0.3">
      <c r="A2315" s="19" t="s">
        <v>8219</v>
      </c>
      <c r="B2315" s="19">
        <v>157</v>
      </c>
    </row>
    <row r="2316" spans="1:2" x14ac:dyDescent="0.3">
      <c r="A2316" s="19" t="s">
        <v>8219</v>
      </c>
      <c r="B2316" s="19">
        <v>50</v>
      </c>
    </row>
    <row r="2317" spans="1:2" x14ac:dyDescent="0.3">
      <c r="A2317" s="19" t="s">
        <v>8219</v>
      </c>
      <c r="B2317" s="19">
        <v>64</v>
      </c>
    </row>
    <row r="2318" spans="1:2" x14ac:dyDescent="0.3">
      <c r="A2318" s="19" t="s">
        <v>8219</v>
      </c>
      <c r="B2318" s="19">
        <v>200</v>
      </c>
    </row>
    <row r="2319" spans="1:2" x14ac:dyDescent="0.3">
      <c r="A2319" s="19" t="s">
        <v>8219</v>
      </c>
      <c r="B2319" s="19">
        <v>22</v>
      </c>
    </row>
    <row r="2320" spans="1:2" x14ac:dyDescent="0.3">
      <c r="A2320" s="19" t="s">
        <v>8219</v>
      </c>
      <c r="B2320" s="19">
        <v>163</v>
      </c>
    </row>
    <row r="2321" spans="1:5" x14ac:dyDescent="0.3">
      <c r="A2321" s="19" t="s">
        <v>8219</v>
      </c>
      <c r="B2321" s="19">
        <v>77</v>
      </c>
    </row>
    <row r="2322" spans="1:5" x14ac:dyDescent="0.3">
      <c r="A2322" s="19" t="s">
        <v>8219</v>
      </c>
      <c r="B2322" s="19">
        <v>89</v>
      </c>
    </row>
    <row r="2323" spans="1:5" hidden="1" x14ac:dyDescent="0.3">
      <c r="A2323" s="19" t="s">
        <v>8222</v>
      </c>
      <c r="B2323" s="19">
        <v>64</v>
      </c>
      <c r="D2323" s="19" t="s">
        <v>8222</v>
      </c>
      <c r="E2323" s="19">
        <v>64</v>
      </c>
    </row>
    <row r="2324" spans="1:5" hidden="1" x14ac:dyDescent="0.3">
      <c r="A2324" s="19" t="s">
        <v>8222</v>
      </c>
      <c r="B2324" s="19">
        <v>4</v>
      </c>
      <c r="D2324" s="19" t="s">
        <v>8222</v>
      </c>
      <c r="E2324" s="19">
        <v>4</v>
      </c>
    </row>
    <row r="2325" spans="1:5" hidden="1" x14ac:dyDescent="0.3">
      <c r="A2325" s="19" t="s">
        <v>8222</v>
      </c>
      <c r="B2325" s="19">
        <v>4</v>
      </c>
      <c r="D2325" s="19" t="s">
        <v>8222</v>
      </c>
      <c r="E2325" s="19">
        <v>4</v>
      </c>
    </row>
    <row r="2326" spans="1:5" hidden="1" x14ac:dyDescent="0.3">
      <c r="A2326" s="19" t="s">
        <v>8222</v>
      </c>
      <c r="B2326" s="19">
        <v>61</v>
      </c>
      <c r="D2326" s="19" t="s">
        <v>8222</v>
      </c>
      <c r="E2326" s="19">
        <v>61</v>
      </c>
    </row>
    <row r="2327" spans="1:5" hidden="1" x14ac:dyDescent="0.3">
      <c r="A2327" s="19" t="s">
        <v>8222</v>
      </c>
      <c r="B2327" s="19">
        <v>7</v>
      </c>
      <c r="D2327" s="19" t="s">
        <v>8222</v>
      </c>
      <c r="E2327" s="19">
        <v>7</v>
      </c>
    </row>
    <row r="2328" spans="1:5" hidden="1" x14ac:dyDescent="0.3">
      <c r="A2328" s="19" t="s">
        <v>8222</v>
      </c>
      <c r="B2328" s="19">
        <v>1</v>
      </c>
      <c r="D2328" s="19" t="s">
        <v>8222</v>
      </c>
      <c r="E2328" s="19">
        <v>1</v>
      </c>
    </row>
    <row r="2329" spans="1:5" x14ac:dyDescent="0.3">
      <c r="A2329" s="19" t="s">
        <v>8219</v>
      </c>
      <c r="B2329" s="19">
        <v>3355</v>
      </c>
    </row>
    <row r="2330" spans="1:5" x14ac:dyDescent="0.3">
      <c r="A2330" s="19" t="s">
        <v>8219</v>
      </c>
      <c r="B2330" s="19">
        <v>537</v>
      </c>
    </row>
    <row r="2331" spans="1:5" x14ac:dyDescent="0.3">
      <c r="A2331" s="19" t="s">
        <v>8219</v>
      </c>
      <c r="B2331" s="19">
        <v>125</v>
      </c>
    </row>
    <row r="2332" spans="1:5" x14ac:dyDescent="0.3">
      <c r="A2332" s="19" t="s">
        <v>8219</v>
      </c>
      <c r="B2332" s="19">
        <v>163</v>
      </c>
    </row>
    <row r="2333" spans="1:5" x14ac:dyDescent="0.3">
      <c r="A2333" s="19" t="s">
        <v>8219</v>
      </c>
      <c r="B2333" s="19">
        <v>283</v>
      </c>
    </row>
    <row r="2334" spans="1:5" x14ac:dyDescent="0.3">
      <c r="A2334" s="19" t="s">
        <v>8219</v>
      </c>
      <c r="B2334" s="19">
        <v>352</v>
      </c>
    </row>
    <row r="2335" spans="1:5" x14ac:dyDescent="0.3">
      <c r="A2335" s="19" t="s">
        <v>8219</v>
      </c>
      <c r="B2335" s="19">
        <v>94</v>
      </c>
    </row>
    <row r="2336" spans="1:5" x14ac:dyDescent="0.3">
      <c r="A2336" s="19" t="s">
        <v>8219</v>
      </c>
      <c r="B2336" s="19">
        <v>67</v>
      </c>
    </row>
    <row r="2337" spans="1:5" x14ac:dyDescent="0.3">
      <c r="A2337" s="19" t="s">
        <v>8219</v>
      </c>
      <c r="B2337" s="19">
        <v>221</v>
      </c>
    </row>
    <row r="2338" spans="1:5" x14ac:dyDescent="0.3">
      <c r="A2338" s="19" t="s">
        <v>8219</v>
      </c>
      <c r="B2338" s="19">
        <v>2165</v>
      </c>
    </row>
    <row r="2339" spans="1:5" x14ac:dyDescent="0.3">
      <c r="A2339" s="19" t="s">
        <v>8219</v>
      </c>
      <c r="B2339" s="19">
        <v>179</v>
      </c>
    </row>
    <row r="2340" spans="1:5" x14ac:dyDescent="0.3">
      <c r="A2340" s="19" t="s">
        <v>8219</v>
      </c>
      <c r="B2340" s="19">
        <v>123</v>
      </c>
    </row>
    <row r="2341" spans="1:5" x14ac:dyDescent="0.3">
      <c r="A2341" s="19" t="s">
        <v>8219</v>
      </c>
      <c r="B2341" s="19">
        <v>1104</v>
      </c>
    </row>
    <row r="2342" spans="1:5" x14ac:dyDescent="0.3">
      <c r="A2342" s="19" t="s">
        <v>8219</v>
      </c>
      <c r="B2342" s="19">
        <v>403</v>
      </c>
    </row>
    <row r="2343" spans="1:5" hidden="1" x14ac:dyDescent="0.3">
      <c r="A2343" s="19" t="s">
        <v>8220</v>
      </c>
      <c r="B2343" s="19">
        <v>0</v>
      </c>
      <c r="D2343" s="19" t="s">
        <v>8220</v>
      </c>
      <c r="E2343" s="19">
        <v>0</v>
      </c>
    </row>
    <row r="2344" spans="1:5" hidden="1" x14ac:dyDescent="0.3">
      <c r="A2344" s="19" t="s">
        <v>8220</v>
      </c>
      <c r="B2344" s="19">
        <v>0</v>
      </c>
      <c r="D2344" s="19" t="s">
        <v>8220</v>
      </c>
      <c r="E2344" s="19">
        <v>0</v>
      </c>
    </row>
    <row r="2345" spans="1:5" hidden="1" x14ac:dyDescent="0.3">
      <c r="A2345" s="19" t="s">
        <v>8220</v>
      </c>
      <c r="B2345" s="19">
        <v>1</v>
      </c>
      <c r="D2345" s="19" t="s">
        <v>8220</v>
      </c>
      <c r="E2345" s="19">
        <v>1</v>
      </c>
    </row>
    <row r="2346" spans="1:5" hidden="1" x14ac:dyDescent="0.3">
      <c r="A2346" s="19" t="s">
        <v>8220</v>
      </c>
      <c r="B2346" s="19">
        <v>1</v>
      </c>
      <c r="D2346" s="19" t="s">
        <v>8220</v>
      </c>
      <c r="E2346" s="19">
        <v>1</v>
      </c>
    </row>
    <row r="2347" spans="1:5" hidden="1" x14ac:dyDescent="0.3">
      <c r="A2347" s="19" t="s">
        <v>8220</v>
      </c>
      <c r="B2347" s="19">
        <v>0</v>
      </c>
      <c r="D2347" s="19" t="s">
        <v>8220</v>
      </c>
      <c r="E2347" s="19">
        <v>0</v>
      </c>
    </row>
    <row r="2348" spans="1:5" hidden="1" x14ac:dyDescent="0.3">
      <c r="A2348" s="19" t="s">
        <v>8220</v>
      </c>
      <c r="B2348" s="19">
        <v>3</v>
      </c>
      <c r="D2348" s="19" t="s">
        <v>8220</v>
      </c>
      <c r="E2348" s="19">
        <v>3</v>
      </c>
    </row>
    <row r="2349" spans="1:5" hidden="1" x14ac:dyDescent="0.3">
      <c r="A2349" s="19" t="s">
        <v>8220</v>
      </c>
      <c r="B2349" s="19">
        <v>1</v>
      </c>
      <c r="D2349" s="19" t="s">
        <v>8220</v>
      </c>
      <c r="E2349" s="19">
        <v>1</v>
      </c>
    </row>
    <row r="2350" spans="1:5" hidden="1" x14ac:dyDescent="0.3">
      <c r="A2350" s="19" t="s">
        <v>8220</v>
      </c>
      <c r="B2350" s="19">
        <v>5</v>
      </c>
      <c r="D2350" s="19" t="s">
        <v>8220</v>
      </c>
      <c r="E2350" s="19">
        <v>5</v>
      </c>
    </row>
    <row r="2351" spans="1:5" hidden="1" x14ac:dyDescent="0.3">
      <c r="A2351" s="19" t="s">
        <v>8220</v>
      </c>
      <c r="B2351" s="19">
        <v>0</v>
      </c>
      <c r="D2351" s="19" t="s">
        <v>8220</v>
      </c>
      <c r="E2351" s="19">
        <v>0</v>
      </c>
    </row>
    <row r="2352" spans="1:5" hidden="1" x14ac:dyDescent="0.3">
      <c r="A2352" s="19" t="s">
        <v>8220</v>
      </c>
      <c r="B2352" s="19">
        <v>0</v>
      </c>
      <c r="D2352" s="19" t="s">
        <v>8220</v>
      </c>
      <c r="E2352" s="19">
        <v>0</v>
      </c>
    </row>
    <row r="2353" spans="1:5" hidden="1" x14ac:dyDescent="0.3">
      <c r="A2353" s="19" t="s">
        <v>8220</v>
      </c>
      <c r="B2353" s="19">
        <v>7</v>
      </c>
      <c r="D2353" s="19" t="s">
        <v>8220</v>
      </c>
      <c r="E2353" s="19">
        <v>7</v>
      </c>
    </row>
    <row r="2354" spans="1:5" hidden="1" x14ac:dyDescent="0.3">
      <c r="A2354" s="19" t="s">
        <v>8220</v>
      </c>
      <c r="B2354" s="19">
        <v>0</v>
      </c>
      <c r="D2354" s="19" t="s">
        <v>8220</v>
      </c>
      <c r="E2354" s="19">
        <v>0</v>
      </c>
    </row>
    <row r="2355" spans="1:5" hidden="1" x14ac:dyDescent="0.3">
      <c r="A2355" s="19" t="s">
        <v>8220</v>
      </c>
      <c r="B2355" s="19">
        <v>0</v>
      </c>
      <c r="D2355" s="19" t="s">
        <v>8220</v>
      </c>
      <c r="E2355" s="19">
        <v>0</v>
      </c>
    </row>
    <row r="2356" spans="1:5" hidden="1" x14ac:dyDescent="0.3">
      <c r="A2356" s="19" t="s">
        <v>8220</v>
      </c>
      <c r="B2356" s="19">
        <v>1</v>
      </c>
      <c r="D2356" s="19" t="s">
        <v>8220</v>
      </c>
      <c r="E2356" s="19">
        <v>1</v>
      </c>
    </row>
    <row r="2357" spans="1:5" hidden="1" x14ac:dyDescent="0.3">
      <c r="A2357" s="19" t="s">
        <v>8220</v>
      </c>
      <c r="B2357" s="19">
        <v>2</v>
      </c>
      <c r="D2357" s="19" t="s">
        <v>8220</v>
      </c>
      <c r="E2357" s="19">
        <v>2</v>
      </c>
    </row>
    <row r="2358" spans="1:5" hidden="1" x14ac:dyDescent="0.3">
      <c r="A2358" s="19" t="s">
        <v>8220</v>
      </c>
      <c r="B2358" s="19">
        <v>0</v>
      </c>
      <c r="D2358" s="19" t="s">
        <v>8220</v>
      </c>
      <c r="E2358" s="19">
        <v>0</v>
      </c>
    </row>
    <row r="2359" spans="1:5" hidden="1" x14ac:dyDescent="0.3">
      <c r="A2359" s="19" t="s">
        <v>8220</v>
      </c>
      <c r="B2359" s="19">
        <v>0</v>
      </c>
      <c r="D2359" s="19" t="s">
        <v>8220</v>
      </c>
      <c r="E2359" s="19">
        <v>0</v>
      </c>
    </row>
    <row r="2360" spans="1:5" hidden="1" x14ac:dyDescent="0.3">
      <c r="A2360" s="19" t="s">
        <v>8220</v>
      </c>
      <c r="B2360" s="19">
        <v>0</v>
      </c>
      <c r="D2360" s="19" t="s">
        <v>8220</v>
      </c>
      <c r="E2360" s="19">
        <v>0</v>
      </c>
    </row>
    <row r="2361" spans="1:5" hidden="1" x14ac:dyDescent="0.3">
      <c r="A2361" s="19" t="s">
        <v>8220</v>
      </c>
      <c r="B2361" s="19">
        <v>3</v>
      </c>
      <c r="D2361" s="19" t="s">
        <v>8220</v>
      </c>
      <c r="E2361" s="19">
        <v>3</v>
      </c>
    </row>
    <row r="2362" spans="1:5" hidden="1" x14ac:dyDescent="0.3">
      <c r="A2362" s="19" t="s">
        <v>8220</v>
      </c>
      <c r="B2362" s="19">
        <v>1</v>
      </c>
      <c r="D2362" s="19" t="s">
        <v>8220</v>
      </c>
      <c r="E2362" s="19">
        <v>1</v>
      </c>
    </row>
    <row r="2363" spans="1:5" hidden="1" x14ac:dyDescent="0.3">
      <c r="A2363" s="19" t="s">
        <v>8220</v>
      </c>
      <c r="B2363" s="19">
        <v>0</v>
      </c>
      <c r="D2363" s="19" t="s">
        <v>8220</v>
      </c>
      <c r="E2363" s="19">
        <v>0</v>
      </c>
    </row>
    <row r="2364" spans="1:5" hidden="1" x14ac:dyDescent="0.3">
      <c r="A2364" s="19" t="s">
        <v>8220</v>
      </c>
      <c r="B2364" s="19">
        <v>2</v>
      </c>
      <c r="D2364" s="19" t="s">
        <v>8220</v>
      </c>
      <c r="E2364" s="19">
        <v>2</v>
      </c>
    </row>
    <row r="2365" spans="1:5" hidden="1" x14ac:dyDescent="0.3">
      <c r="A2365" s="19" t="s">
        <v>8220</v>
      </c>
      <c r="B2365" s="19">
        <v>0</v>
      </c>
      <c r="D2365" s="19" t="s">
        <v>8220</v>
      </c>
      <c r="E2365" s="19">
        <v>0</v>
      </c>
    </row>
    <row r="2366" spans="1:5" hidden="1" x14ac:dyDescent="0.3">
      <c r="A2366" s="19" t="s">
        <v>8220</v>
      </c>
      <c r="B2366" s="19">
        <v>0</v>
      </c>
      <c r="D2366" s="19" t="s">
        <v>8220</v>
      </c>
      <c r="E2366" s="19">
        <v>0</v>
      </c>
    </row>
    <row r="2367" spans="1:5" hidden="1" x14ac:dyDescent="0.3">
      <c r="A2367" s="19" t="s">
        <v>8220</v>
      </c>
      <c r="B2367" s="19">
        <v>0</v>
      </c>
      <c r="D2367" s="19" t="s">
        <v>8220</v>
      </c>
      <c r="E2367" s="19">
        <v>0</v>
      </c>
    </row>
    <row r="2368" spans="1:5" hidden="1" x14ac:dyDescent="0.3">
      <c r="A2368" s="19" t="s">
        <v>8220</v>
      </c>
      <c r="B2368" s="19">
        <v>27</v>
      </c>
      <c r="D2368" s="19" t="s">
        <v>8220</v>
      </c>
      <c r="E2368" s="19">
        <v>27</v>
      </c>
    </row>
    <row r="2369" spans="1:5" hidden="1" x14ac:dyDescent="0.3">
      <c r="A2369" s="19" t="s">
        <v>8220</v>
      </c>
      <c r="B2369" s="19">
        <v>14</v>
      </c>
      <c r="D2369" s="19" t="s">
        <v>8220</v>
      </c>
      <c r="E2369" s="19">
        <v>14</v>
      </c>
    </row>
    <row r="2370" spans="1:5" hidden="1" x14ac:dyDescent="0.3">
      <c r="A2370" s="19" t="s">
        <v>8220</v>
      </c>
      <c r="B2370" s="19">
        <v>2</v>
      </c>
      <c r="D2370" s="19" t="s">
        <v>8220</v>
      </c>
      <c r="E2370" s="19">
        <v>2</v>
      </c>
    </row>
    <row r="2371" spans="1:5" hidden="1" x14ac:dyDescent="0.3">
      <c r="A2371" s="19" t="s">
        <v>8220</v>
      </c>
      <c r="B2371" s="19">
        <v>0</v>
      </c>
      <c r="D2371" s="19" t="s">
        <v>8220</v>
      </c>
      <c r="E2371" s="19">
        <v>0</v>
      </c>
    </row>
    <row r="2372" spans="1:5" hidden="1" x14ac:dyDescent="0.3">
      <c r="A2372" s="19" t="s">
        <v>8220</v>
      </c>
      <c r="B2372" s="19">
        <v>4</v>
      </c>
      <c r="D2372" s="19" t="s">
        <v>8220</v>
      </c>
      <c r="E2372" s="19">
        <v>4</v>
      </c>
    </row>
    <row r="2373" spans="1:5" hidden="1" x14ac:dyDescent="0.3">
      <c r="A2373" s="19" t="s">
        <v>8220</v>
      </c>
      <c r="B2373" s="19">
        <v>0</v>
      </c>
      <c r="D2373" s="19" t="s">
        <v>8220</v>
      </c>
      <c r="E2373" s="19">
        <v>0</v>
      </c>
    </row>
    <row r="2374" spans="1:5" hidden="1" x14ac:dyDescent="0.3">
      <c r="A2374" s="19" t="s">
        <v>8220</v>
      </c>
      <c r="B2374" s="19">
        <v>6</v>
      </c>
      <c r="D2374" s="19" t="s">
        <v>8220</v>
      </c>
      <c r="E2374" s="19">
        <v>6</v>
      </c>
    </row>
    <row r="2375" spans="1:5" hidden="1" x14ac:dyDescent="0.3">
      <c r="A2375" s="19" t="s">
        <v>8220</v>
      </c>
      <c r="B2375" s="19">
        <v>1</v>
      </c>
      <c r="D2375" s="19" t="s">
        <v>8220</v>
      </c>
      <c r="E2375" s="19">
        <v>1</v>
      </c>
    </row>
    <row r="2376" spans="1:5" hidden="1" x14ac:dyDescent="0.3">
      <c r="A2376" s="19" t="s">
        <v>8220</v>
      </c>
      <c r="B2376" s="19">
        <v>1</v>
      </c>
      <c r="D2376" s="19" t="s">
        <v>8220</v>
      </c>
      <c r="E2376" s="19">
        <v>1</v>
      </c>
    </row>
    <row r="2377" spans="1:5" hidden="1" x14ac:dyDescent="0.3">
      <c r="A2377" s="19" t="s">
        <v>8220</v>
      </c>
      <c r="B2377" s="19">
        <v>0</v>
      </c>
      <c r="D2377" s="19" t="s">
        <v>8220</v>
      </c>
      <c r="E2377" s="19">
        <v>0</v>
      </c>
    </row>
    <row r="2378" spans="1:5" hidden="1" x14ac:dyDescent="0.3">
      <c r="A2378" s="19" t="s">
        <v>8220</v>
      </c>
      <c r="B2378" s="19">
        <v>4</v>
      </c>
      <c r="D2378" s="19" t="s">
        <v>8220</v>
      </c>
      <c r="E2378" s="19">
        <v>4</v>
      </c>
    </row>
    <row r="2379" spans="1:5" hidden="1" x14ac:dyDescent="0.3">
      <c r="A2379" s="19" t="s">
        <v>8220</v>
      </c>
      <c r="B2379" s="19">
        <v>0</v>
      </c>
      <c r="D2379" s="19" t="s">
        <v>8220</v>
      </c>
      <c r="E2379" s="19">
        <v>0</v>
      </c>
    </row>
    <row r="2380" spans="1:5" hidden="1" x14ac:dyDescent="0.3">
      <c r="A2380" s="19" t="s">
        <v>8220</v>
      </c>
      <c r="B2380" s="19">
        <v>0</v>
      </c>
      <c r="D2380" s="19" t="s">
        <v>8220</v>
      </c>
      <c r="E2380" s="19">
        <v>0</v>
      </c>
    </row>
    <row r="2381" spans="1:5" hidden="1" x14ac:dyDescent="0.3">
      <c r="A2381" s="19" t="s">
        <v>8220</v>
      </c>
      <c r="B2381" s="19">
        <v>0</v>
      </c>
      <c r="D2381" s="19" t="s">
        <v>8220</v>
      </c>
      <c r="E2381" s="19">
        <v>0</v>
      </c>
    </row>
    <row r="2382" spans="1:5" hidden="1" x14ac:dyDescent="0.3">
      <c r="A2382" s="19" t="s">
        <v>8220</v>
      </c>
      <c r="B2382" s="19">
        <v>3</v>
      </c>
      <c r="D2382" s="19" t="s">
        <v>8220</v>
      </c>
      <c r="E2382" s="19">
        <v>3</v>
      </c>
    </row>
    <row r="2383" spans="1:5" hidden="1" x14ac:dyDescent="0.3">
      <c r="A2383" s="19" t="s">
        <v>8220</v>
      </c>
      <c r="B2383" s="19">
        <v>7</v>
      </c>
      <c r="D2383" s="19" t="s">
        <v>8220</v>
      </c>
      <c r="E2383" s="19">
        <v>7</v>
      </c>
    </row>
    <row r="2384" spans="1:5" hidden="1" x14ac:dyDescent="0.3">
      <c r="A2384" s="19" t="s">
        <v>8220</v>
      </c>
      <c r="B2384" s="19">
        <v>2</v>
      </c>
      <c r="D2384" s="19" t="s">
        <v>8220</v>
      </c>
      <c r="E2384" s="19">
        <v>2</v>
      </c>
    </row>
    <row r="2385" spans="1:5" hidden="1" x14ac:dyDescent="0.3">
      <c r="A2385" s="19" t="s">
        <v>8220</v>
      </c>
      <c r="B2385" s="19">
        <v>3</v>
      </c>
      <c r="D2385" s="19" t="s">
        <v>8220</v>
      </c>
      <c r="E2385" s="19">
        <v>3</v>
      </c>
    </row>
    <row r="2386" spans="1:5" hidden="1" x14ac:dyDescent="0.3">
      <c r="A2386" s="19" t="s">
        <v>8220</v>
      </c>
      <c r="B2386" s="19">
        <v>8</v>
      </c>
      <c r="D2386" s="19" t="s">
        <v>8220</v>
      </c>
      <c r="E2386" s="19">
        <v>8</v>
      </c>
    </row>
    <row r="2387" spans="1:5" hidden="1" x14ac:dyDescent="0.3">
      <c r="A2387" s="19" t="s">
        <v>8220</v>
      </c>
      <c r="B2387" s="19">
        <v>7</v>
      </c>
      <c r="D2387" s="19" t="s">
        <v>8220</v>
      </c>
      <c r="E2387" s="19">
        <v>7</v>
      </c>
    </row>
    <row r="2388" spans="1:5" hidden="1" x14ac:dyDescent="0.3">
      <c r="A2388" s="19" t="s">
        <v>8220</v>
      </c>
      <c r="B2388" s="19">
        <v>0</v>
      </c>
      <c r="D2388" s="19" t="s">
        <v>8220</v>
      </c>
      <c r="E2388" s="19">
        <v>0</v>
      </c>
    </row>
    <row r="2389" spans="1:5" hidden="1" x14ac:dyDescent="0.3">
      <c r="A2389" s="19" t="s">
        <v>8220</v>
      </c>
      <c r="B2389" s="19">
        <v>3</v>
      </c>
      <c r="D2389" s="19" t="s">
        <v>8220</v>
      </c>
      <c r="E2389" s="19">
        <v>3</v>
      </c>
    </row>
    <row r="2390" spans="1:5" hidden="1" x14ac:dyDescent="0.3">
      <c r="A2390" s="19" t="s">
        <v>8220</v>
      </c>
      <c r="B2390" s="19">
        <v>8</v>
      </c>
      <c r="D2390" s="19" t="s">
        <v>8220</v>
      </c>
      <c r="E2390" s="19">
        <v>8</v>
      </c>
    </row>
    <row r="2391" spans="1:5" hidden="1" x14ac:dyDescent="0.3">
      <c r="A2391" s="19" t="s">
        <v>8220</v>
      </c>
      <c r="B2391" s="19">
        <v>1</v>
      </c>
      <c r="D2391" s="19" t="s">
        <v>8220</v>
      </c>
      <c r="E2391" s="19">
        <v>1</v>
      </c>
    </row>
    <row r="2392" spans="1:5" hidden="1" x14ac:dyDescent="0.3">
      <c r="A2392" s="19" t="s">
        <v>8220</v>
      </c>
      <c r="B2392" s="19">
        <v>0</v>
      </c>
      <c r="D2392" s="19" t="s">
        <v>8220</v>
      </c>
      <c r="E2392" s="19">
        <v>0</v>
      </c>
    </row>
    <row r="2393" spans="1:5" hidden="1" x14ac:dyDescent="0.3">
      <c r="A2393" s="19" t="s">
        <v>8220</v>
      </c>
      <c r="B2393" s="19">
        <v>1</v>
      </c>
      <c r="D2393" s="19" t="s">
        <v>8220</v>
      </c>
      <c r="E2393" s="19">
        <v>1</v>
      </c>
    </row>
    <row r="2394" spans="1:5" hidden="1" x14ac:dyDescent="0.3">
      <c r="A2394" s="19" t="s">
        <v>8220</v>
      </c>
      <c r="B2394" s="19">
        <v>0</v>
      </c>
      <c r="D2394" s="19" t="s">
        <v>8220</v>
      </c>
      <c r="E2394" s="19">
        <v>0</v>
      </c>
    </row>
    <row r="2395" spans="1:5" hidden="1" x14ac:dyDescent="0.3">
      <c r="A2395" s="19" t="s">
        <v>8220</v>
      </c>
      <c r="B2395" s="19">
        <v>1</v>
      </c>
      <c r="D2395" s="19" t="s">
        <v>8220</v>
      </c>
      <c r="E2395" s="19">
        <v>1</v>
      </c>
    </row>
    <row r="2396" spans="1:5" hidden="1" x14ac:dyDescent="0.3">
      <c r="A2396" s="19" t="s">
        <v>8220</v>
      </c>
      <c r="B2396" s="19">
        <v>2</v>
      </c>
      <c r="D2396" s="19" t="s">
        <v>8220</v>
      </c>
      <c r="E2396" s="19">
        <v>2</v>
      </c>
    </row>
    <row r="2397" spans="1:5" hidden="1" x14ac:dyDescent="0.3">
      <c r="A2397" s="19" t="s">
        <v>8220</v>
      </c>
      <c r="B2397" s="19">
        <v>0</v>
      </c>
      <c r="D2397" s="19" t="s">
        <v>8220</v>
      </c>
      <c r="E2397" s="19">
        <v>0</v>
      </c>
    </row>
    <row r="2398" spans="1:5" hidden="1" x14ac:dyDescent="0.3">
      <c r="A2398" s="19" t="s">
        <v>8220</v>
      </c>
      <c r="B2398" s="19">
        <v>1</v>
      </c>
      <c r="D2398" s="19" t="s">
        <v>8220</v>
      </c>
      <c r="E2398" s="19">
        <v>1</v>
      </c>
    </row>
    <row r="2399" spans="1:5" hidden="1" x14ac:dyDescent="0.3">
      <c r="A2399" s="19" t="s">
        <v>8220</v>
      </c>
      <c r="B2399" s="19">
        <v>0</v>
      </c>
      <c r="D2399" s="19" t="s">
        <v>8220</v>
      </c>
      <c r="E2399" s="19">
        <v>0</v>
      </c>
    </row>
    <row r="2400" spans="1:5" hidden="1" x14ac:dyDescent="0.3">
      <c r="A2400" s="19" t="s">
        <v>8220</v>
      </c>
      <c r="B2400" s="19">
        <v>0</v>
      </c>
      <c r="D2400" s="19" t="s">
        <v>8220</v>
      </c>
      <c r="E2400" s="19">
        <v>0</v>
      </c>
    </row>
    <row r="2401" spans="1:5" hidden="1" x14ac:dyDescent="0.3">
      <c r="A2401" s="19" t="s">
        <v>8220</v>
      </c>
      <c r="B2401" s="19">
        <v>0</v>
      </c>
      <c r="D2401" s="19" t="s">
        <v>8220</v>
      </c>
      <c r="E2401" s="19">
        <v>0</v>
      </c>
    </row>
    <row r="2402" spans="1:5" hidden="1" x14ac:dyDescent="0.3">
      <c r="A2402" s="19" t="s">
        <v>8220</v>
      </c>
      <c r="B2402" s="19">
        <v>0</v>
      </c>
      <c r="D2402" s="19" t="s">
        <v>8220</v>
      </c>
      <c r="E2402" s="19">
        <v>0</v>
      </c>
    </row>
    <row r="2403" spans="1:5" hidden="1" x14ac:dyDescent="0.3">
      <c r="A2403" s="19" t="s">
        <v>8221</v>
      </c>
      <c r="B2403" s="19">
        <v>9</v>
      </c>
      <c r="D2403" s="19" t="s">
        <v>8221</v>
      </c>
      <c r="E2403" s="19">
        <v>9</v>
      </c>
    </row>
    <row r="2404" spans="1:5" hidden="1" x14ac:dyDescent="0.3">
      <c r="A2404" s="19" t="s">
        <v>8221</v>
      </c>
      <c r="B2404" s="19">
        <v>1</v>
      </c>
      <c r="D2404" s="19" t="s">
        <v>8221</v>
      </c>
      <c r="E2404" s="19">
        <v>1</v>
      </c>
    </row>
    <row r="2405" spans="1:5" hidden="1" x14ac:dyDescent="0.3">
      <c r="A2405" s="19" t="s">
        <v>8221</v>
      </c>
      <c r="B2405" s="19">
        <v>12</v>
      </c>
      <c r="D2405" s="19" t="s">
        <v>8221</v>
      </c>
      <c r="E2405" s="19">
        <v>12</v>
      </c>
    </row>
    <row r="2406" spans="1:5" hidden="1" x14ac:dyDescent="0.3">
      <c r="A2406" s="19" t="s">
        <v>8221</v>
      </c>
      <c r="B2406" s="19">
        <v>0</v>
      </c>
      <c r="D2406" s="19" t="s">
        <v>8221</v>
      </c>
      <c r="E2406" s="19">
        <v>0</v>
      </c>
    </row>
    <row r="2407" spans="1:5" hidden="1" x14ac:dyDescent="0.3">
      <c r="A2407" s="19" t="s">
        <v>8221</v>
      </c>
      <c r="B2407" s="19">
        <v>20</v>
      </c>
      <c r="D2407" s="19" t="s">
        <v>8221</v>
      </c>
      <c r="E2407" s="19">
        <v>20</v>
      </c>
    </row>
    <row r="2408" spans="1:5" hidden="1" x14ac:dyDescent="0.3">
      <c r="A2408" s="19" t="s">
        <v>8221</v>
      </c>
      <c r="B2408" s="19">
        <v>16</v>
      </c>
      <c r="D2408" s="19" t="s">
        <v>8221</v>
      </c>
      <c r="E2408" s="19">
        <v>16</v>
      </c>
    </row>
    <row r="2409" spans="1:5" hidden="1" x14ac:dyDescent="0.3">
      <c r="A2409" s="19" t="s">
        <v>8221</v>
      </c>
      <c r="B2409" s="19">
        <v>33</v>
      </c>
      <c r="D2409" s="19" t="s">
        <v>8221</v>
      </c>
      <c r="E2409" s="19">
        <v>33</v>
      </c>
    </row>
    <row r="2410" spans="1:5" hidden="1" x14ac:dyDescent="0.3">
      <c r="A2410" s="19" t="s">
        <v>8221</v>
      </c>
      <c r="B2410" s="19">
        <v>2</v>
      </c>
      <c r="D2410" s="19" t="s">
        <v>8221</v>
      </c>
      <c r="E2410" s="19">
        <v>2</v>
      </c>
    </row>
    <row r="2411" spans="1:5" hidden="1" x14ac:dyDescent="0.3">
      <c r="A2411" s="19" t="s">
        <v>8221</v>
      </c>
      <c r="B2411" s="19">
        <v>6</v>
      </c>
      <c r="D2411" s="19" t="s">
        <v>8221</v>
      </c>
      <c r="E2411" s="19">
        <v>6</v>
      </c>
    </row>
    <row r="2412" spans="1:5" hidden="1" x14ac:dyDescent="0.3">
      <c r="A2412" s="19" t="s">
        <v>8221</v>
      </c>
      <c r="B2412" s="19">
        <v>0</v>
      </c>
      <c r="D2412" s="19" t="s">
        <v>8221</v>
      </c>
      <c r="E2412" s="19">
        <v>0</v>
      </c>
    </row>
    <row r="2413" spans="1:5" hidden="1" x14ac:dyDescent="0.3">
      <c r="A2413" s="19" t="s">
        <v>8221</v>
      </c>
      <c r="B2413" s="19">
        <v>3</v>
      </c>
      <c r="D2413" s="19" t="s">
        <v>8221</v>
      </c>
      <c r="E2413" s="19">
        <v>3</v>
      </c>
    </row>
    <row r="2414" spans="1:5" hidden="1" x14ac:dyDescent="0.3">
      <c r="A2414" s="19" t="s">
        <v>8221</v>
      </c>
      <c r="B2414" s="19">
        <v>0</v>
      </c>
      <c r="D2414" s="19" t="s">
        <v>8221</v>
      </c>
      <c r="E2414" s="19">
        <v>0</v>
      </c>
    </row>
    <row r="2415" spans="1:5" hidden="1" x14ac:dyDescent="0.3">
      <c r="A2415" s="19" t="s">
        <v>8221</v>
      </c>
      <c r="B2415" s="19">
        <v>3</v>
      </c>
      <c r="D2415" s="19" t="s">
        <v>8221</v>
      </c>
      <c r="E2415" s="19">
        <v>3</v>
      </c>
    </row>
    <row r="2416" spans="1:5" hidden="1" x14ac:dyDescent="0.3">
      <c r="A2416" s="19" t="s">
        <v>8221</v>
      </c>
      <c r="B2416" s="19">
        <v>13</v>
      </c>
      <c r="D2416" s="19" t="s">
        <v>8221</v>
      </c>
      <c r="E2416" s="19">
        <v>13</v>
      </c>
    </row>
    <row r="2417" spans="1:5" hidden="1" x14ac:dyDescent="0.3">
      <c r="A2417" s="19" t="s">
        <v>8221</v>
      </c>
      <c r="B2417" s="19">
        <v>6</v>
      </c>
      <c r="D2417" s="19" t="s">
        <v>8221</v>
      </c>
      <c r="E2417" s="19">
        <v>6</v>
      </c>
    </row>
    <row r="2418" spans="1:5" hidden="1" x14ac:dyDescent="0.3">
      <c r="A2418" s="19" t="s">
        <v>8221</v>
      </c>
      <c r="B2418" s="19">
        <v>1</v>
      </c>
      <c r="D2418" s="19" t="s">
        <v>8221</v>
      </c>
      <c r="E2418" s="19">
        <v>1</v>
      </c>
    </row>
    <row r="2419" spans="1:5" hidden="1" x14ac:dyDescent="0.3">
      <c r="A2419" s="19" t="s">
        <v>8221</v>
      </c>
      <c r="B2419" s="19">
        <v>0</v>
      </c>
      <c r="D2419" s="19" t="s">
        <v>8221</v>
      </c>
      <c r="E2419" s="19">
        <v>0</v>
      </c>
    </row>
    <row r="2420" spans="1:5" hidden="1" x14ac:dyDescent="0.3">
      <c r="A2420" s="19" t="s">
        <v>8221</v>
      </c>
      <c r="B2420" s="19">
        <v>5</v>
      </c>
      <c r="D2420" s="19" t="s">
        <v>8221</v>
      </c>
      <c r="E2420" s="19">
        <v>5</v>
      </c>
    </row>
    <row r="2421" spans="1:5" hidden="1" x14ac:dyDescent="0.3">
      <c r="A2421" s="19" t="s">
        <v>8221</v>
      </c>
      <c r="B2421" s="19">
        <v>0</v>
      </c>
      <c r="D2421" s="19" t="s">
        <v>8221</v>
      </c>
      <c r="E2421" s="19">
        <v>0</v>
      </c>
    </row>
    <row r="2422" spans="1:5" hidden="1" x14ac:dyDescent="0.3">
      <c r="A2422" s="19" t="s">
        <v>8221</v>
      </c>
      <c r="B2422" s="19">
        <v>36</v>
      </c>
      <c r="D2422" s="19" t="s">
        <v>8221</v>
      </c>
      <c r="E2422" s="19">
        <v>36</v>
      </c>
    </row>
    <row r="2423" spans="1:5" hidden="1" x14ac:dyDescent="0.3">
      <c r="A2423" s="19" t="s">
        <v>8221</v>
      </c>
      <c r="B2423" s="19">
        <v>1</v>
      </c>
      <c r="D2423" s="19" t="s">
        <v>8221</v>
      </c>
      <c r="E2423" s="19">
        <v>1</v>
      </c>
    </row>
    <row r="2424" spans="1:5" hidden="1" x14ac:dyDescent="0.3">
      <c r="A2424" s="19" t="s">
        <v>8221</v>
      </c>
      <c r="B2424" s="19">
        <v>1</v>
      </c>
      <c r="D2424" s="19" t="s">
        <v>8221</v>
      </c>
      <c r="E2424" s="19">
        <v>1</v>
      </c>
    </row>
    <row r="2425" spans="1:5" hidden="1" x14ac:dyDescent="0.3">
      <c r="A2425" s="19" t="s">
        <v>8221</v>
      </c>
      <c r="B2425" s="19">
        <v>1</v>
      </c>
      <c r="D2425" s="19" t="s">
        <v>8221</v>
      </c>
      <c r="E2425" s="19">
        <v>1</v>
      </c>
    </row>
    <row r="2426" spans="1:5" hidden="1" x14ac:dyDescent="0.3">
      <c r="A2426" s="19" t="s">
        <v>8221</v>
      </c>
      <c r="B2426" s="19">
        <v>9</v>
      </c>
      <c r="D2426" s="19" t="s">
        <v>8221</v>
      </c>
      <c r="E2426" s="19">
        <v>9</v>
      </c>
    </row>
    <row r="2427" spans="1:5" hidden="1" x14ac:dyDescent="0.3">
      <c r="A2427" s="19" t="s">
        <v>8221</v>
      </c>
      <c r="B2427" s="19">
        <v>1</v>
      </c>
      <c r="D2427" s="19" t="s">
        <v>8221</v>
      </c>
      <c r="E2427" s="19">
        <v>1</v>
      </c>
    </row>
    <row r="2428" spans="1:5" hidden="1" x14ac:dyDescent="0.3">
      <c r="A2428" s="19" t="s">
        <v>8221</v>
      </c>
      <c r="B2428" s="19">
        <v>0</v>
      </c>
      <c r="D2428" s="19" t="s">
        <v>8221</v>
      </c>
      <c r="E2428" s="19">
        <v>0</v>
      </c>
    </row>
    <row r="2429" spans="1:5" hidden="1" x14ac:dyDescent="0.3">
      <c r="A2429" s="19" t="s">
        <v>8221</v>
      </c>
      <c r="B2429" s="19">
        <v>1</v>
      </c>
      <c r="D2429" s="19" t="s">
        <v>8221</v>
      </c>
      <c r="E2429" s="19">
        <v>1</v>
      </c>
    </row>
    <row r="2430" spans="1:5" hidden="1" x14ac:dyDescent="0.3">
      <c r="A2430" s="19" t="s">
        <v>8221</v>
      </c>
      <c r="B2430" s="19">
        <v>1</v>
      </c>
      <c r="D2430" s="19" t="s">
        <v>8221</v>
      </c>
      <c r="E2430" s="19">
        <v>1</v>
      </c>
    </row>
    <row r="2431" spans="1:5" hidden="1" x14ac:dyDescent="0.3">
      <c r="A2431" s="19" t="s">
        <v>8221</v>
      </c>
      <c r="B2431" s="19">
        <v>4</v>
      </c>
      <c r="D2431" s="19" t="s">
        <v>8221</v>
      </c>
      <c r="E2431" s="19">
        <v>4</v>
      </c>
    </row>
    <row r="2432" spans="1:5" hidden="1" x14ac:dyDescent="0.3">
      <c r="A2432" s="19" t="s">
        <v>8221</v>
      </c>
      <c r="B2432" s="19">
        <v>2</v>
      </c>
      <c r="D2432" s="19" t="s">
        <v>8221</v>
      </c>
      <c r="E2432" s="19">
        <v>2</v>
      </c>
    </row>
    <row r="2433" spans="1:5" hidden="1" x14ac:dyDescent="0.3">
      <c r="A2433" s="19" t="s">
        <v>8221</v>
      </c>
      <c r="B2433" s="19">
        <v>2</v>
      </c>
      <c r="D2433" s="19" t="s">
        <v>8221</v>
      </c>
      <c r="E2433" s="19">
        <v>2</v>
      </c>
    </row>
    <row r="2434" spans="1:5" hidden="1" x14ac:dyDescent="0.3">
      <c r="A2434" s="19" t="s">
        <v>8221</v>
      </c>
      <c r="B2434" s="19">
        <v>2</v>
      </c>
      <c r="D2434" s="19" t="s">
        <v>8221</v>
      </c>
      <c r="E2434" s="19">
        <v>2</v>
      </c>
    </row>
    <row r="2435" spans="1:5" hidden="1" x14ac:dyDescent="0.3">
      <c r="A2435" s="19" t="s">
        <v>8221</v>
      </c>
      <c r="B2435" s="19">
        <v>0</v>
      </c>
      <c r="D2435" s="19" t="s">
        <v>8221</v>
      </c>
      <c r="E2435" s="19">
        <v>0</v>
      </c>
    </row>
    <row r="2436" spans="1:5" hidden="1" x14ac:dyDescent="0.3">
      <c r="A2436" s="19" t="s">
        <v>8221</v>
      </c>
      <c r="B2436" s="19">
        <v>2</v>
      </c>
      <c r="D2436" s="19" t="s">
        <v>8221</v>
      </c>
      <c r="E2436" s="19">
        <v>2</v>
      </c>
    </row>
    <row r="2437" spans="1:5" hidden="1" x14ac:dyDescent="0.3">
      <c r="A2437" s="19" t="s">
        <v>8221</v>
      </c>
      <c r="B2437" s="19">
        <v>4</v>
      </c>
      <c r="D2437" s="19" t="s">
        <v>8221</v>
      </c>
      <c r="E2437" s="19">
        <v>4</v>
      </c>
    </row>
    <row r="2438" spans="1:5" hidden="1" x14ac:dyDescent="0.3">
      <c r="A2438" s="19" t="s">
        <v>8221</v>
      </c>
      <c r="B2438" s="19">
        <v>2</v>
      </c>
      <c r="D2438" s="19" t="s">
        <v>8221</v>
      </c>
      <c r="E2438" s="19">
        <v>2</v>
      </c>
    </row>
    <row r="2439" spans="1:5" hidden="1" x14ac:dyDescent="0.3">
      <c r="A2439" s="19" t="s">
        <v>8221</v>
      </c>
      <c r="B2439" s="19">
        <v>0</v>
      </c>
      <c r="D2439" s="19" t="s">
        <v>8221</v>
      </c>
      <c r="E2439" s="19">
        <v>0</v>
      </c>
    </row>
    <row r="2440" spans="1:5" hidden="1" x14ac:dyDescent="0.3">
      <c r="A2440" s="19" t="s">
        <v>8221</v>
      </c>
      <c r="B2440" s="19">
        <v>1</v>
      </c>
      <c r="D2440" s="19" t="s">
        <v>8221</v>
      </c>
      <c r="E2440" s="19">
        <v>1</v>
      </c>
    </row>
    <row r="2441" spans="1:5" hidden="1" x14ac:dyDescent="0.3">
      <c r="A2441" s="19" t="s">
        <v>8221</v>
      </c>
      <c r="B2441" s="19">
        <v>0</v>
      </c>
      <c r="D2441" s="19" t="s">
        <v>8221</v>
      </c>
      <c r="E2441" s="19">
        <v>0</v>
      </c>
    </row>
    <row r="2442" spans="1:5" hidden="1" x14ac:dyDescent="0.3">
      <c r="A2442" s="19" t="s">
        <v>8221</v>
      </c>
      <c r="B2442" s="19">
        <v>2</v>
      </c>
      <c r="D2442" s="19" t="s">
        <v>8221</v>
      </c>
      <c r="E2442" s="19">
        <v>2</v>
      </c>
    </row>
    <row r="2443" spans="1:5" x14ac:dyDescent="0.3">
      <c r="A2443" s="19" t="s">
        <v>8219</v>
      </c>
      <c r="B2443" s="19">
        <v>109</v>
      </c>
    </row>
    <row r="2444" spans="1:5" x14ac:dyDescent="0.3">
      <c r="A2444" s="19" t="s">
        <v>8219</v>
      </c>
      <c r="B2444" s="19">
        <v>372</v>
      </c>
    </row>
    <row r="2445" spans="1:5" x14ac:dyDescent="0.3">
      <c r="A2445" s="19" t="s">
        <v>8219</v>
      </c>
      <c r="B2445" s="19">
        <v>311</v>
      </c>
    </row>
    <row r="2446" spans="1:5" x14ac:dyDescent="0.3">
      <c r="A2446" s="19" t="s">
        <v>8219</v>
      </c>
      <c r="B2446" s="19">
        <v>61</v>
      </c>
    </row>
    <row r="2447" spans="1:5" x14ac:dyDescent="0.3">
      <c r="A2447" s="19" t="s">
        <v>8219</v>
      </c>
      <c r="B2447" s="19">
        <v>115</v>
      </c>
    </row>
    <row r="2448" spans="1:5" x14ac:dyDescent="0.3">
      <c r="A2448" s="19" t="s">
        <v>8219</v>
      </c>
      <c r="B2448" s="19">
        <v>111</v>
      </c>
    </row>
    <row r="2449" spans="1:2" x14ac:dyDescent="0.3">
      <c r="A2449" s="19" t="s">
        <v>8219</v>
      </c>
      <c r="B2449" s="19">
        <v>337</v>
      </c>
    </row>
    <row r="2450" spans="1:2" x14ac:dyDescent="0.3">
      <c r="A2450" s="19" t="s">
        <v>8219</v>
      </c>
      <c r="B2450" s="19">
        <v>9</v>
      </c>
    </row>
    <row r="2451" spans="1:2" x14ac:dyDescent="0.3">
      <c r="A2451" s="19" t="s">
        <v>8219</v>
      </c>
      <c r="B2451" s="19">
        <v>120</v>
      </c>
    </row>
    <row r="2452" spans="1:2" x14ac:dyDescent="0.3">
      <c r="A2452" s="19" t="s">
        <v>8219</v>
      </c>
      <c r="B2452" s="19">
        <v>102</v>
      </c>
    </row>
    <row r="2453" spans="1:2" x14ac:dyDescent="0.3">
      <c r="A2453" s="19" t="s">
        <v>8219</v>
      </c>
      <c r="B2453" s="19">
        <v>186</v>
      </c>
    </row>
    <row r="2454" spans="1:2" x14ac:dyDescent="0.3">
      <c r="A2454" s="19" t="s">
        <v>8219</v>
      </c>
      <c r="B2454" s="19">
        <v>15</v>
      </c>
    </row>
    <row r="2455" spans="1:2" x14ac:dyDescent="0.3">
      <c r="A2455" s="19" t="s">
        <v>8219</v>
      </c>
      <c r="B2455" s="19">
        <v>67</v>
      </c>
    </row>
    <row r="2456" spans="1:2" x14ac:dyDescent="0.3">
      <c r="A2456" s="19" t="s">
        <v>8219</v>
      </c>
      <c r="B2456" s="19">
        <v>130</v>
      </c>
    </row>
    <row r="2457" spans="1:2" x14ac:dyDescent="0.3">
      <c r="A2457" s="19" t="s">
        <v>8219</v>
      </c>
      <c r="B2457" s="19">
        <v>16</v>
      </c>
    </row>
    <row r="2458" spans="1:2" x14ac:dyDescent="0.3">
      <c r="A2458" s="19" t="s">
        <v>8219</v>
      </c>
      <c r="B2458" s="19">
        <v>67</v>
      </c>
    </row>
    <row r="2459" spans="1:2" x14ac:dyDescent="0.3">
      <c r="A2459" s="19" t="s">
        <v>8219</v>
      </c>
      <c r="B2459" s="19">
        <v>124</v>
      </c>
    </row>
    <row r="2460" spans="1:2" x14ac:dyDescent="0.3">
      <c r="A2460" s="19" t="s">
        <v>8219</v>
      </c>
      <c r="B2460" s="19">
        <v>80</v>
      </c>
    </row>
    <row r="2461" spans="1:2" x14ac:dyDescent="0.3">
      <c r="A2461" s="19" t="s">
        <v>8219</v>
      </c>
      <c r="B2461" s="19">
        <v>282</v>
      </c>
    </row>
    <row r="2462" spans="1:2" x14ac:dyDescent="0.3">
      <c r="A2462" s="19" t="s">
        <v>8219</v>
      </c>
      <c r="B2462" s="19">
        <v>68</v>
      </c>
    </row>
    <row r="2463" spans="1:2" x14ac:dyDescent="0.3">
      <c r="A2463" s="19" t="s">
        <v>8219</v>
      </c>
      <c r="B2463" s="19">
        <v>86</v>
      </c>
    </row>
    <row r="2464" spans="1:2" x14ac:dyDescent="0.3">
      <c r="A2464" s="19" t="s">
        <v>8219</v>
      </c>
      <c r="B2464" s="19">
        <v>115</v>
      </c>
    </row>
    <row r="2465" spans="1:2" x14ac:dyDescent="0.3">
      <c r="A2465" s="19" t="s">
        <v>8219</v>
      </c>
      <c r="B2465" s="19">
        <v>75</v>
      </c>
    </row>
    <row r="2466" spans="1:2" x14ac:dyDescent="0.3">
      <c r="A2466" s="19" t="s">
        <v>8219</v>
      </c>
      <c r="B2466" s="19">
        <v>43</v>
      </c>
    </row>
    <row r="2467" spans="1:2" x14ac:dyDescent="0.3">
      <c r="A2467" s="19" t="s">
        <v>8219</v>
      </c>
      <c r="B2467" s="19">
        <v>48</v>
      </c>
    </row>
    <row r="2468" spans="1:2" x14ac:dyDescent="0.3">
      <c r="A2468" s="19" t="s">
        <v>8219</v>
      </c>
      <c r="B2468" s="19">
        <v>52</v>
      </c>
    </row>
    <row r="2469" spans="1:2" x14ac:dyDescent="0.3">
      <c r="A2469" s="19" t="s">
        <v>8219</v>
      </c>
      <c r="B2469" s="19">
        <v>43</v>
      </c>
    </row>
    <row r="2470" spans="1:2" x14ac:dyDescent="0.3">
      <c r="A2470" s="19" t="s">
        <v>8219</v>
      </c>
      <c r="B2470" s="19">
        <v>58</v>
      </c>
    </row>
    <row r="2471" spans="1:2" x14ac:dyDescent="0.3">
      <c r="A2471" s="19" t="s">
        <v>8219</v>
      </c>
      <c r="B2471" s="19">
        <v>47</v>
      </c>
    </row>
    <row r="2472" spans="1:2" x14ac:dyDescent="0.3">
      <c r="A2472" s="19" t="s">
        <v>8219</v>
      </c>
      <c r="B2472" s="19">
        <v>36</v>
      </c>
    </row>
    <row r="2473" spans="1:2" x14ac:dyDescent="0.3">
      <c r="A2473" s="19" t="s">
        <v>8219</v>
      </c>
      <c r="B2473" s="19">
        <v>17</v>
      </c>
    </row>
    <row r="2474" spans="1:2" x14ac:dyDescent="0.3">
      <c r="A2474" s="19" t="s">
        <v>8219</v>
      </c>
      <c r="B2474" s="19">
        <v>104</v>
      </c>
    </row>
    <row r="2475" spans="1:2" x14ac:dyDescent="0.3">
      <c r="A2475" s="19" t="s">
        <v>8219</v>
      </c>
      <c r="B2475" s="19">
        <v>47</v>
      </c>
    </row>
    <row r="2476" spans="1:2" x14ac:dyDescent="0.3">
      <c r="A2476" s="19" t="s">
        <v>8219</v>
      </c>
      <c r="B2476" s="19">
        <v>38</v>
      </c>
    </row>
    <row r="2477" spans="1:2" x14ac:dyDescent="0.3">
      <c r="A2477" s="19" t="s">
        <v>8219</v>
      </c>
      <c r="B2477" s="19">
        <v>81</v>
      </c>
    </row>
    <row r="2478" spans="1:2" x14ac:dyDescent="0.3">
      <c r="A2478" s="19" t="s">
        <v>8219</v>
      </c>
      <c r="B2478" s="19">
        <v>55</v>
      </c>
    </row>
    <row r="2479" spans="1:2" x14ac:dyDescent="0.3">
      <c r="A2479" s="19" t="s">
        <v>8219</v>
      </c>
      <c r="B2479" s="19">
        <v>41</v>
      </c>
    </row>
    <row r="2480" spans="1:2" x14ac:dyDescent="0.3">
      <c r="A2480" s="19" t="s">
        <v>8219</v>
      </c>
      <c r="B2480" s="19">
        <v>79</v>
      </c>
    </row>
    <row r="2481" spans="1:2" x14ac:dyDescent="0.3">
      <c r="A2481" s="19" t="s">
        <v>8219</v>
      </c>
      <c r="B2481" s="19">
        <v>16</v>
      </c>
    </row>
    <row r="2482" spans="1:2" x14ac:dyDescent="0.3">
      <c r="A2482" s="19" t="s">
        <v>8219</v>
      </c>
      <c r="B2482" s="19">
        <v>8</v>
      </c>
    </row>
    <row r="2483" spans="1:2" x14ac:dyDescent="0.3">
      <c r="A2483" s="19" t="s">
        <v>8219</v>
      </c>
      <c r="B2483" s="19">
        <v>95</v>
      </c>
    </row>
    <row r="2484" spans="1:2" x14ac:dyDescent="0.3">
      <c r="A2484" s="19" t="s">
        <v>8219</v>
      </c>
      <c r="B2484" s="19">
        <v>25</v>
      </c>
    </row>
    <row r="2485" spans="1:2" x14ac:dyDescent="0.3">
      <c r="A2485" s="19" t="s">
        <v>8219</v>
      </c>
      <c r="B2485" s="19">
        <v>19</v>
      </c>
    </row>
    <row r="2486" spans="1:2" x14ac:dyDescent="0.3">
      <c r="A2486" s="19" t="s">
        <v>8219</v>
      </c>
      <c r="B2486" s="19">
        <v>90</v>
      </c>
    </row>
    <row r="2487" spans="1:2" x14ac:dyDescent="0.3">
      <c r="A2487" s="19" t="s">
        <v>8219</v>
      </c>
      <c r="B2487" s="19">
        <v>41</v>
      </c>
    </row>
    <row r="2488" spans="1:2" x14ac:dyDescent="0.3">
      <c r="A2488" s="19" t="s">
        <v>8219</v>
      </c>
      <c r="B2488" s="19">
        <v>30</v>
      </c>
    </row>
    <row r="2489" spans="1:2" x14ac:dyDescent="0.3">
      <c r="A2489" s="19" t="s">
        <v>8219</v>
      </c>
      <c r="B2489" s="19">
        <v>38</v>
      </c>
    </row>
    <row r="2490" spans="1:2" x14ac:dyDescent="0.3">
      <c r="A2490" s="19" t="s">
        <v>8219</v>
      </c>
      <c r="B2490" s="19">
        <v>65</v>
      </c>
    </row>
    <row r="2491" spans="1:2" x14ac:dyDescent="0.3">
      <c r="A2491" s="19" t="s">
        <v>8219</v>
      </c>
      <c r="B2491" s="19">
        <v>75</v>
      </c>
    </row>
    <row r="2492" spans="1:2" x14ac:dyDescent="0.3">
      <c r="A2492" s="19" t="s">
        <v>8219</v>
      </c>
      <c r="B2492" s="19">
        <v>16</v>
      </c>
    </row>
    <row r="2493" spans="1:2" x14ac:dyDescent="0.3">
      <c r="A2493" s="19" t="s">
        <v>8219</v>
      </c>
      <c r="B2493" s="19">
        <v>10</v>
      </c>
    </row>
    <row r="2494" spans="1:2" x14ac:dyDescent="0.3">
      <c r="A2494" s="19" t="s">
        <v>8219</v>
      </c>
      <c r="B2494" s="19">
        <v>27</v>
      </c>
    </row>
    <row r="2495" spans="1:2" x14ac:dyDescent="0.3">
      <c r="A2495" s="19" t="s">
        <v>8219</v>
      </c>
      <c r="B2495" s="19">
        <v>259</v>
      </c>
    </row>
    <row r="2496" spans="1:2" x14ac:dyDescent="0.3">
      <c r="A2496" s="19" t="s">
        <v>8219</v>
      </c>
      <c r="B2496" s="19">
        <v>39</v>
      </c>
    </row>
    <row r="2497" spans="1:5" x14ac:dyDescent="0.3">
      <c r="A2497" s="19" t="s">
        <v>8219</v>
      </c>
      <c r="B2497" s="19">
        <v>42</v>
      </c>
    </row>
    <row r="2498" spans="1:5" x14ac:dyDescent="0.3">
      <c r="A2498" s="19" t="s">
        <v>8219</v>
      </c>
      <c r="B2498" s="19">
        <v>10</v>
      </c>
    </row>
    <row r="2499" spans="1:5" x14ac:dyDescent="0.3">
      <c r="A2499" s="19" t="s">
        <v>8219</v>
      </c>
      <c r="B2499" s="19">
        <v>56</v>
      </c>
    </row>
    <row r="2500" spans="1:5" x14ac:dyDescent="0.3">
      <c r="A2500" s="19" t="s">
        <v>8219</v>
      </c>
      <c r="B2500" s="19">
        <v>20</v>
      </c>
    </row>
    <row r="2501" spans="1:5" x14ac:dyDescent="0.3">
      <c r="A2501" s="19" t="s">
        <v>8219</v>
      </c>
      <c r="B2501" s="19">
        <v>170</v>
      </c>
    </row>
    <row r="2502" spans="1:5" x14ac:dyDescent="0.3">
      <c r="A2502" s="19" t="s">
        <v>8219</v>
      </c>
      <c r="B2502" s="19">
        <v>29</v>
      </c>
    </row>
    <row r="2503" spans="1:5" hidden="1" x14ac:dyDescent="0.3">
      <c r="A2503" s="19" t="s">
        <v>8221</v>
      </c>
      <c r="B2503" s="19">
        <v>7</v>
      </c>
      <c r="D2503" s="19" t="s">
        <v>8221</v>
      </c>
      <c r="E2503" s="19">
        <v>7</v>
      </c>
    </row>
    <row r="2504" spans="1:5" hidden="1" x14ac:dyDescent="0.3">
      <c r="A2504" s="19" t="s">
        <v>8221</v>
      </c>
      <c r="B2504" s="19">
        <v>5</v>
      </c>
      <c r="D2504" s="19" t="s">
        <v>8221</v>
      </c>
      <c r="E2504" s="19">
        <v>5</v>
      </c>
    </row>
    <row r="2505" spans="1:5" hidden="1" x14ac:dyDescent="0.3">
      <c r="A2505" s="19" t="s">
        <v>8221</v>
      </c>
      <c r="B2505" s="19">
        <v>0</v>
      </c>
      <c r="D2505" s="19" t="s">
        <v>8221</v>
      </c>
      <c r="E2505" s="19">
        <v>0</v>
      </c>
    </row>
    <row r="2506" spans="1:5" hidden="1" x14ac:dyDescent="0.3">
      <c r="A2506" s="19" t="s">
        <v>8221</v>
      </c>
      <c r="B2506" s="19">
        <v>0</v>
      </c>
      <c r="D2506" s="19" t="s">
        <v>8221</v>
      </c>
      <c r="E2506" s="19">
        <v>0</v>
      </c>
    </row>
    <row r="2507" spans="1:5" hidden="1" x14ac:dyDescent="0.3">
      <c r="A2507" s="19" t="s">
        <v>8221</v>
      </c>
      <c r="B2507" s="19">
        <v>0</v>
      </c>
      <c r="D2507" s="19" t="s">
        <v>8221</v>
      </c>
      <c r="E2507" s="19">
        <v>0</v>
      </c>
    </row>
    <row r="2508" spans="1:5" hidden="1" x14ac:dyDescent="0.3">
      <c r="A2508" s="19" t="s">
        <v>8221</v>
      </c>
      <c r="B2508" s="19">
        <v>2</v>
      </c>
      <c r="D2508" s="19" t="s">
        <v>8221</v>
      </c>
      <c r="E2508" s="19">
        <v>2</v>
      </c>
    </row>
    <row r="2509" spans="1:5" hidden="1" x14ac:dyDescent="0.3">
      <c r="A2509" s="19" t="s">
        <v>8221</v>
      </c>
      <c r="B2509" s="19">
        <v>0</v>
      </c>
      <c r="D2509" s="19" t="s">
        <v>8221</v>
      </c>
      <c r="E2509" s="19">
        <v>0</v>
      </c>
    </row>
    <row r="2510" spans="1:5" hidden="1" x14ac:dyDescent="0.3">
      <c r="A2510" s="19" t="s">
        <v>8221</v>
      </c>
      <c r="B2510" s="19">
        <v>0</v>
      </c>
      <c r="D2510" s="19" t="s">
        <v>8221</v>
      </c>
      <c r="E2510" s="19">
        <v>0</v>
      </c>
    </row>
    <row r="2511" spans="1:5" hidden="1" x14ac:dyDescent="0.3">
      <c r="A2511" s="19" t="s">
        <v>8221</v>
      </c>
      <c r="B2511" s="19">
        <v>28</v>
      </c>
      <c r="D2511" s="19" t="s">
        <v>8221</v>
      </c>
      <c r="E2511" s="19">
        <v>28</v>
      </c>
    </row>
    <row r="2512" spans="1:5" hidden="1" x14ac:dyDescent="0.3">
      <c r="A2512" s="19" t="s">
        <v>8221</v>
      </c>
      <c r="B2512" s="19">
        <v>2</v>
      </c>
      <c r="D2512" s="19" t="s">
        <v>8221</v>
      </c>
      <c r="E2512" s="19">
        <v>2</v>
      </c>
    </row>
    <row r="2513" spans="1:5" hidden="1" x14ac:dyDescent="0.3">
      <c r="A2513" s="19" t="s">
        <v>8221</v>
      </c>
      <c r="B2513" s="19">
        <v>0</v>
      </c>
      <c r="D2513" s="19" t="s">
        <v>8221</v>
      </c>
      <c r="E2513" s="19">
        <v>0</v>
      </c>
    </row>
    <row r="2514" spans="1:5" hidden="1" x14ac:dyDescent="0.3">
      <c r="A2514" s="19" t="s">
        <v>8221</v>
      </c>
      <c r="B2514" s="19">
        <v>0</v>
      </c>
      <c r="D2514" s="19" t="s">
        <v>8221</v>
      </c>
      <c r="E2514" s="19">
        <v>0</v>
      </c>
    </row>
    <row r="2515" spans="1:5" hidden="1" x14ac:dyDescent="0.3">
      <c r="A2515" s="19" t="s">
        <v>8221</v>
      </c>
      <c r="B2515" s="19">
        <v>0</v>
      </c>
      <c r="D2515" s="19" t="s">
        <v>8221</v>
      </c>
      <c r="E2515" s="19">
        <v>0</v>
      </c>
    </row>
    <row r="2516" spans="1:5" hidden="1" x14ac:dyDescent="0.3">
      <c r="A2516" s="19" t="s">
        <v>8221</v>
      </c>
      <c r="B2516" s="19">
        <v>4</v>
      </c>
      <c r="D2516" s="19" t="s">
        <v>8221</v>
      </c>
      <c r="E2516" s="19">
        <v>4</v>
      </c>
    </row>
    <row r="2517" spans="1:5" hidden="1" x14ac:dyDescent="0.3">
      <c r="A2517" s="19" t="s">
        <v>8221</v>
      </c>
      <c r="B2517" s="19">
        <v>12</v>
      </c>
      <c r="D2517" s="19" t="s">
        <v>8221</v>
      </c>
      <c r="E2517" s="19">
        <v>12</v>
      </c>
    </row>
    <row r="2518" spans="1:5" hidden="1" x14ac:dyDescent="0.3">
      <c r="A2518" s="19" t="s">
        <v>8221</v>
      </c>
      <c r="B2518" s="19">
        <v>0</v>
      </c>
      <c r="D2518" s="19" t="s">
        <v>8221</v>
      </c>
      <c r="E2518" s="19">
        <v>0</v>
      </c>
    </row>
    <row r="2519" spans="1:5" hidden="1" x14ac:dyDescent="0.3">
      <c r="A2519" s="19" t="s">
        <v>8221</v>
      </c>
      <c r="B2519" s="19">
        <v>33</v>
      </c>
      <c r="D2519" s="19" t="s">
        <v>8221</v>
      </c>
      <c r="E2519" s="19">
        <v>33</v>
      </c>
    </row>
    <row r="2520" spans="1:5" hidden="1" x14ac:dyDescent="0.3">
      <c r="A2520" s="19" t="s">
        <v>8221</v>
      </c>
      <c r="B2520" s="19">
        <v>0</v>
      </c>
      <c r="D2520" s="19" t="s">
        <v>8221</v>
      </c>
      <c r="E2520" s="19">
        <v>0</v>
      </c>
    </row>
    <row r="2521" spans="1:5" hidden="1" x14ac:dyDescent="0.3">
      <c r="A2521" s="19" t="s">
        <v>8221</v>
      </c>
      <c r="B2521" s="19">
        <v>4</v>
      </c>
      <c r="D2521" s="19" t="s">
        <v>8221</v>
      </c>
      <c r="E2521" s="19">
        <v>4</v>
      </c>
    </row>
    <row r="2522" spans="1:5" hidden="1" x14ac:dyDescent="0.3">
      <c r="A2522" s="19" t="s">
        <v>8221</v>
      </c>
      <c r="B2522" s="19">
        <v>0</v>
      </c>
      <c r="D2522" s="19" t="s">
        <v>8221</v>
      </c>
      <c r="E2522" s="19">
        <v>0</v>
      </c>
    </row>
    <row r="2523" spans="1:5" x14ac:dyDescent="0.3">
      <c r="A2523" s="19" t="s">
        <v>8219</v>
      </c>
      <c r="B2523" s="19">
        <v>132</v>
      </c>
    </row>
    <row r="2524" spans="1:5" x14ac:dyDescent="0.3">
      <c r="A2524" s="19" t="s">
        <v>8219</v>
      </c>
      <c r="B2524" s="19">
        <v>27</v>
      </c>
    </row>
    <row r="2525" spans="1:5" x14ac:dyDescent="0.3">
      <c r="A2525" s="19" t="s">
        <v>8219</v>
      </c>
      <c r="B2525" s="19">
        <v>26</v>
      </c>
    </row>
    <row r="2526" spans="1:5" x14ac:dyDescent="0.3">
      <c r="A2526" s="19" t="s">
        <v>8219</v>
      </c>
      <c r="B2526" s="19">
        <v>43</v>
      </c>
    </row>
    <row r="2527" spans="1:5" x14ac:dyDescent="0.3">
      <c r="A2527" s="19" t="s">
        <v>8219</v>
      </c>
      <c r="B2527" s="19">
        <v>80</v>
      </c>
    </row>
    <row r="2528" spans="1:5" x14ac:dyDescent="0.3">
      <c r="A2528" s="19" t="s">
        <v>8219</v>
      </c>
      <c r="B2528" s="19">
        <v>33</v>
      </c>
    </row>
    <row r="2529" spans="1:2" x14ac:dyDescent="0.3">
      <c r="A2529" s="19" t="s">
        <v>8219</v>
      </c>
      <c r="B2529" s="19">
        <v>71</v>
      </c>
    </row>
    <row r="2530" spans="1:2" x14ac:dyDescent="0.3">
      <c r="A2530" s="19" t="s">
        <v>8219</v>
      </c>
      <c r="B2530" s="19">
        <v>81</v>
      </c>
    </row>
    <row r="2531" spans="1:2" x14ac:dyDescent="0.3">
      <c r="A2531" s="19" t="s">
        <v>8219</v>
      </c>
      <c r="B2531" s="19">
        <v>76</v>
      </c>
    </row>
    <row r="2532" spans="1:2" x14ac:dyDescent="0.3">
      <c r="A2532" s="19" t="s">
        <v>8219</v>
      </c>
      <c r="B2532" s="19">
        <v>48</v>
      </c>
    </row>
    <row r="2533" spans="1:2" x14ac:dyDescent="0.3">
      <c r="A2533" s="19" t="s">
        <v>8219</v>
      </c>
      <c r="B2533" s="19">
        <v>61</v>
      </c>
    </row>
    <row r="2534" spans="1:2" x14ac:dyDescent="0.3">
      <c r="A2534" s="19" t="s">
        <v>8219</v>
      </c>
      <c r="B2534" s="19">
        <v>60</v>
      </c>
    </row>
    <row r="2535" spans="1:2" x14ac:dyDescent="0.3">
      <c r="A2535" s="19" t="s">
        <v>8219</v>
      </c>
      <c r="B2535" s="19">
        <v>136</v>
      </c>
    </row>
    <row r="2536" spans="1:2" x14ac:dyDescent="0.3">
      <c r="A2536" s="19" t="s">
        <v>8219</v>
      </c>
      <c r="B2536" s="19">
        <v>14</v>
      </c>
    </row>
    <row r="2537" spans="1:2" x14ac:dyDescent="0.3">
      <c r="A2537" s="19" t="s">
        <v>8219</v>
      </c>
      <c r="B2537" s="19">
        <v>78</v>
      </c>
    </row>
    <row r="2538" spans="1:2" x14ac:dyDescent="0.3">
      <c r="A2538" s="19" t="s">
        <v>8219</v>
      </c>
      <c r="B2538" s="19">
        <v>4</v>
      </c>
    </row>
    <row r="2539" spans="1:2" x14ac:dyDescent="0.3">
      <c r="A2539" s="19" t="s">
        <v>8219</v>
      </c>
      <c r="B2539" s="19">
        <v>11</v>
      </c>
    </row>
    <row r="2540" spans="1:2" x14ac:dyDescent="0.3">
      <c r="A2540" s="19" t="s">
        <v>8219</v>
      </c>
      <c r="B2540" s="19">
        <v>185</v>
      </c>
    </row>
    <row r="2541" spans="1:2" x14ac:dyDescent="0.3">
      <c r="A2541" s="19" t="s">
        <v>8219</v>
      </c>
      <c r="B2541" s="19">
        <v>59</v>
      </c>
    </row>
    <row r="2542" spans="1:2" x14ac:dyDescent="0.3">
      <c r="A2542" s="19" t="s">
        <v>8219</v>
      </c>
      <c r="B2542" s="19">
        <v>27</v>
      </c>
    </row>
    <row r="2543" spans="1:2" x14ac:dyDescent="0.3">
      <c r="A2543" s="19" t="s">
        <v>8219</v>
      </c>
      <c r="B2543" s="19">
        <v>63</v>
      </c>
    </row>
    <row r="2544" spans="1:2" x14ac:dyDescent="0.3">
      <c r="A2544" s="19" t="s">
        <v>8219</v>
      </c>
      <c r="B2544" s="19">
        <v>13</v>
      </c>
    </row>
    <row r="2545" spans="1:2" x14ac:dyDescent="0.3">
      <c r="A2545" s="19" t="s">
        <v>8219</v>
      </c>
      <c r="B2545" s="19">
        <v>13</v>
      </c>
    </row>
    <row r="2546" spans="1:2" x14ac:dyDescent="0.3">
      <c r="A2546" s="19" t="s">
        <v>8219</v>
      </c>
      <c r="B2546" s="19">
        <v>57</v>
      </c>
    </row>
    <row r="2547" spans="1:2" x14ac:dyDescent="0.3">
      <c r="A2547" s="19" t="s">
        <v>8219</v>
      </c>
      <c r="B2547" s="19">
        <v>61</v>
      </c>
    </row>
    <row r="2548" spans="1:2" x14ac:dyDescent="0.3">
      <c r="A2548" s="19" t="s">
        <v>8219</v>
      </c>
      <c r="B2548" s="19">
        <v>65</v>
      </c>
    </row>
    <row r="2549" spans="1:2" x14ac:dyDescent="0.3">
      <c r="A2549" s="19" t="s">
        <v>8219</v>
      </c>
      <c r="B2549" s="19">
        <v>134</v>
      </c>
    </row>
    <row r="2550" spans="1:2" x14ac:dyDescent="0.3">
      <c r="A2550" s="19" t="s">
        <v>8219</v>
      </c>
      <c r="B2550" s="19">
        <v>37</v>
      </c>
    </row>
    <row r="2551" spans="1:2" x14ac:dyDescent="0.3">
      <c r="A2551" s="19" t="s">
        <v>8219</v>
      </c>
      <c r="B2551" s="19">
        <v>37</v>
      </c>
    </row>
    <row r="2552" spans="1:2" x14ac:dyDescent="0.3">
      <c r="A2552" s="19" t="s">
        <v>8219</v>
      </c>
      <c r="B2552" s="19">
        <v>150</v>
      </c>
    </row>
    <row r="2553" spans="1:2" x14ac:dyDescent="0.3">
      <c r="A2553" s="19" t="s">
        <v>8219</v>
      </c>
      <c r="B2553" s="19">
        <v>56</v>
      </c>
    </row>
    <row r="2554" spans="1:2" x14ac:dyDescent="0.3">
      <c r="A2554" s="19" t="s">
        <v>8219</v>
      </c>
      <c r="B2554" s="19">
        <v>18</v>
      </c>
    </row>
    <row r="2555" spans="1:2" x14ac:dyDescent="0.3">
      <c r="A2555" s="19" t="s">
        <v>8219</v>
      </c>
      <c r="B2555" s="19">
        <v>60</v>
      </c>
    </row>
    <row r="2556" spans="1:2" x14ac:dyDescent="0.3">
      <c r="A2556" s="19" t="s">
        <v>8219</v>
      </c>
      <c r="B2556" s="19">
        <v>67</v>
      </c>
    </row>
    <row r="2557" spans="1:2" x14ac:dyDescent="0.3">
      <c r="A2557" s="19" t="s">
        <v>8219</v>
      </c>
      <c r="B2557" s="19">
        <v>35</v>
      </c>
    </row>
    <row r="2558" spans="1:2" x14ac:dyDescent="0.3">
      <c r="A2558" s="19" t="s">
        <v>8219</v>
      </c>
      <c r="B2558" s="19">
        <v>34</v>
      </c>
    </row>
    <row r="2559" spans="1:2" x14ac:dyDescent="0.3">
      <c r="A2559" s="19" t="s">
        <v>8219</v>
      </c>
      <c r="B2559" s="19">
        <v>36</v>
      </c>
    </row>
    <row r="2560" spans="1:2" x14ac:dyDescent="0.3">
      <c r="A2560" s="19" t="s">
        <v>8219</v>
      </c>
      <c r="B2560" s="19">
        <v>18</v>
      </c>
    </row>
    <row r="2561" spans="1:5" x14ac:dyDescent="0.3">
      <c r="A2561" s="19" t="s">
        <v>8219</v>
      </c>
      <c r="B2561" s="19">
        <v>25</v>
      </c>
    </row>
    <row r="2562" spans="1:5" x14ac:dyDescent="0.3">
      <c r="A2562" s="19" t="s">
        <v>8219</v>
      </c>
      <c r="B2562" s="19">
        <v>21</v>
      </c>
    </row>
    <row r="2563" spans="1:5" hidden="1" x14ac:dyDescent="0.3">
      <c r="A2563" s="19" t="s">
        <v>8220</v>
      </c>
      <c r="B2563" s="19">
        <v>0</v>
      </c>
      <c r="D2563" s="19" t="s">
        <v>8220</v>
      </c>
      <c r="E2563" s="19">
        <v>0</v>
      </c>
    </row>
    <row r="2564" spans="1:5" hidden="1" x14ac:dyDescent="0.3">
      <c r="A2564" s="19" t="s">
        <v>8220</v>
      </c>
      <c r="B2564" s="19">
        <v>3</v>
      </c>
      <c r="D2564" s="19" t="s">
        <v>8220</v>
      </c>
      <c r="E2564" s="19">
        <v>3</v>
      </c>
    </row>
    <row r="2565" spans="1:5" hidden="1" x14ac:dyDescent="0.3">
      <c r="A2565" s="19" t="s">
        <v>8220</v>
      </c>
      <c r="B2565" s="19">
        <v>0</v>
      </c>
      <c r="D2565" s="19" t="s">
        <v>8220</v>
      </c>
      <c r="E2565" s="19">
        <v>0</v>
      </c>
    </row>
    <row r="2566" spans="1:5" hidden="1" x14ac:dyDescent="0.3">
      <c r="A2566" s="19" t="s">
        <v>8220</v>
      </c>
      <c r="B2566" s="19">
        <v>0</v>
      </c>
      <c r="D2566" s="19" t="s">
        <v>8220</v>
      </c>
      <c r="E2566" s="19">
        <v>0</v>
      </c>
    </row>
    <row r="2567" spans="1:5" hidden="1" x14ac:dyDescent="0.3">
      <c r="A2567" s="19" t="s">
        <v>8220</v>
      </c>
      <c r="B2567" s="19">
        <v>1</v>
      </c>
      <c r="D2567" s="19" t="s">
        <v>8220</v>
      </c>
      <c r="E2567" s="19">
        <v>1</v>
      </c>
    </row>
    <row r="2568" spans="1:5" hidden="1" x14ac:dyDescent="0.3">
      <c r="A2568" s="19" t="s">
        <v>8220</v>
      </c>
      <c r="B2568" s="19">
        <v>0</v>
      </c>
      <c r="D2568" s="19" t="s">
        <v>8220</v>
      </c>
      <c r="E2568" s="19">
        <v>0</v>
      </c>
    </row>
    <row r="2569" spans="1:5" hidden="1" x14ac:dyDescent="0.3">
      <c r="A2569" s="19" t="s">
        <v>8220</v>
      </c>
      <c r="B2569" s="19">
        <v>2</v>
      </c>
      <c r="D2569" s="19" t="s">
        <v>8220</v>
      </c>
      <c r="E2569" s="19">
        <v>2</v>
      </c>
    </row>
    <row r="2570" spans="1:5" hidden="1" x14ac:dyDescent="0.3">
      <c r="A2570" s="19" t="s">
        <v>8220</v>
      </c>
      <c r="B2570" s="19">
        <v>1</v>
      </c>
      <c r="D2570" s="19" t="s">
        <v>8220</v>
      </c>
      <c r="E2570" s="19">
        <v>1</v>
      </c>
    </row>
    <row r="2571" spans="1:5" hidden="1" x14ac:dyDescent="0.3">
      <c r="A2571" s="19" t="s">
        <v>8220</v>
      </c>
      <c r="B2571" s="19">
        <v>2</v>
      </c>
      <c r="D2571" s="19" t="s">
        <v>8220</v>
      </c>
      <c r="E2571" s="19">
        <v>2</v>
      </c>
    </row>
    <row r="2572" spans="1:5" hidden="1" x14ac:dyDescent="0.3">
      <c r="A2572" s="19" t="s">
        <v>8220</v>
      </c>
      <c r="B2572" s="19">
        <v>2</v>
      </c>
      <c r="D2572" s="19" t="s">
        <v>8220</v>
      </c>
      <c r="E2572" s="19">
        <v>2</v>
      </c>
    </row>
    <row r="2573" spans="1:5" hidden="1" x14ac:dyDescent="0.3">
      <c r="A2573" s="19" t="s">
        <v>8220</v>
      </c>
      <c r="B2573" s="19">
        <v>4</v>
      </c>
      <c r="D2573" s="19" t="s">
        <v>8220</v>
      </c>
      <c r="E2573" s="19">
        <v>4</v>
      </c>
    </row>
    <row r="2574" spans="1:5" hidden="1" x14ac:dyDescent="0.3">
      <c r="A2574" s="19" t="s">
        <v>8220</v>
      </c>
      <c r="B2574" s="19">
        <v>0</v>
      </c>
      <c r="D2574" s="19" t="s">
        <v>8220</v>
      </c>
      <c r="E2574" s="19">
        <v>0</v>
      </c>
    </row>
    <row r="2575" spans="1:5" hidden="1" x14ac:dyDescent="0.3">
      <c r="A2575" s="19" t="s">
        <v>8220</v>
      </c>
      <c r="B2575" s="19">
        <v>0</v>
      </c>
      <c r="D2575" s="19" t="s">
        <v>8220</v>
      </c>
      <c r="E2575" s="19">
        <v>0</v>
      </c>
    </row>
    <row r="2576" spans="1:5" hidden="1" x14ac:dyDescent="0.3">
      <c r="A2576" s="19" t="s">
        <v>8220</v>
      </c>
      <c r="B2576" s="19">
        <v>0</v>
      </c>
      <c r="D2576" s="19" t="s">
        <v>8220</v>
      </c>
      <c r="E2576" s="19">
        <v>0</v>
      </c>
    </row>
    <row r="2577" spans="1:5" hidden="1" x14ac:dyDescent="0.3">
      <c r="A2577" s="19" t="s">
        <v>8220</v>
      </c>
      <c r="B2577" s="19">
        <v>0</v>
      </c>
      <c r="D2577" s="19" t="s">
        <v>8220</v>
      </c>
      <c r="E2577" s="19">
        <v>0</v>
      </c>
    </row>
    <row r="2578" spans="1:5" hidden="1" x14ac:dyDescent="0.3">
      <c r="A2578" s="19" t="s">
        <v>8220</v>
      </c>
      <c r="B2578" s="19">
        <v>0</v>
      </c>
      <c r="D2578" s="19" t="s">
        <v>8220</v>
      </c>
      <c r="E2578" s="19">
        <v>0</v>
      </c>
    </row>
    <row r="2579" spans="1:5" hidden="1" x14ac:dyDescent="0.3">
      <c r="A2579" s="19" t="s">
        <v>8220</v>
      </c>
      <c r="B2579" s="19">
        <v>0</v>
      </c>
      <c r="D2579" s="19" t="s">
        <v>8220</v>
      </c>
      <c r="E2579" s="19">
        <v>0</v>
      </c>
    </row>
    <row r="2580" spans="1:5" hidden="1" x14ac:dyDescent="0.3">
      <c r="A2580" s="19" t="s">
        <v>8220</v>
      </c>
      <c r="B2580" s="19">
        <v>0</v>
      </c>
      <c r="D2580" s="19" t="s">
        <v>8220</v>
      </c>
      <c r="E2580" s="19">
        <v>0</v>
      </c>
    </row>
    <row r="2581" spans="1:5" hidden="1" x14ac:dyDescent="0.3">
      <c r="A2581" s="19" t="s">
        <v>8220</v>
      </c>
      <c r="B2581" s="19">
        <v>12</v>
      </c>
      <c r="D2581" s="19" t="s">
        <v>8220</v>
      </c>
      <c r="E2581" s="19">
        <v>12</v>
      </c>
    </row>
    <row r="2582" spans="1:5" hidden="1" x14ac:dyDescent="0.3">
      <c r="A2582" s="19" t="s">
        <v>8220</v>
      </c>
      <c r="B2582" s="19">
        <v>2</v>
      </c>
      <c r="D2582" s="19" t="s">
        <v>8220</v>
      </c>
      <c r="E2582" s="19">
        <v>2</v>
      </c>
    </row>
    <row r="2583" spans="1:5" hidden="1" x14ac:dyDescent="0.3">
      <c r="A2583" s="19" t="s">
        <v>8221</v>
      </c>
      <c r="B2583" s="19">
        <v>11</v>
      </c>
      <c r="D2583" s="19" t="s">
        <v>8221</v>
      </c>
      <c r="E2583" s="19">
        <v>11</v>
      </c>
    </row>
    <row r="2584" spans="1:5" hidden="1" x14ac:dyDescent="0.3">
      <c r="A2584" s="19" t="s">
        <v>8221</v>
      </c>
      <c r="B2584" s="19">
        <v>1</v>
      </c>
      <c r="D2584" s="19" t="s">
        <v>8221</v>
      </c>
      <c r="E2584" s="19">
        <v>1</v>
      </c>
    </row>
    <row r="2585" spans="1:5" hidden="1" x14ac:dyDescent="0.3">
      <c r="A2585" s="19" t="s">
        <v>8221</v>
      </c>
      <c r="B2585" s="19">
        <v>5</v>
      </c>
      <c r="D2585" s="19" t="s">
        <v>8221</v>
      </c>
      <c r="E2585" s="19">
        <v>5</v>
      </c>
    </row>
    <row r="2586" spans="1:5" hidden="1" x14ac:dyDescent="0.3">
      <c r="A2586" s="19" t="s">
        <v>8221</v>
      </c>
      <c r="B2586" s="19">
        <v>0</v>
      </c>
      <c r="D2586" s="19" t="s">
        <v>8221</v>
      </c>
      <c r="E2586" s="19">
        <v>0</v>
      </c>
    </row>
    <row r="2587" spans="1:5" hidden="1" x14ac:dyDescent="0.3">
      <c r="A2587" s="19" t="s">
        <v>8221</v>
      </c>
      <c r="B2587" s="19">
        <v>1</v>
      </c>
      <c r="D2587" s="19" t="s">
        <v>8221</v>
      </c>
      <c r="E2587" s="19">
        <v>1</v>
      </c>
    </row>
    <row r="2588" spans="1:5" hidden="1" x14ac:dyDescent="0.3">
      <c r="A2588" s="19" t="s">
        <v>8221</v>
      </c>
      <c r="B2588" s="19">
        <v>1</v>
      </c>
      <c r="D2588" s="19" t="s">
        <v>8221</v>
      </c>
      <c r="E2588" s="19">
        <v>1</v>
      </c>
    </row>
    <row r="2589" spans="1:5" hidden="1" x14ac:dyDescent="0.3">
      <c r="A2589" s="19" t="s">
        <v>8221</v>
      </c>
      <c r="B2589" s="19">
        <v>6</v>
      </c>
      <c r="D2589" s="19" t="s">
        <v>8221</v>
      </c>
      <c r="E2589" s="19">
        <v>6</v>
      </c>
    </row>
    <row r="2590" spans="1:5" hidden="1" x14ac:dyDescent="0.3">
      <c r="A2590" s="19" t="s">
        <v>8221</v>
      </c>
      <c r="B2590" s="19">
        <v>8</v>
      </c>
      <c r="D2590" s="19" t="s">
        <v>8221</v>
      </c>
      <c r="E2590" s="19">
        <v>8</v>
      </c>
    </row>
    <row r="2591" spans="1:5" hidden="1" x14ac:dyDescent="0.3">
      <c r="A2591" s="19" t="s">
        <v>8221</v>
      </c>
      <c r="B2591" s="19">
        <v>1</v>
      </c>
      <c r="D2591" s="19" t="s">
        <v>8221</v>
      </c>
      <c r="E2591" s="19">
        <v>1</v>
      </c>
    </row>
    <row r="2592" spans="1:5" hidden="1" x14ac:dyDescent="0.3">
      <c r="A2592" s="19" t="s">
        <v>8221</v>
      </c>
      <c r="B2592" s="19">
        <v>0</v>
      </c>
      <c r="D2592" s="19" t="s">
        <v>8221</v>
      </c>
      <c r="E2592" s="19">
        <v>0</v>
      </c>
    </row>
    <row r="2593" spans="1:5" hidden="1" x14ac:dyDescent="0.3">
      <c r="A2593" s="19" t="s">
        <v>8221</v>
      </c>
      <c r="B2593" s="19">
        <v>2</v>
      </c>
      <c r="D2593" s="19" t="s">
        <v>8221</v>
      </c>
      <c r="E2593" s="19">
        <v>2</v>
      </c>
    </row>
    <row r="2594" spans="1:5" hidden="1" x14ac:dyDescent="0.3">
      <c r="A2594" s="19" t="s">
        <v>8221</v>
      </c>
      <c r="B2594" s="19">
        <v>1</v>
      </c>
      <c r="D2594" s="19" t="s">
        <v>8221</v>
      </c>
      <c r="E2594" s="19">
        <v>1</v>
      </c>
    </row>
    <row r="2595" spans="1:5" hidden="1" x14ac:dyDescent="0.3">
      <c r="A2595" s="19" t="s">
        <v>8221</v>
      </c>
      <c r="B2595" s="19">
        <v>0</v>
      </c>
      <c r="D2595" s="19" t="s">
        <v>8221</v>
      </c>
      <c r="E2595" s="19">
        <v>0</v>
      </c>
    </row>
    <row r="2596" spans="1:5" hidden="1" x14ac:dyDescent="0.3">
      <c r="A2596" s="19" t="s">
        <v>8221</v>
      </c>
      <c r="B2596" s="19">
        <v>1</v>
      </c>
      <c r="D2596" s="19" t="s">
        <v>8221</v>
      </c>
      <c r="E2596" s="19">
        <v>1</v>
      </c>
    </row>
    <row r="2597" spans="1:5" hidden="1" x14ac:dyDescent="0.3">
      <c r="A2597" s="19" t="s">
        <v>8221</v>
      </c>
      <c r="B2597" s="19">
        <v>19</v>
      </c>
      <c r="D2597" s="19" t="s">
        <v>8221</v>
      </c>
      <c r="E2597" s="19">
        <v>19</v>
      </c>
    </row>
    <row r="2598" spans="1:5" hidden="1" x14ac:dyDescent="0.3">
      <c r="A2598" s="19" t="s">
        <v>8221</v>
      </c>
      <c r="B2598" s="19">
        <v>27</v>
      </c>
      <c r="D2598" s="19" t="s">
        <v>8221</v>
      </c>
      <c r="E2598" s="19">
        <v>27</v>
      </c>
    </row>
    <row r="2599" spans="1:5" hidden="1" x14ac:dyDescent="0.3">
      <c r="A2599" s="19" t="s">
        <v>8221</v>
      </c>
      <c r="B2599" s="19">
        <v>7</v>
      </c>
      <c r="D2599" s="19" t="s">
        <v>8221</v>
      </c>
      <c r="E2599" s="19">
        <v>7</v>
      </c>
    </row>
    <row r="2600" spans="1:5" hidden="1" x14ac:dyDescent="0.3">
      <c r="A2600" s="19" t="s">
        <v>8221</v>
      </c>
      <c r="B2600" s="19">
        <v>14</v>
      </c>
      <c r="D2600" s="19" t="s">
        <v>8221</v>
      </c>
      <c r="E2600" s="19">
        <v>14</v>
      </c>
    </row>
    <row r="2601" spans="1:5" hidden="1" x14ac:dyDescent="0.3">
      <c r="A2601" s="19" t="s">
        <v>8221</v>
      </c>
      <c r="B2601" s="19">
        <v>5</v>
      </c>
      <c r="D2601" s="19" t="s">
        <v>8221</v>
      </c>
      <c r="E2601" s="19">
        <v>5</v>
      </c>
    </row>
    <row r="2602" spans="1:5" hidden="1" x14ac:dyDescent="0.3">
      <c r="A2602" s="19" t="s">
        <v>8221</v>
      </c>
      <c r="B2602" s="19">
        <v>30</v>
      </c>
      <c r="D2602" s="19" t="s">
        <v>8221</v>
      </c>
      <c r="E2602" s="19">
        <v>30</v>
      </c>
    </row>
    <row r="2603" spans="1:5" x14ac:dyDescent="0.3">
      <c r="A2603" s="19" t="s">
        <v>8219</v>
      </c>
      <c r="B2603" s="19">
        <v>151</v>
      </c>
    </row>
    <row r="2604" spans="1:5" x14ac:dyDescent="0.3">
      <c r="A2604" s="19" t="s">
        <v>8219</v>
      </c>
      <c r="B2604" s="19">
        <v>489</v>
      </c>
    </row>
    <row r="2605" spans="1:5" x14ac:dyDescent="0.3">
      <c r="A2605" s="19" t="s">
        <v>8219</v>
      </c>
      <c r="B2605" s="19">
        <v>50</v>
      </c>
    </row>
    <row r="2606" spans="1:5" x14ac:dyDescent="0.3">
      <c r="A2606" s="19" t="s">
        <v>8219</v>
      </c>
      <c r="B2606" s="19">
        <v>321</v>
      </c>
    </row>
    <row r="2607" spans="1:5" x14ac:dyDescent="0.3">
      <c r="A2607" s="19" t="s">
        <v>8219</v>
      </c>
      <c r="B2607" s="19">
        <v>1762</v>
      </c>
    </row>
    <row r="2608" spans="1:5" x14ac:dyDescent="0.3">
      <c r="A2608" s="19" t="s">
        <v>8219</v>
      </c>
      <c r="B2608" s="19">
        <v>385</v>
      </c>
    </row>
    <row r="2609" spans="1:2" x14ac:dyDescent="0.3">
      <c r="A2609" s="19" t="s">
        <v>8219</v>
      </c>
      <c r="B2609" s="19">
        <v>398</v>
      </c>
    </row>
    <row r="2610" spans="1:2" x14ac:dyDescent="0.3">
      <c r="A2610" s="19" t="s">
        <v>8219</v>
      </c>
      <c r="B2610" s="19">
        <v>304</v>
      </c>
    </row>
    <row r="2611" spans="1:2" x14ac:dyDescent="0.3">
      <c r="A2611" s="19" t="s">
        <v>8219</v>
      </c>
      <c r="B2611" s="19">
        <v>676</v>
      </c>
    </row>
    <row r="2612" spans="1:2" x14ac:dyDescent="0.3">
      <c r="A2612" s="19" t="s">
        <v>8219</v>
      </c>
      <c r="B2612" s="19">
        <v>577</v>
      </c>
    </row>
    <row r="2613" spans="1:2" x14ac:dyDescent="0.3">
      <c r="A2613" s="19" t="s">
        <v>8219</v>
      </c>
      <c r="B2613" s="19">
        <v>3663</v>
      </c>
    </row>
    <row r="2614" spans="1:2" x14ac:dyDescent="0.3">
      <c r="A2614" s="19" t="s">
        <v>8219</v>
      </c>
      <c r="B2614" s="19">
        <v>294</v>
      </c>
    </row>
    <row r="2615" spans="1:2" x14ac:dyDescent="0.3">
      <c r="A2615" s="19" t="s">
        <v>8219</v>
      </c>
      <c r="B2615" s="19">
        <v>28</v>
      </c>
    </row>
    <row r="2616" spans="1:2" x14ac:dyDescent="0.3">
      <c r="A2616" s="19" t="s">
        <v>8219</v>
      </c>
      <c r="B2616" s="19">
        <v>100</v>
      </c>
    </row>
    <row r="2617" spans="1:2" x14ac:dyDescent="0.3">
      <c r="A2617" s="19" t="s">
        <v>8219</v>
      </c>
      <c r="B2617" s="19">
        <v>72</v>
      </c>
    </row>
    <row r="2618" spans="1:2" x14ac:dyDescent="0.3">
      <c r="A2618" s="19" t="s">
        <v>8219</v>
      </c>
      <c r="B2618" s="19">
        <v>238</v>
      </c>
    </row>
    <row r="2619" spans="1:2" x14ac:dyDescent="0.3">
      <c r="A2619" s="19" t="s">
        <v>8219</v>
      </c>
      <c r="B2619" s="19">
        <v>159</v>
      </c>
    </row>
    <row r="2620" spans="1:2" x14ac:dyDescent="0.3">
      <c r="A2620" s="19" t="s">
        <v>8219</v>
      </c>
      <c r="B2620" s="19">
        <v>77</v>
      </c>
    </row>
    <row r="2621" spans="1:2" x14ac:dyDescent="0.3">
      <c r="A2621" s="19" t="s">
        <v>8219</v>
      </c>
      <c r="B2621" s="19">
        <v>53</v>
      </c>
    </row>
    <row r="2622" spans="1:2" x14ac:dyDescent="0.3">
      <c r="A2622" s="19" t="s">
        <v>8219</v>
      </c>
      <c r="B2622" s="19">
        <v>1251</v>
      </c>
    </row>
    <row r="2623" spans="1:2" x14ac:dyDescent="0.3">
      <c r="A2623" s="19" t="s">
        <v>8219</v>
      </c>
      <c r="B2623" s="19">
        <v>465</v>
      </c>
    </row>
    <row r="2624" spans="1:2" x14ac:dyDescent="0.3">
      <c r="A2624" s="19" t="s">
        <v>8219</v>
      </c>
      <c r="B2624" s="19">
        <v>74</v>
      </c>
    </row>
    <row r="2625" spans="1:2" x14ac:dyDescent="0.3">
      <c r="A2625" s="19" t="s">
        <v>8219</v>
      </c>
      <c r="B2625" s="19">
        <v>62</v>
      </c>
    </row>
    <row r="2626" spans="1:2" x14ac:dyDescent="0.3">
      <c r="A2626" s="19" t="s">
        <v>8219</v>
      </c>
      <c r="B2626" s="19">
        <v>3468</v>
      </c>
    </row>
    <row r="2627" spans="1:2" x14ac:dyDescent="0.3">
      <c r="A2627" s="19" t="s">
        <v>8219</v>
      </c>
      <c r="B2627" s="19">
        <v>52</v>
      </c>
    </row>
    <row r="2628" spans="1:2" x14ac:dyDescent="0.3">
      <c r="A2628" s="19" t="s">
        <v>8219</v>
      </c>
      <c r="B2628" s="19">
        <v>50</v>
      </c>
    </row>
    <row r="2629" spans="1:2" x14ac:dyDescent="0.3">
      <c r="A2629" s="19" t="s">
        <v>8219</v>
      </c>
      <c r="B2629" s="19">
        <v>45</v>
      </c>
    </row>
    <row r="2630" spans="1:2" x14ac:dyDescent="0.3">
      <c r="A2630" s="19" t="s">
        <v>8219</v>
      </c>
      <c r="B2630" s="19">
        <v>21</v>
      </c>
    </row>
    <row r="2631" spans="1:2" x14ac:dyDescent="0.3">
      <c r="A2631" s="19" t="s">
        <v>8219</v>
      </c>
      <c r="B2631" s="19">
        <v>100</v>
      </c>
    </row>
    <row r="2632" spans="1:2" x14ac:dyDescent="0.3">
      <c r="A2632" s="19" t="s">
        <v>8219</v>
      </c>
      <c r="B2632" s="19">
        <v>81</v>
      </c>
    </row>
    <row r="2633" spans="1:2" x14ac:dyDescent="0.3">
      <c r="A2633" s="19" t="s">
        <v>8219</v>
      </c>
      <c r="B2633" s="19">
        <v>286</v>
      </c>
    </row>
    <row r="2634" spans="1:2" x14ac:dyDescent="0.3">
      <c r="A2634" s="19" t="s">
        <v>8219</v>
      </c>
      <c r="B2634" s="19">
        <v>42</v>
      </c>
    </row>
    <row r="2635" spans="1:2" x14ac:dyDescent="0.3">
      <c r="A2635" s="19" t="s">
        <v>8219</v>
      </c>
      <c r="B2635" s="19">
        <v>199</v>
      </c>
    </row>
    <row r="2636" spans="1:2" x14ac:dyDescent="0.3">
      <c r="A2636" s="19" t="s">
        <v>8219</v>
      </c>
      <c r="B2636" s="19">
        <v>25</v>
      </c>
    </row>
    <row r="2637" spans="1:2" x14ac:dyDescent="0.3">
      <c r="A2637" s="19" t="s">
        <v>8219</v>
      </c>
      <c r="B2637" s="19">
        <v>84</v>
      </c>
    </row>
    <row r="2638" spans="1:2" x14ac:dyDescent="0.3">
      <c r="A2638" s="19" t="s">
        <v>8219</v>
      </c>
      <c r="B2638" s="19">
        <v>50</v>
      </c>
    </row>
    <row r="2639" spans="1:2" x14ac:dyDescent="0.3">
      <c r="A2639" s="19" t="s">
        <v>8219</v>
      </c>
      <c r="B2639" s="19">
        <v>26</v>
      </c>
    </row>
    <row r="2640" spans="1:2" x14ac:dyDescent="0.3">
      <c r="A2640" s="19" t="s">
        <v>8219</v>
      </c>
      <c r="B2640" s="19">
        <v>14</v>
      </c>
    </row>
    <row r="2641" spans="1:5" x14ac:dyDescent="0.3">
      <c r="A2641" s="19" t="s">
        <v>8219</v>
      </c>
      <c r="B2641" s="19">
        <v>49</v>
      </c>
    </row>
    <row r="2642" spans="1:5" x14ac:dyDescent="0.3">
      <c r="A2642" s="19" t="s">
        <v>8219</v>
      </c>
      <c r="B2642" s="19">
        <v>69</v>
      </c>
    </row>
    <row r="2643" spans="1:5" hidden="1" x14ac:dyDescent="0.3">
      <c r="A2643" s="19" t="s">
        <v>8221</v>
      </c>
      <c r="B2643" s="19">
        <v>1</v>
      </c>
      <c r="D2643" s="19" t="s">
        <v>8221</v>
      </c>
      <c r="E2643" s="19">
        <v>1</v>
      </c>
    </row>
    <row r="2644" spans="1:5" hidden="1" x14ac:dyDescent="0.3">
      <c r="A2644" s="19" t="s">
        <v>8221</v>
      </c>
      <c r="B2644" s="19">
        <v>0</v>
      </c>
      <c r="D2644" s="19" t="s">
        <v>8221</v>
      </c>
      <c r="E2644" s="19">
        <v>0</v>
      </c>
    </row>
    <row r="2645" spans="1:5" hidden="1" x14ac:dyDescent="0.3">
      <c r="A2645" s="19" t="s">
        <v>8220</v>
      </c>
      <c r="B2645" s="19">
        <v>1501</v>
      </c>
      <c r="D2645" s="19" t="s">
        <v>8220</v>
      </c>
      <c r="E2645" s="19">
        <v>1501</v>
      </c>
    </row>
    <row r="2646" spans="1:5" hidden="1" x14ac:dyDescent="0.3">
      <c r="A2646" s="19" t="s">
        <v>8220</v>
      </c>
      <c r="B2646" s="19">
        <v>52</v>
      </c>
      <c r="D2646" s="19" t="s">
        <v>8220</v>
      </c>
      <c r="E2646" s="19">
        <v>52</v>
      </c>
    </row>
    <row r="2647" spans="1:5" hidden="1" x14ac:dyDescent="0.3">
      <c r="A2647" s="19" t="s">
        <v>8220</v>
      </c>
      <c r="B2647" s="19">
        <v>23</v>
      </c>
      <c r="D2647" s="19" t="s">
        <v>8220</v>
      </c>
      <c r="E2647" s="19">
        <v>23</v>
      </c>
    </row>
    <row r="2648" spans="1:5" hidden="1" x14ac:dyDescent="0.3">
      <c r="A2648" s="19" t="s">
        <v>8220</v>
      </c>
      <c r="B2648" s="19">
        <v>535</v>
      </c>
      <c r="D2648" s="19" t="s">
        <v>8220</v>
      </c>
      <c r="E2648" s="19">
        <v>535</v>
      </c>
    </row>
    <row r="2649" spans="1:5" hidden="1" x14ac:dyDescent="0.3">
      <c r="A2649" s="19" t="s">
        <v>8220</v>
      </c>
      <c r="B2649" s="19">
        <v>3</v>
      </c>
      <c r="D2649" s="19" t="s">
        <v>8220</v>
      </c>
      <c r="E2649" s="19">
        <v>3</v>
      </c>
    </row>
    <row r="2650" spans="1:5" hidden="1" x14ac:dyDescent="0.3">
      <c r="A2650" s="19" t="s">
        <v>8220</v>
      </c>
      <c r="B2650" s="19">
        <v>6</v>
      </c>
      <c r="D2650" s="19" t="s">
        <v>8220</v>
      </c>
      <c r="E2650" s="19">
        <v>6</v>
      </c>
    </row>
    <row r="2651" spans="1:5" hidden="1" x14ac:dyDescent="0.3">
      <c r="A2651" s="19" t="s">
        <v>8220</v>
      </c>
      <c r="B2651" s="19">
        <v>3</v>
      </c>
      <c r="D2651" s="19" t="s">
        <v>8220</v>
      </c>
      <c r="E2651" s="19">
        <v>3</v>
      </c>
    </row>
    <row r="2652" spans="1:5" hidden="1" x14ac:dyDescent="0.3">
      <c r="A2652" s="19" t="s">
        <v>8220</v>
      </c>
      <c r="B2652" s="19">
        <v>5</v>
      </c>
      <c r="D2652" s="19" t="s">
        <v>8220</v>
      </c>
      <c r="E2652" s="19">
        <v>5</v>
      </c>
    </row>
    <row r="2653" spans="1:5" hidden="1" x14ac:dyDescent="0.3">
      <c r="A2653" s="19" t="s">
        <v>8220</v>
      </c>
      <c r="B2653" s="19">
        <v>17</v>
      </c>
      <c r="D2653" s="19" t="s">
        <v>8220</v>
      </c>
      <c r="E2653" s="19">
        <v>17</v>
      </c>
    </row>
    <row r="2654" spans="1:5" hidden="1" x14ac:dyDescent="0.3">
      <c r="A2654" s="19" t="s">
        <v>8220</v>
      </c>
      <c r="B2654" s="19">
        <v>11</v>
      </c>
      <c r="D2654" s="19" t="s">
        <v>8220</v>
      </c>
      <c r="E2654" s="19">
        <v>11</v>
      </c>
    </row>
    <row r="2655" spans="1:5" hidden="1" x14ac:dyDescent="0.3">
      <c r="A2655" s="19" t="s">
        <v>8220</v>
      </c>
      <c r="B2655" s="19">
        <v>70</v>
      </c>
      <c r="D2655" s="19" t="s">
        <v>8220</v>
      </c>
      <c r="E2655" s="19">
        <v>70</v>
      </c>
    </row>
    <row r="2656" spans="1:5" hidden="1" x14ac:dyDescent="0.3">
      <c r="A2656" s="19" t="s">
        <v>8220</v>
      </c>
      <c r="B2656" s="19">
        <v>6</v>
      </c>
      <c r="D2656" s="19" t="s">
        <v>8220</v>
      </c>
      <c r="E2656" s="19">
        <v>6</v>
      </c>
    </row>
    <row r="2657" spans="1:5" hidden="1" x14ac:dyDescent="0.3">
      <c r="A2657" s="19" t="s">
        <v>8220</v>
      </c>
      <c r="B2657" s="19">
        <v>43</v>
      </c>
      <c r="D2657" s="19" t="s">
        <v>8220</v>
      </c>
      <c r="E2657" s="19">
        <v>43</v>
      </c>
    </row>
    <row r="2658" spans="1:5" hidden="1" x14ac:dyDescent="0.3">
      <c r="A2658" s="19" t="s">
        <v>8220</v>
      </c>
      <c r="B2658" s="19">
        <v>152</v>
      </c>
      <c r="D2658" s="19" t="s">
        <v>8220</v>
      </c>
      <c r="E2658" s="19">
        <v>152</v>
      </c>
    </row>
    <row r="2659" spans="1:5" hidden="1" x14ac:dyDescent="0.3">
      <c r="A2659" s="19" t="s">
        <v>8220</v>
      </c>
      <c r="B2659" s="19">
        <v>59</v>
      </c>
      <c r="D2659" s="19" t="s">
        <v>8220</v>
      </c>
      <c r="E2659" s="19">
        <v>59</v>
      </c>
    </row>
    <row r="2660" spans="1:5" hidden="1" x14ac:dyDescent="0.3">
      <c r="A2660" s="19" t="s">
        <v>8220</v>
      </c>
      <c r="B2660" s="19">
        <v>4</v>
      </c>
      <c r="D2660" s="19" t="s">
        <v>8220</v>
      </c>
      <c r="E2660" s="19">
        <v>4</v>
      </c>
    </row>
    <row r="2661" spans="1:5" hidden="1" x14ac:dyDescent="0.3">
      <c r="A2661" s="19" t="s">
        <v>8220</v>
      </c>
      <c r="B2661" s="19">
        <v>10</v>
      </c>
      <c r="D2661" s="19" t="s">
        <v>8220</v>
      </c>
      <c r="E2661" s="19">
        <v>10</v>
      </c>
    </row>
    <row r="2662" spans="1:5" hidden="1" x14ac:dyDescent="0.3">
      <c r="A2662" s="19" t="s">
        <v>8220</v>
      </c>
      <c r="B2662" s="19">
        <v>5</v>
      </c>
      <c r="D2662" s="19" t="s">
        <v>8220</v>
      </c>
      <c r="E2662" s="19">
        <v>5</v>
      </c>
    </row>
    <row r="2663" spans="1:5" x14ac:dyDescent="0.3">
      <c r="A2663" s="19" t="s">
        <v>8219</v>
      </c>
      <c r="B2663" s="19">
        <v>60</v>
      </c>
    </row>
    <row r="2664" spans="1:5" x14ac:dyDescent="0.3">
      <c r="A2664" s="19" t="s">
        <v>8219</v>
      </c>
      <c r="B2664" s="19">
        <v>80</v>
      </c>
    </row>
    <row r="2665" spans="1:5" x14ac:dyDescent="0.3">
      <c r="A2665" s="19" t="s">
        <v>8219</v>
      </c>
      <c r="B2665" s="19">
        <v>56</v>
      </c>
    </row>
    <row r="2666" spans="1:5" x14ac:dyDescent="0.3">
      <c r="A2666" s="19" t="s">
        <v>8219</v>
      </c>
      <c r="B2666" s="19">
        <v>104</v>
      </c>
    </row>
    <row r="2667" spans="1:5" x14ac:dyDescent="0.3">
      <c r="A2667" s="19" t="s">
        <v>8219</v>
      </c>
      <c r="B2667" s="19">
        <v>46</v>
      </c>
    </row>
    <row r="2668" spans="1:5" x14ac:dyDescent="0.3">
      <c r="A2668" s="19" t="s">
        <v>8219</v>
      </c>
      <c r="B2668" s="19">
        <v>206</v>
      </c>
    </row>
    <row r="2669" spans="1:5" x14ac:dyDescent="0.3">
      <c r="A2669" s="19" t="s">
        <v>8219</v>
      </c>
      <c r="B2669" s="19">
        <v>18</v>
      </c>
    </row>
    <row r="2670" spans="1:5" x14ac:dyDescent="0.3">
      <c r="A2670" s="19" t="s">
        <v>8219</v>
      </c>
      <c r="B2670" s="19">
        <v>28</v>
      </c>
    </row>
    <row r="2671" spans="1:5" x14ac:dyDescent="0.3">
      <c r="A2671" s="19" t="s">
        <v>8219</v>
      </c>
      <c r="B2671" s="19">
        <v>11</v>
      </c>
    </row>
    <row r="2672" spans="1:5" hidden="1" x14ac:dyDescent="0.3">
      <c r="A2672" s="19" t="s">
        <v>8221</v>
      </c>
      <c r="B2672" s="19">
        <v>60</v>
      </c>
      <c r="D2672" s="19" t="s">
        <v>8221</v>
      </c>
      <c r="E2672" s="19">
        <v>60</v>
      </c>
    </row>
    <row r="2673" spans="1:5" hidden="1" x14ac:dyDescent="0.3">
      <c r="A2673" s="19" t="s">
        <v>8221</v>
      </c>
      <c r="B2673" s="19">
        <v>84</v>
      </c>
      <c r="D2673" s="19" t="s">
        <v>8221</v>
      </c>
      <c r="E2673" s="19">
        <v>84</v>
      </c>
    </row>
    <row r="2674" spans="1:5" hidden="1" x14ac:dyDescent="0.3">
      <c r="A2674" s="19" t="s">
        <v>8221</v>
      </c>
      <c r="B2674" s="19">
        <v>47</v>
      </c>
      <c r="D2674" s="19" t="s">
        <v>8221</v>
      </c>
      <c r="E2674" s="19">
        <v>47</v>
      </c>
    </row>
    <row r="2675" spans="1:5" hidden="1" x14ac:dyDescent="0.3">
      <c r="A2675" s="19" t="s">
        <v>8221</v>
      </c>
      <c r="B2675" s="19">
        <v>66</v>
      </c>
      <c r="D2675" s="19" t="s">
        <v>8221</v>
      </c>
      <c r="E2675" s="19">
        <v>66</v>
      </c>
    </row>
    <row r="2676" spans="1:5" hidden="1" x14ac:dyDescent="0.3">
      <c r="A2676" s="19" t="s">
        <v>8221</v>
      </c>
      <c r="B2676" s="19">
        <v>171</v>
      </c>
      <c r="D2676" s="19" t="s">
        <v>8221</v>
      </c>
      <c r="E2676" s="19">
        <v>171</v>
      </c>
    </row>
    <row r="2677" spans="1:5" hidden="1" x14ac:dyDescent="0.3">
      <c r="A2677" s="19" t="s">
        <v>8221</v>
      </c>
      <c r="B2677" s="19">
        <v>29</v>
      </c>
      <c r="D2677" s="19" t="s">
        <v>8221</v>
      </c>
      <c r="E2677" s="19">
        <v>29</v>
      </c>
    </row>
    <row r="2678" spans="1:5" hidden="1" x14ac:dyDescent="0.3">
      <c r="A2678" s="19" t="s">
        <v>8221</v>
      </c>
      <c r="B2678" s="19">
        <v>9</v>
      </c>
      <c r="D2678" s="19" t="s">
        <v>8221</v>
      </c>
      <c r="E2678" s="19">
        <v>9</v>
      </c>
    </row>
    <row r="2679" spans="1:5" hidden="1" x14ac:dyDescent="0.3">
      <c r="A2679" s="19" t="s">
        <v>8221</v>
      </c>
      <c r="B2679" s="19">
        <v>27</v>
      </c>
      <c r="D2679" s="19" t="s">
        <v>8221</v>
      </c>
      <c r="E2679" s="19">
        <v>27</v>
      </c>
    </row>
    <row r="2680" spans="1:5" hidden="1" x14ac:dyDescent="0.3">
      <c r="A2680" s="19" t="s">
        <v>8221</v>
      </c>
      <c r="B2680" s="19">
        <v>2</v>
      </c>
      <c r="D2680" s="19" t="s">
        <v>8221</v>
      </c>
      <c r="E2680" s="19">
        <v>2</v>
      </c>
    </row>
    <row r="2681" spans="1:5" hidden="1" x14ac:dyDescent="0.3">
      <c r="A2681" s="19" t="s">
        <v>8221</v>
      </c>
      <c r="B2681" s="19">
        <v>3</v>
      </c>
      <c r="D2681" s="19" t="s">
        <v>8221</v>
      </c>
      <c r="E2681" s="19">
        <v>3</v>
      </c>
    </row>
    <row r="2682" spans="1:5" hidden="1" x14ac:dyDescent="0.3">
      <c r="A2682" s="19" t="s">
        <v>8221</v>
      </c>
      <c r="B2682" s="19">
        <v>4</v>
      </c>
      <c r="D2682" s="19" t="s">
        <v>8221</v>
      </c>
      <c r="E2682" s="19">
        <v>4</v>
      </c>
    </row>
    <row r="2683" spans="1:5" hidden="1" x14ac:dyDescent="0.3">
      <c r="A2683" s="19" t="s">
        <v>8221</v>
      </c>
      <c r="B2683" s="19">
        <v>2</v>
      </c>
      <c r="D2683" s="19" t="s">
        <v>8221</v>
      </c>
      <c r="E2683" s="19">
        <v>2</v>
      </c>
    </row>
    <row r="2684" spans="1:5" hidden="1" x14ac:dyDescent="0.3">
      <c r="A2684" s="19" t="s">
        <v>8221</v>
      </c>
      <c r="B2684" s="19">
        <v>20</v>
      </c>
      <c r="D2684" s="19" t="s">
        <v>8221</v>
      </c>
      <c r="E2684" s="19">
        <v>20</v>
      </c>
    </row>
    <row r="2685" spans="1:5" hidden="1" x14ac:dyDescent="0.3">
      <c r="A2685" s="19" t="s">
        <v>8221</v>
      </c>
      <c r="B2685" s="19">
        <v>3</v>
      </c>
      <c r="D2685" s="19" t="s">
        <v>8221</v>
      </c>
      <c r="E2685" s="19">
        <v>3</v>
      </c>
    </row>
    <row r="2686" spans="1:5" hidden="1" x14ac:dyDescent="0.3">
      <c r="A2686" s="19" t="s">
        <v>8221</v>
      </c>
      <c r="B2686" s="19">
        <v>4</v>
      </c>
      <c r="D2686" s="19" t="s">
        <v>8221</v>
      </c>
      <c r="E2686" s="19">
        <v>4</v>
      </c>
    </row>
    <row r="2687" spans="1:5" hidden="1" x14ac:dyDescent="0.3">
      <c r="A2687" s="19" t="s">
        <v>8221</v>
      </c>
      <c r="B2687" s="19">
        <v>1</v>
      </c>
      <c r="D2687" s="19" t="s">
        <v>8221</v>
      </c>
      <c r="E2687" s="19">
        <v>1</v>
      </c>
    </row>
    <row r="2688" spans="1:5" hidden="1" x14ac:dyDescent="0.3">
      <c r="A2688" s="19" t="s">
        <v>8221</v>
      </c>
      <c r="B2688" s="19">
        <v>0</v>
      </c>
      <c r="D2688" s="19" t="s">
        <v>8221</v>
      </c>
      <c r="E2688" s="19">
        <v>0</v>
      </c>
    </row>
    <row r="2689" spans="1:5" hidden="1" x14ac:dyDescent="0.3">
      <c r="A2689" s="19" t="s">
        <v>8221</v>
      </c>
      <c r="B2689" s="19">
        <v>0</v>
      </c>
      <c r="D2689" s="19" t="s">
        <v>8221</v>
      </c>
      <c r="E2689" s="19">
        <v>0</v>
      </c>
    </row>
    <row r="2690" spans="1:5" hidden="1" x14ac:dyDescent="0.3">
      <c r="A2690" s="19" t="s">
        <v>8221</v>
      </c>
      <c r="B2690" s="19">
        <v>14</v>
      </c>
      <c r="D2690" s="19" t="s">
        <v>8221</v>
      </c>
      <c r="E2690" s="19">
        <v>14</v>
      </c>
    </row>
    <row r="2691" spans="1:5" hidden="1" x14ac:dyDescent="0.3">
      <c r="A2691" s="19" t="s">
        <v>8221</v>
      </c>
      <c r="B2691" s="19">
        <v>1</v>
      </c>
      <c r="D2691" s="19" t="s">
        <v>8221</v>
      </c>
      <c r="E2691" s="19">
        <v>1</v>
      </c>
    </row>
    <row r="2692" spans="1:5" hidden="1" x14ac:dyDescent="0.3">
      <c r="A2692" s="19" t="s">
        <v>8221</v>
      </c>
      <c r="B2692" s="19">
        <v>118</v>
      </c>
      <c r="D2692" s="19" t="s">
        <v>8221</v>
      </c>
      <c r="E2692" s="19">
        <v>118</v>
      </c>
    </row>
    <row r="2693" spans="1:5" hidden="1" x14ac:dyDescent="0.3">
      <c r="A2693" s="19" t="s">
        <v>8221</v>
      </c>
      <c r="B2693" s="19">
        <v>2</v>
      </c>
      <c r="D2693" s="19" t="s">
        <v>8221</v>
      </c>
      <c r="E2693" s="19">
        <v>2</v>
      </c>
    </row>
    <row r="2694" spans="1:5" hidden="1" x14ac:dyDescent="0.3">
      <c r="A2694" s="19" t="s">
        <v>8221</v>
      </c>
      <c r="B2694" s="19">
        <v>1</v>
      </c>
      <c r="D2694" s="19" t="s">
        <v>8221</v>
      </c>
      <c r="E2694" s="19">
        <v>1</v>
      </c>
    </row>
    <row r="2695" spans="1:5" hidden="1" x14ac:dyDescent="0.3">
      <c r="A2695" s="19" t="s">
        <v>8221</v>
      </c>
      <c r="B2695" s="19">
        <v>3</v>
      </c>
      <c r="D2695" s="19" t="s">
        <v>8221</v>
      </c>
      <c r="E2695" s="19">
        <v>3</v>
      </c>
    </row>
    <row r="2696" spans="1:5" hidden="1" x14ac:dyDescent="0.3">
      <c r="A2696" s="19" t="s">
        <v>8221</v>
      </c>
      <c r="B2696" s="19">
        <v>1</v>
      </c>
      <c r="D2696" s="19" t="s">
        <v>8221</v>
      </c>
      <c r="E2696" s="19">
        <v>1</v>
      </c>
    </row>
    <row r="2697" spans="1:5" hidden="1" x14ac:dyDescent="0.3">
      <c r="A2697" s="19" t="s">
        <v>8221</v>
      </c>
      <c r="B2697" s="19">
        <v>3</v>
      </c>
      <c r="D2697" s="19" t="s">
        <v>8221</v>
      </c>
      <c r="E2697" s="19">
        <v>3</v>
      </c>
    </row>
    <row r="2698" spans="1:5" hidden="1" x14ac:dyDescent="0.3">
      <c r="A2698" s="19" t="s">
        <v>8221</v>
      </c>
      <c r="B2698" s="19">
        <v>38</v>
      </c>
      <c r="D2698" s="19" t="s">
        <v>8221</v>
      </c>
      <c r="E2698" s="19">
        <v>38</v>
      </c>
    </row>
    <row r="2699" spans="1:5" hidden="1" x14ac:dyDescent="0.3">
      <c r="A2699" s="19" t="s">
        <v>8221</v>
      </c>
      <c r="B2699" s="19">
        <v>52</v>
      </c>
      <c r="D2699" s="19" t="s">
        <v>8221</v>
      </c>
      <c r="E2699" s="19">
        <v>52</v>
      </c>
    </row>
    <row r="2700" spans="1:5" hidden="1" x14ac:dyDescent="0.3">
      <c r="A2700" s="19" t="s">
        <v>8221</v>
      </c>
      <c r="B2700" s="19">
        <v>2</v>
      </c>
      <c r="D2700" s="19" t="s">
        <v>8221</v>
      </c>
      <c r="E2700" s="19">
        <v>2</v>
      </c>
    </row>
    <row r="2701" spans="1:5" hidden="1" x14ac:dyDescent="0.3">
      <c r="A2701" s="19" t="s">
        <v>8221</v>
      </c>
      <c r="B2701" s="19">
        <v>0</v>
      </c>
      <c r="D2701" s="19" t="s">
        <v>8221</v>
      </c>
      <c r="E2701" s="19">
        <v>0</v>
      </c>
    </row>
    <row r="2702" spans="1:5" hidden="1" x14ac:dyDescent="0.3">
      <c r="A2702" s="19" t="s">
        <v>8221</v>
      </c>
      <c r="B2702" s="19">
        <v>4</v>
      </c>
      <c r="D2702" s="19" t="s">
        <v>8221</v>
      </c>
      <c r="E2702" s="19">
        <v>4</v>
      </c>
    </row>
    <row r="2703" spans="1:5" hidden="1" x14ac:dyDescent="0.3">
      <c r="A2703" s="19" t="s">
        <v>8222</v>
      </c>
      <c r="B2703" s="19">
        <v>46</v>
      </c>
      <c r="D2703" s="19" t="s">
        <v>8222</v>
      </c>
      <c r="E2703" s="19">
        <v>46</v>
      </c>
    </row>
    <row r="2704" spans="1:5" hidden="1" x14ac:dyDescent="0.3">
      <c r="A2704" s="19" t="s">
        <v>8222</v>
      </c>
      <c r="B2704" s="19">
        <v>26</v>
      </c>
      <c r="D2704" s="19" t="s">
        <v>8222</v>
      </c>
      <c r="E2704" s="19">
        <v>26</v>
      </c>
    </row>
    <row r="2705" spans="1:5" hidden="1" x14ac:dyDescent="0.3">
      <c r="A2705" s="19" t="s">
        <v>8222</v>
      </c>
      <c r="B2705" s="19">
        <v>45</v>
      </c>
      <c r="D2705" s="19" t="s">
        <v>8222</v>
      </c>
      <c r="E2705" s="19">
        <v>45</v>
      </c>
    </row>
    <row r="2706" spans="1:5" hidden="1" x14ac:dyDescent="0.3">
      <c r="A2706" s="19" t="s">
        <v>8222</v>
      </c>
      <c r="B2706" s="19">
        <v>7</v>
      </c>
      <c r="D2706" s="19" t="s">
        <v>8222</v>
      </c>
      <c r="E2706" s="19">
        <v>7</v>
      </c>
    </row>
    <row r="2707" spans="1:5" hidden="1" x14ac:dyDescent="0.3">
      <c r="A2707" s="19" t="s">
        <v>8222</v>
      </c>
      <c r="B2707" s="19">
        <v>8</v>
      </c>
      <c r="D2707" s="19" t="s">
        <v>8222</v>
      </c>
      <c r="E2707" s="19">
        <v>8</v>
      </c>
    </row>
    <row r="2708" spans="1:5" x14ac:dyDescent="0.3">
      <c r="A2708" s="19" t="s">
        <v>8219</v>
      </c>
      <c r="B2708" s="19">
        <v>263</v>
      </c>
    </row>
    <row r="2709" spans="1:5" x14ac:dyDescent="0.3">
      <c r="A2709" s="19" t="s">
        <v>8219</v>
      </c>
      <c r="B2709" s="19">
        <v>394</v>
      </c>
    </row>
    <row r="2710" spans="1:5" x14ac:dyDescent="0.3">
      <c r="A2710" s="19" t="s">
        <v>8219</v>
      </c>
      <c r="B2710" s="19">
        <v>1049</v>
      </c>
    </row>
    <row r="2711" spans="1:5" x14ac:dyDescent="0.3">
      <c r="A2711" s="19" t="s">
        <v>8219</v>
      </c>
      <c r="B2711" s="19">
        <v>308</v>
      </c>
    </row>
    <row r="2712" spans="1:5" x14ac:dyDescent="0.3">
      <c r="A2712" s="19" t="s">
        <v>8219</v>
      </c>
      <c r="B2712" s="19">
        <v>1088</v>
      </c>
    </row>
    <row r="2713" spans="1:5" x14ac:dyDescent="0.3">
      <c r="A2713" s="19" t="s">
        <v>8219</v>
      </c>
      <c r="B2713" s="19">
        <v>73</v>
      </c>
    </row>
    <row r="2714" spans="1:5" x14ac:dyDescent="0.3">
      <c r="A2714" s="19" t="s">
        <v>8219</v>
      </c>
      <c r="B2714" s="19">
        <v>143</v>
      </c>
    </row>
    <row r="2715" spans="1:5" x14ac:dyDescent="0.3">
      <c r="A2715" s="19" t="s">
        <v>8219</v>
      </c>
      <c r="B2715" s="19">
        <v>1420</v>
      </c>
    </row>
    <row r="2716" spans="1:5" x14ac:dyDescent="0.3">
      <c r="A2716" s="19" t="s">
        <v>8219</v>
      </c>
      <c r="B2716" s="19">
        <v>305</v>
      </c>
    </row>
    <row r="2717" spans="1:5" x14ac:dyDescent="0.3">
      <c r="A2717" s="19" t="s">
        <v>8219</v>
      </c>
      <c r="B2717" s="19">
        <v>551</v>
      </c>
    </row>
    <row r="2718" spans="1:5" x14ac:dyDescent="0.3">
      <c r="A2718" s="19" t="s">
        <v>8219</v>
      </c>
      <c r="B2718" s="19">
        <v>187</v>
      </c>
    </row>
    <row r="2719" spans="1:5" x14ac:dyDescent="0.3">
      <c r="A2719" s="19" t="s">
        <v>8219</v>
      </c>
      <c r="B2719" s="19">
        <v>325</v>
      </c>
    </row>
    <row r="2720" spans="1:5" x14ac:dyDescent="0.3">
      <c r="A2720" s="19" t="s">
        <v>8219</v>
      </c>
      <c r="B2720" s="19">
        <v>148</v>
      </c>
    </row>
    <row r="2721" spans="1:2" x14ac:dyDescent="0.3">
      <c r="A2721" s="19" t="s">
        <v>8219</v>
      </c>
      <c r="B2721" s="19">
        <v>69</v>
      </c>
    </row>
    <row r="2722" spans="1:2" x14ac:dyDescent="0.3">
      <c r="A2722" s="19" t="s">
        <v>8219</v>
      </c>
      <c r="B2722" s="19">
        <v>173</v>
      </c>
    </row>
    <row r="2723" spans="1:2" x14ac:dyDescent="0.3">
      <c r="A2723" s="19" t="s">
        <v>8219</v>
      </c>
      <c r="B2723" s="19">
        <v>269</v>
      </c>
    </row>
    <row r="2724" spans="1:2" x14ac:dyDescent="0.3">
      <c r="A2724" s="19" t="s">
        <v>8219</v>
      </c>
      <c r="B2724" s="19">
        <v>185</v>
      </c>
    </row>
    <row r="2725" spans="1:2" x14ac:dyDescent="0.3">
      <c r="A2725" s="19" t="s">
        <v>8219</v>
      </c>
      <c r="B2725" s="19">
        <v>176</v>
      </c>
    </row>
    <row r="2726" spans="1:2" x14ac:dyDescent="0.3">
      <c r="A2726" s="19" t="s">
        <v>8219</v>
      </c>
      <c r="B2726" s="19">
        <v>1019</v>
      </c>
    </row>
    <row r="2727" spans="1:2" x14ac:dyDescent="0.3">
      <c r="A2727" s="19" t="s">
        <v>8219</v>
      </c>
      <c r="B2727" s="19">
        <v>113</v>
      </c>
    </row>
    <row r="2728" spans="1:2" x14ac:dyDescent="0.3">
      <c r="A2728" s="19" t="s">
        <v>8219</v>
      </c>
      <c r="B2728" s="19">
        <v>404</v>
      </c>
    </row>
    <row r="2729" spans="1:2" x14ac:dyDescent="0.3">
      <c r="A2729" s="19" t="s">
        <v>8219</v>
      </c>
      <c r="B2729" s="19">
        <v>707</v>
      </c>
    </row>
    <row r="2730" spans="1:2" x14ac:dyDescent="0.3">
      <c r="A2730" s="19" t="s">
        <v>8219</v>
      </c>
      <c r="B2730" s="19">
        <v>392</v>
      </c>
    </row>
    <row r="2731" spans="1:2" x14ac:dyDescent="0.3">
      <c r="A2731" s="19" t="s">
        <v>8219</v>
      </c>
      <c r="B2731" s="19">
        <v>23</v>
      </c>
    </row>
    <row r="2732" spans="1:2" x14ac:dyDescent="0.3">
      <c r="A2732" s="19" t="s">
        <v>8219</v>
      </c>
      <c r="B2732" s="19">
        <v>682</v>
      </c>
    </row>
    <row r="2733" spans="1:2" x14ac:dyDescent="0.3">
      <c r="A2733" s="19" t="s">
        <v>8219</v>
      </c>
      <c r="B2733" s="19">
        <v>37</v>
      </c>
    </row>
    <row r="2734" spans="1:2" x14ac:dyDescent="0.3">
      <c r="A2734" s="19" t="s">
        <v>8219</v>
      </c>
      <c r="B2734" s="19">
        <v>146</v>
      </c>
    </row>
    <row r="2735" spans="1:2" x14ac:dyDescent="0.3">
      <c r="A2735" s="19" t="s">
        <v>8219</v>
      </c>
      <c r="B2735" s="19">
        <v>119</v>
      </c>
    </row>
    <row r="2736" spans="1:2" x14ac:dyDescent="0.3">
      <c r="A2736" s="19" t="s">
        <v>8219</v>
      </c>
      <c r="B2736" s="19">
        <v>163</v>
      </c>
    </row>
    <row r="2737" spans="1:5" x14ac:dyDescent="0.3">
      <c r="A2737" s="19" t="s">
        <v>8219</v>
      </c>
      <c r="B2737" s="19">
        <v>339</v>
      </c>
    </row>
    <row r="2738" spans="1:5" x14ac:dyDescent="0.3">
      <c r="A2738" s="19" t="s">
        <v>8219</v>
      </c>
      <c r="B2738" s="19">
        <v>58</v>
      </c>
    </row>
    <row r="2739" spans="1:5" x14ac:dyDescent="0.3">
      <c r="A2739" s="19" t="s">
        <v>8219</v>
      </c>
      <c r="B2739" s="19">
        <v>456</v>
      </c>
    </row>
    <row r="2740" spans="1:5" x14ac:dyDescent="0.3">
      <c r="A2740" s="19" t="s">
        <v>8219</v>
      </c>
      <c r="B2740" s="19">
        <v>15</v>
      </c>
    </row>
    <row r="2741" spans="1:5" x14ac:dyDescent="0.3">
      <c r="A2741" s="19" t="s">
        <v>8219</v>
      </c>
      <c r="B2741" s="19">
        <v>191</v>
      </c>
    </row>
    <row r="2742" spans="1:5" x14ac:dyDescent="0.3">
      <c r="A2742" s="19" t="s">
        <v>8219</v>
      </c>
      <c r="B2742" s="19">
        <v>17</v>
      </c>
    </row>
    <row r="2743" spans="1:5" hidden="1" x14ac:dyDescent="0.3">
      <c r="A2743" s="19" t="s">
        <v>8221</v>
      </c>
      <c r="B2743" s="19">
        <v>4</v>
      </c>
      <c r="D2743" s="19" t="s">
        <v>8221</v>
      </c>
      <c r="E2743" s="19">
        <v>4</v>
      </c>
    </row>
    <row r="2744" spans="1:5" hidden="1" x14ac:dyDescent="0.3">
      <c r="A2744" s="19" t="s">
        <v>8221</v>
      </c>
      <c r="B2744" s="19">
        <v>18</v>
      </c>
      <c r="D2744" s="19" t="s">
        <v>8221</v>
      </c>
      <c r="E2744" s="19">
        <v>18</v>
      </c>
    </row>
    <row r="2745" spans="1:5" hidden="1" x14ac:dyDescent="0.3">
      <c r="A2745" s="19" t="s">
        <v>8221</v>
      </c>
      <c r="B2745" s="19">
        <v>0</v>
      </c>
      <c r="D2745" s="19" t="s">
        <v>8221</v>
      </c>
      <c r="E2745" s="19">
        <v>0</v>
      </c>
    </row>
    <row r="2746" spans="1:5" hidden="1" x14ac:dyDescent="0.3">
      <c r="A2746" s="19" t="s">
        <v>8221</v>
      </c>
      <c r="B2746" s="19">
        <v>22</v>
      </c>
      <c r="D2746" s="19" t="s">
        <v>8221</v>
      </c>
      <c r="E2746" s="19">
        <v>22</v>
      </c>
    </row>
    <row r="2747" spans="1:5" hidden="1" x14ac:dyDescent="0.3">
      <c r="A2747" s="19" t="s">
        <v>8221</v>
      </c>
      <c r="B2747" s="19">
        <v>49</v>
      </c>
      <c r="D2747" s="19" t="s">
        <v>8221</v>
      </c>
      <c r="E2747" s="19">
        <v>49</v>
      </c>
    </row>
    <row r="2748" spans="1:5" hidden="1" x14ac:dyDescent="0.3">
      <c r="A2748" s="19" t="s">
        <v>8221</v>
      </c>
      <c r="B2748" s="19">
        <v>19</v>
      </c>
      <c r="D2748" s="19" t="s">
        <v>8221</v>
      </c>
      <c r="E2748" s="19">
        <v>19</v>
      </c>
    </row>
    <row r="2749" spans="1:5" hidden="1" x14ac:dyDescent="0.3">
      <c r="A2749" s="19" t="s">
        <v>8221</v>
      </c>
      <c r="B2749" s="19">
        <v>4</v>
      </c>
      <c r="D2749" s="19" t="s">
        <v>8221</v>
      </c>
      <c r="E2749" s="19">
        <v>4</v>
      </c>
    </row>
    <row r="2750" spans="1:5" hidden="1" x14ac:dyDescent="0.3">
      <c r="A2750" s="19" t="s">
        <v>8221</v>
      </c>
      <c r="B2750" s="19">
        <v>4</v>
      </c>
      <c r="D2750" s="19" t="s">
        <v>8221</v>
      </c>
      <c r="E2750" s="19">
        <v>4</v>
      </c>
    </row>
    <row r="2751" spans="1:5" hidden="1" x14ac:dyDescent="0.3">
      <c r="A2751" s="19" t="s">
        <v>8221</v>
      </c>
      <c r="B2751" s="19">
        <v>2</v>
      </c>
      <c r="D2751" s="19" t="s">
        <v>8221</v>
      </c>
      <c r="E2751" s="19">
        <v>2</v>
      </c>
    </row>
    <row r="2752" spans="1:5" hidden="1" x14ac:dyDescent="0.3">
      <c r="A2752" s="19" t="s">
        <v>8221</v>
      </c>
      <c r="B2752" s="19">
        <v>0</v>
      </c>
      <c r="D2752" s="19" t="s">
        <v>8221</v>
      </c>
      <c r="E2752" s="19">
        <v>0</v>
      </c>
    </row>
    <row r="2753" spans="1:5" hidden="1" x14ac:dyDescent="0.3">
      <c r="A2753" s="19" t="s">
        <v>8221</v>
      </c>
      <c r="B2753" s="19">
        <v>0</v>
      </c>
      <c r="D2753" s="19" t="s">
        <v>8221</v>
      </c>
      <c r="E2753" s="19">
        <v>0</v>
      </c>
    </row>
    <row r="2754" spans="1:5" hidden="1" x14ac:dyDescent="0.3">
      <c r="A2754" s="19" t="s">
        <v>8221</v>
      </c>
      <c r="B2754" s="19">
        <v>14</v>
      </c>
      <c r="D2754" s="19" t="s">
        <v>8221</v>
      </c>
      <c r="E2754" s="19">
        <v>14</v>
      </c>
    </row>
    <row r="2755" spans="1:5" hidden="1" x14ac:dyDescent="0.3">
      <c r="A2755" s="19" t="s">
        <v>8221</v>
      </c>
      <c r="B2755" s="19">
        <v>8</v>
      </c>
      <c r="D2755" s="19" t="s">
        <v>8221</v>
      </c>
      <c r="E2755" s="19">
        <v>8</v>
      </c>
    </row>
    <row r="2756" spans="1:5" hidden="1" x14ac:dyDescent="0.3">
      <c r="A2756" s="19" t="s">
        <v>8221</v>
      </c>
      <c r="B2756" s="19">
        <v>0</v>
      </c>
      <c r="D2756" s="19" t="s">
        <v>8221</v>
      </c>
      <c r="E2756" s="19">
        <v>0</v>
      </c>
    </row>
    <row r="2757" spans="1:5" hidden="1" x14ac:dyDescent="0.3">
      <c r="A2757" s="19" t="s">
        <v>8221</v>
      </c>
      <c r="B2757" s="19">
        <v>15</v>
      </c>
      <c r="D2757" s="19" t="s">
        <v>8221</v>
      </c>
      <c r="E2757" s="19">
        <v>15</v>
      </c>
    </row>
    <row r="2758" spans="1:5" hidden="1" x14ac:dyDescent="0.3">
      <c r="A2758" s="19" t="s">
        <v>8221</v>
      </c>
      <c r="B2758" s="19">
        <v>33</v>
      </c>
      <c r="D2758" s="19" t="s">
        <v>8221</v>
      </c>
      <c r="E2758" s="19">
        <v>33</v>
      </c>
    </row>
    <row r="2759" spans="1:5" hidden="1" x14ac:dyDescent="0.3">
      <c r="A2759" s="19" t="s">
        <v>8221</v>
      </c>
      <c r="B2759" s="19">
        <v>2</v>
      </c>
      <c r="D2759" s="19" t="s">
        <v>8221</v>
      </c>
      <c r="E2759" s="19">
        <v>2</v>
      </c>
    </row>
    <row r="2760" spans="1:5" hidden="1" x14ac:dyDescent="0.3">
      <c r="A2760" s="19" t="s">
        <v>8221</v>
      </c>
      <c r="B2760" s="19">
        <v>6</v>
      </c>
      <c r="D2760" s="19" t="s">
        <v>8221</v>
      </c>
      <c r="E2760" s="19">
        <v>6</v>
      </c>
    </row>
    <row r="2761" spans="1:5" hidden="1" x14ac:dyDescent="0.3">
      <c r="A2761" s="19" t="s">
        <v>8221</v>
      </c>
      <c r="B2761" s="19">
        <v>2</v>
      </c>
      <c r="D2761" s="19" t="s">
        <v>8221</v>
      </c>
      <c r="E2761" s="19">
        <v>2</v>
      </c>
    </row>
    <row r="2762" spans="1:5" hidden="1" x14ac:dyDescent="0.3">
      <c r="A2762" s="19" t="s">
        <v>8221</v>
      </c>
      <c r="B2762" s="19">
        <v>0</v>
      </c>
      <c r="D2762" s="19" t="s">
        <v>8221</v>
      </c>
      <c r="E2762" s="19">
        <v>0</v>
      </c>
    </row>
    <row r="2763" spans="1:5" hidden="1" x14ac:dyDescent="0.3">
      <c r="A2763" s="19" t="s">
        <v>8221</v>
      </c>
      <c r="B2763" s="19">
        <v>4</v>
      </c>
      <c r="D2763" s="19" t="s">
        <v>8221</v>
      </c>
      <c r="E2763" s="19">
        <v>4</v>
      </c>
    </row>
    <row r="2764" spans="1:5" hidden="1" x14ac:dyDescent="0.3">
      <c r="A2764" s="19" t="s">
        <v>8221</v>
      </c>
      <c r="B2764" s="19">
        <v>1</v>
      </c>
      <c r="D2764" s="19" t="s">
        <v>8221</v>
      </c>
      <c r="E2764" s="19">
        <v>1</v>
      </c>
    </row>
    <row r="2765" spans="1:5" hidden="1" x14ac:dyDescent="0.3">
      <c r="A2765" s="19" t="s">
        <v>8221</v>
      </c>
      <c r="B2765" s="19">
        <v>3</v>
      </c>
      <c r="D2765" s="19" t="s">
        <v>8221</v>
      </c>
      <c r="E2765" s="19">
        <v>3</v>
      </c>
    </row>
    <row r="2766" spans="1:5" hidden="1" x14ac:dyDescent="0.3">
      <c r="A2766" s="19" t="s">
        <v>8221</v>
      </c>
      <c r="B2766" s="19">
        <v>4</v>
      </c>
      <c r="D2766" s="19" t="s">
        <v>8221</v>
      </c>
      <c r="E2766" s="19">
        <v>4</v>
      </c>
    </row>
    <row r="2767" spans="1:5" hidden="1" x14ac:dyDescent="0.3">
      <c r="A2767" s="19" t="s">
        <v>8221</v>
      </c>
      <c r="B2767" s="19">
        <v>0</v>
      </c>
      <c r="D2767" s="19" t="s">
        <v>8221</v>
      </c>
      <c r="E2767" s="19">
        <v>0</v>
      </c>
    </row>
    <row r="2768" spans="1:5" hidden="1" x14ac:dyDescent="0.3">
      <c r="A2768" s="19" t="s">
        <v>8221</v>
      </c>
      <c r="B2768" s="19">
        <v>4</v>
      </c>
      <c r="D2768" s="19" t="s">
        <v>8221</v>
      </c>
      <c r="E2768" s="19">
        <v>4</v>
      </c>
    </row>
    <row r="2769" spans="1:5" hidden="1" x14ac:dyDescent="0.3">
      <c r="A2769" s="19" t="s">
        <v>8221</v>
      </c>
      <c r="B2769" s="19">
        <v>3</v>
      </c>
      <c r="D2769" s="19" t="s">
        <v>8221</v>
      </c>
      <c r="E2769" s="19">
        <v>3</v>
      </c>
    </row>
    <row r="2770" spans="1:5" hidden="1" x14ac:dyDescent="0.3">
      <c r="A2770" s="19" t="s">
        <v>8221</v>
      </c>
      <c r="B2770" s="19">
        <v>34</v>
      </c>
      <c r="D2770" s="19" t="s">
        <v>8221</v>
      </c>
      <c r="E2770" s="19">
        <v>34</v>
      </c>
    </row>
    <row r="2771" spans="1:5" hidden="1" x14ac:dyDescent="0.3">
      <c r="A2771" s="19" t="s">
        <v>8221</v>
      </c>
      <c r="B2771" s="19">
        <v>2</v>
      </c>
      <c r="D2771" s="19" t="s">
        <v>8221</v>
      </c>
      <c r="E2771" s="19">
        <v>2</v>
      </c>
    </row>
    <row r="2772" spans="1:5" hidden="1" x14ac:dyDescent="0.3">
      <c r="A2772" s="19" t="s">
        <v>8221</v>
      </c>
      <c r="B2772" s="19">
        <v>33</v>
      </c>
      <c r="D2772" s="19" t="s">
        <v>8221</v>
      </c>
      <c r="E2772" s="19">
        <v>33</v>
      </c>
    </row>
    <row r="2773" spans="1:5" hidden="1" x14ac:dyDescent="0.3">
      <c r="A2773" s="19" t="s">
        <v>8221</v>
      </c>
      <c r="B2773" s="19">
        <v>0</v>
      </c>
      <c r="D2773" s="19" t="s">
        <v>8221</v>
      </c>
      <c r="E2773" s="19">
        <v>0</v>
      </c>
    </row>
    <row r="2774" spans="1:5" hidden="1" x14ac:dyDescent="0.3">
      <c r="A2774" s="19" t="s">
        <v>8221</v>
      </c>
      <c r="B2774" s="19">
        <v>0</v>
      </c>
      <c r="D2774" s="19" t="s">
        <v>8221</v>
      </c>
      <c r="E2774" s="19">
        <v>0</v>
      </c>
    </row>
    <row r="2775" spans="1:5" hidden="1" x14ac:dyDescent="0.3">
      <c r="A2775" s="19" t="s">
        <v>8221</v>
      </c>
      <c r="B2775" s="19">
        <v>1</v>
      </c>
      <c r="D2775" s="19" t="s">
        <v>8221</v>
      </c>
      <c r="E2775" s="19">
        <v>1</v>
      </c>
    </row>
    <row r="2776" spans="1:5" hidden="1" x14ac:dyDescent="0.3">
      <c r="A2776" s="19" t="s">
        <v>8221</v>
      </c>
      <c r="B2776" s="19">
        <v>13</v>
      </c>
      <c r="D2776" s="19" t="s">
        <v>8221</v>
      </c>
      <c r="E2776" s="19">
        <v>13</v>
      </c>
    </row>
    <row r="2777" spans="1:5" hidden="1" x14ac:dyDescent="0.3">
      <c r="A2777" s="19" t="s">
        <v>8221</v>
      </c>
      <c r="B2777" s="19">
        <v>2</v>
      </c>
      <c r="D2777" s="19" t="s">
        <v>8221</v>
      </c>
      <c r="E2777" s="19">
        <v>2</v>
      </c>
    </row>
    <row r="2778" spans="1:5" hidden="1" x14ac:dyDescent="0.3">
      <c r="A2778" s="19" t="s">
        <v>8221</v>
      </c>
      <c r="B2778" s="19">
        <v>36</v>
      </c>
      <c r="D2778" s="19" t="s">
        <v>8221</v>
      </c>
      <c r="E2778" s="19">
        <v>36</v>
      </c>
    </row>
    <row r="2779" spans="1:5" hidden="1" x14ac:dyDescent="0.3">
      <c r="A2779" s="19" t="s">
        <v>8221</v>
      </c>
      <c r="B2779" s="19">
        <v>1</v>
      </c>
      <c r="D2779" s="19" t="s">
        <v>8221</v>
      </c>
      <c r="E2779" s="19">
        <v>1</v>
      </c>
    </row>
    <row r="2780" spans="1:5" hidden="1" x14ac:dyDescent="0.3">
      <c r="A2780" s="19" t="s">
        <v>8221</v>
      </c>
      <c r="B2780" s="19">
        <v>15</v>
      </c>
      <c r="D2780" s="19" t="s">
        <v>8221</v>
      </c>
      <c r="E2780" s="19">
        <v>15</v>
      </c>
    </row>
    <row r="2781" spans="1:5" hidden="1" x14ac:dyDescent="0.3">
      <c r="A2781" s="19" t="s">
        <v>8221</v>
      </c>
      <c r="B2781" s="19">
        <v>1</v>
      </c>
      <c r="D2781" s="19" t="s">
        <v>8221</v>
      </c>
      <c r="E2781" s="19">
        <v>1</v>
      </c>
    </row>
    <row r="2782" spans="1:5" hidden="1" x14ac:dyDescent="0.3">
      <c r="A2782" s="19" t="s">
        <v>8221</v>
      </c>
      <c r="B2782" s="19">
        <v>0</v>
      </c>
      <c r="D2782" s="19" t="s">
        <v>8221</v>
      </c>
      <c r="E2782" s="19">
        <v>0</v>
      </c>
    </row>
    <row r="2783" spans="1:5" x14ac:dyDescent="0.3">
      <c r="A2783" s="19" t="s">
        <v>8219</v>
      </c>
      <c r="B2783" s="19">
        <v>28</v>
      </c>
    </row>
    <row r="2784" spans="1:5" x14ac:dyDescent="0.3">
      <c r="A2784" s="19" t="s">
        <v>8219</v>
      </c>
      <c r="B2784" s="19">
        <v>18</v>
      </c>
    </row>
    <row r="2785" spans="1:2" x14ac:dyDescent="0.3">
      <c r="A2785" s="19" t="s">
        <v>8219</v>
      </c>
      <c r="B2785" s="19">
        <v>61</v>
      </c>
    </row>
    <row r="2786" spans="1:2" x14ac:dyDescent="0.3">
      <c r="A2786" s="19" t="s">
        <v>8219</v>
      </c>
      <c r="B2786" s="19">
        <v>108</v>
      </c>
    </row>
    <row r="2787" spans="1:2" x14ac:dyDescent="0.3">
      <c r="A2787" s="19" t="s">
        <v>8219</v>
      </c>
      <c r="B2787" s="19">
        <v>142</v>
      </c>
    </row>
    <row r="2788" spans="1:2" x14ac:dyDescent="0.3">
      <c r="A2788" s="19" t="s">
        <v>8219</v>
      </c>
      <c r="B2788" s="19">
        <v>74</v>
      </c>
    </row>
    <row r="2789" spans="1:2" x14ac:dyDescent="0.3">
      <c r="A2789" s="19" t="s">
        <v>8219</v>
      </c>
      <c r="B2789" s="19">
        <v>38</v>
      </c>
    </row>
    <row r="2790" spans="1:2" x14ac:dyDescent="0.3">
      <c r="A2790" s="19" t="s">
        <v>8219</v>
      </c>
      <c r="B2790" s="19">
        <v>20</v>
      </c>
    </row>
    <row r="2791" spans="1:2" x14ac:dyDescent="0.3">
      <c r="A2791" s="19" t="s">
        <v>8219</v>
      </c>
      <c r="B2791" s="19">
        <v>24</v>
      </c>
    </row>
    <row r="2792" spans="1:2" x14ac:dyDescent="0.3">
      <c r="A2792" s="19" t="s">
        <v>8219</v>
      </c>
      <c r="B2792" s="19">
        <v>66</v>
      </c>
    </row>
    <row r="2793" spans="1:2" x14ac:dyDescent="0.3">
      <c r="A2793" s="19" t="s">
        <v>8219</v>
      </c>
      <c r="B2793" s="19">
        <v>28</v>
      </c>
    </row>
    <row r="2794" spans="1:2" x14ac:dyDescent="0.3">
      <c r="A2794" s="19" t="s">
        <v>8219</v>
      </c>
      <c r="B2794" s="19">
        <v>24</v>
      </c>
    </row>
    <row r="2795" spans="1:2" x14ac:dyDescent="0.3">
      <c r="A2795" s="19" t="s">
        <v>8219</v>
      </c>
      <c r="B2795" s="19">
        <v>73</v>
      </c>
    </row>
    <row r="2796" spans="1:2" x14ac:dyDescent="0.3">
      <c r="A2796" s="19" t="s">
        <v>8219</v>
      </c>
      <c r="B2796" s="19">
        <v>3</v>
      </c>
    </row>
    <row r="2797" spans="1:2" x14ac:dyDescent="0.3">
      <c r="A2797" s="19" t="s">
        <v>8219</v>
      </c>
      <c r="B2797" s="19">
        <v>20</v>
      </c>
    </row>
    <row r="2798" spans="1:2" x14ac:dyDescent="0.3">
      <c r="A2798" s="19" t="s">
        <v>8219</v>
      </c>
      <c r="B2798" s="19">
        <v>21</v>
      </c>
    </row>
    <row r="2799" spans="1:2" x14ac:dyDescent="0.3">
      <c r="A2799" s="19" t="s">
        <v>8219</v>
      </c>
      <c r="B2799" s="19">
        <v>94</v>
      </c>
    </row>
    <row r="2800" spans="1:2" x14ac:dyDescent="0.3">
      <c r="A2800" s="19" t="s">
        <v>8219</v>
      </c>
      <c r="B2800" s="19">
        <v>139</v>
      </c>
    </row>
    <row r="2801" spans="1:2" x14ac:dyDescent="0.3">
      <c r="A2801" s="19" t="s">
        <v>8219</v>
      </c>
      <c r="B2801" s="19">
        <v>130</v>
      </c>
    </row>
    <row r="2802" spans="1:2" x14ac:dyDescent="0.3">
      <c r="A2802" s="19" t="s">
        <v>8219</v>
      </c>
      <c r="B2802" s="19">
        <v>31</v>
      </c>
    </row>
    <row r="2803" spans="1:2" x14ac:dyDescent="0.3">
      <c r="A2803" s="19" t="s">
        <v>8219</v>
      </c>
      <c r="B2803" s="19">
        <v>13</v>
      </c>
    </row>
    <row r="2804" spans="1:2" x14ac:dyDescent="0.3">
      <c r="A2804" s="19" t="s">
        <v>8219</v>
      </c>
      <c r="B2804" s="19">
        <v>90</v>
      </c>
    </row>
    <row r="2805" spans="1:2" x14ac:dyDescent="0.3">
      <c r="A2805" s="19" t="s">
        <v>8219</v>
      </c>
      <c r="B2805" s="19">
        <v>141</v>
      </c>
    </row>
    <row r="2806" spans="1:2" x14ac:dyDescent="0.3">
      <c r="A2806" s="19" t="s">
        <v>8219</v>
      </c>
      <c r="B2806" s="19">
        <v>23</v>
      </c>
    </row>
    <row r="2807" spans="1:2" x14ac:dyDescent="0.3">
      <c r="A2807" s="19" t="s">
        <v>8219</v>
      </c>
      <c r="B2807" s="19">
        <v>18</v>
      </c>
    </row>
    <row r="2808" spans="1:2" x14ac:dyDescent="0.3">
      <c r="A2808" s="19" t="s">
        <v>8219</v>
      </c>
      <c r="B2808" s="19">
        <v>76</v>
      </c>
    </row>
    <row r="2809" spans="1:2" x14ac:dyDescent="0.3">
      <c r="A2809" s="19" t="s">
        <v>8219</v>
      </c>
      <c r="B2809" s="19">
        <v>93</v>
      </c>
    </row>
    <row r="2810" spans="1:2" x14ac:dyDescent="0.3">
      <c r="A2810" s="19" t="s">
        <v>8219</v>
      </c>
      <c r="B2810" s="19">
        <v>69</v>
      </c>
    </row>
    <row r="2811" spans="1:2" x14ac:dyDescent="0.3">
      <c r="A2811" s="19" t="s">
        <v>8219</v>
      </c>
      <c r="B2811" s="19">
        <v>21</v>
      </c>
    </row>
    <row r="2812" spans="1:2" x14ac:dyDescent="0.3">
      <c r="A2812" s="19" t="s">
        <v>8219</v>
      </c>
      <c r="B2812" s="19">
        <v>57</v>
      </c>
    </row>
    <row r="2813" spans="1:2" x14ac:dyDescent="0.3">
      <c r="A2813" s="19" t="s">
        <v>8219</v>
      </c>
      <c r="B2813" s="19">
        <v>108</v>
      </c>
    </row>
    <row r="2814" spans="1:2" x14ac:dyDescent="0.3">
      <c r="A2814" s="19" t="s">
        <v>8219</v>
      </c>
      <c r="B2814" s="19">
        <v>83</v>
      </c>
    </row>
    <row r="2815" spans="1:2" x14ac:dyDescent="0.3">
      <c r="A2815" s="19" t="s">
        <v>8219</v>
      </c>
      <c r="B2815" s="19">
        <v>96</v>
      </c>
    </row>
    <row r="2816" spans="1:2" x14ac:dyDescent="0.3">
      <c r="A2816" s="19" t="s">
        <v>8219</v>
      </c>
      <c r="B2816" s="19">
        <v>64</v>
      </c>
    </row>
    <row r="2817" spans="1:2" x14ac:dyDescent="0.3">
      <c r="A2817" s="19" t="s">
        <v>8219</v>
      </c>
      <c r="B2817" s="19">
        <v>14</v>
      </c>
    </row>
    <row r="2818" spans="1:2" x14ac:dyDescent="0.3">
      <c r="A2818" s="19" t="s">
        <v>8219</v>
      </c>
      <c r="B2818" s="19">
        <v>169</v>
      </c>
    </row>
    <row r="2819" spans="1:2" x14ac:dyDescent="0.3">
      <c r="A2819" s="19" t="s">
        <v>8219</v>
      </c>
      <c r="B2819" s="19">
        <v>33</v>
      </c>
    </row>
    <row r="2820" spans="1:2" x14ac:dyDescent="0.3">
      <c r="A2820" s="19" t="s">
        <v>8219</v>
      </c>
      <c r="B2820" s="19">
        <v>102</v>
      </c>
    </row>
    <row r="2821" spans="1:2" x14ac:dyDescent="0.3">
      <c r="A2821" s="19" t="s">
        <v>8219</v>
      </c>
      <c r="B2821" s="19">
        <v>104</v>
      </c>
    </row>
    <row r="2822" spans="1:2" x14ac:dyDescent="0.3">
      <c r="A2822" s="19" t="s">
        <v>8219</v>
      </c>
      <c r="B2822" s="19">
        <v>20</v>
      </c>
    </row>
    <row r="2823" spans="1:2" x14ac:dyDescent="0.3">
      <c r="A2823" s="19" t="s">
        <v>8219</v>
      </c>
      <c r="B2823" s="19">
        <v>35</v>
      </c>
    </row>
    <row r="2824" spans="1:2" x14ac:dyDescent="0.3">
      <c r="A2824" s="19" t="s">
        <v>8219</v>
      </c>
      <c r="B2824" s="19">
        <v>94</v>
      </c>
    </row>
    <row r="2825" spans="1:2" x14ac:dyDescent="0.3">
      <c r="A2825" s="19" t="s">
        <v>8219</v>
      </c>
      <c r="B2825" s="19">
        <v>14</v>
      </c>
    </row>
    <row r="2826" spans="1:2" x14ac:dyDescent="0.3">
      <c r="A2826" s="19" t="s">
        <v>8219</v>
      </c>
      <c r="B2826" s="19">
        <v>15</v>
      </c>
    </row>
    <row r="2827" spans="1:2" x14ac:dyDescent="0.3">
      <c r="A2827" s="19" t="s">
        <v>8219</v>
      </c>
      <c r="B2827" s="19">
        <v>51</v>
      </c>
    </row>
    <row r="2828" spans="1:2" x14ac:dyDescent="0.3">
      <c r="A2828" s="19" t="s">
        <v>8219</v>
      </c>
      <c r="B2828" s="19">
        <v>19</v>
      </c>
    </row>
    <row r="2829" spans="1:2" x14ac:dyDescent="0.3">
      <c r="A2829" s="19" t="s">
        <v>8219</v>
      </c>
      <c r="B2829" s="19">
        <v>23</v>
      </c>
    </row>
    <row r="2830" spans="1:2" x14ac:dyDescent="0.3">
      <c r="A2830" s="19" t="s">
        <v>8219</v>
      </c>
      <c r="B2830" s="19">
        <v>97</v>
      </c>
    </row>
    <row r="2831" spans="1:2" x14ac:dyDescent="0.3">
      <c r="A2831" s="19" t="s">
        <v>8219</v>
      </c>
      <c r="B2831" s="19">
        <v>76</v>
      </c>
    </row>
    <row r="2832" spans="1:2" x14ac:dyDescent="0.3">
      <c r="A2832" s="19" t="s">
        <v>8219</v>
      </c>
      <c r="B2832" s="19">
        <v>11</v>
      </c>
    </row>
    <row r="2833" spans="1:5" x14ac:dyDescent="0.3">
      <c r="A2833" s="19" t="s">
        <v>8219</v>
      </c>
      <c r="B2833" s="19">
        <v>52</v>
      </c>
    </row>
    <row r="2834" spans="1:5" x14ac:dyDescent="0.3">
      <c r="A2834" s="19" t="s">
        <v>8219</v>
      </c>
      <c r="B2834" s="19">
        <v>95</v>
      </c>
    </row>
    <row r="2835" spans="1:5" x14ac:dyDescent="0.3">
      <c r="A2835" s="19" t="s">
        <v>8219</v>
      </c>
      <c r="B2835" s="19">
        <v>35</v>
      </c>
    </row>
    <row r="2836" spans="1:5" x14ac:dyDescent="0.3">
      <c r="A2836" s="19" t="s">
        <v>8219</v>
      </c>
      <c r="B2836" s="19">
        <v>21</v>
      </c>
    </row>
    <row r="2837" spans="1:5" x14ac:dyDescent="0.3">
      <c r="A2837" s="19" t="s">
        <v>8219</v>
      </c>
      <c r="B2837" s="19">
        <v>93</v>
      </c>
    </row>
    <row r="2838" spans="1:5" x14ac:dyDescent="0.3">
      <c r="A2838" s="19" t="s">
        <v>8219</v>
      </c>
      <c r="B2838" s="19">
        <v>11</v>
      </c>
    </row>
    <row r="2839" spans="1:5" x14ac:dyDescent="0.3">
      <c r="A2839" s="19" t="s">
        <v>8219</v>
      </c>
      <c r="B2839" s="19">
        <v>21</v>
      </c>
    </row>
    <row r="2840" spans="1:5" x14ac:dyDescent="0.3">
      <c r="A2840" s="19" t="s">
        <v>8219</v>
      </c>
      <c r="B2840" s="19">
        <v>54</v>
      </c>
    </row>
    <row r="2841" spans="1:5" x14ac:dyDescent="0.3">
      <c r="A2841" s="19" t="s">
        <v>8219</v>
      </c>
      <c r="B2841" s="19">
        <v>31</v>
      </c>
    </row>
    <row r="2842" spans="1:5" x14ac:dyDescent="0.3">
      <c r="A2842" s="19" t="s">
        <v>8219</v>
      </c>
      <c r="B2842" s="19">
        <v>132</v>
      </c>
    </row>
    <row r="2843" spans="1:5" hidden="1" x14ac:dyDescent="0.3">
      <c r="A2843" s="19" t="s">
        <v>8221</v>
      </c>
      <c r="B2843" s="19">
        <v>1</v>
      </c>
      <c r="D2843" s="19" t="s">
        <v>8221</v>
      </c>
      <c r="E2843" s="19">
        <v>1</v>
      </c>
    </row>
    <row r="2844" spans="1:5" hidden="1" x14ac:dyDescent="0.3">
      <c r="A2844" s="19" t="s">
        <v>8221</v>
      </c>
      <c r="B2844" s="19">
        <v>0</v>
      </c>
      <c r="D2844" s="19" t="s">
        <v>8221</v>
      </c>
      <c r="E2844" s="19">
        <v>0</v>
      </c>
    </row>
    <row r="2845" spans="1:5" hidden="1" x14ac:dyDescent="0.3">
      <c r="A2845" s="19" t="s">
        <v>8221</v>
      </c>
      <c r="B2845" s="19">
        <v>0</v>
      </c>
      <c r="D2845" s="19" t="s">
        <v>8221</v>
      </c>
      <c r="E2845" s="19">
        <v>0</v>
      </c>
    </row>
    <row r="2846" spans="1:5" hidden="1" x14ac:dyDescent="0.3">
      <c r="A2846" s="19" t="s">
        <v>8221</v>
      </c>
      <c r="B2846" s="19">
        <v>1</v>
      </c>
      <c r="D2846" s="19" t="s">
        <v>8221</v>
      </c>
      <c r="E2846" s="19">
        <v>1</v>
      </c>
    </row>
    <row r="2847" spans="1:5" hidden="1" x14ac:dyDescent="0.3">
      <c r="A2847" s="19" t="s">
        <v>8221</v>
      </c>
      <c r="B2847" s="19">
        <v>39</v>
      </c>
      <c r="D2847" s="19" t="s">
        <v>8221</v>
      </c>
      <c r="E2847" s="19">
        <v>39</v>
      </c>
    </row>
    <row r="2848" spans="1:5" hidden="1" x14ac:dyDescent="0.3">
      <c r="A2848" s="19" t="s">
        <v>8221</v>
      </c>
      <c r="B2848" s="19">
        <v>0</v>
      </c>
      <c r="D2848" s="19" t="s">
        <v>8221</v>
      </c>
      <c r="E2848" s="19">
        <v>0</v>
      </c>
    </row>
    <row r="2849" spans="1:5" hidden="1" x14ac:dyDescent="0.3">
      <c r="A2849" s="19" t="s">
        <v>8221</v>
      </c>
      <c r="B2849" s="19">
        <v>0</v>
      </c>
      <c r="D2849" s="19" t="s">
        <v>8221</v>
      </c>
      <c r="E2849" s="19">
        <v>0</v>
      </c>
    </row>
    <row r="2850" spans="1:5" hidden="1" x14ac:dyDescent="0.3">
      <c r="A2850" s="19" t="s">
        <v>8221</v>
      </c>
      <c r="B2850" s="19">
        <v>3</v>
      </c>
      <c r="D2850" s="19" t="s">
        <v>8221</v>
      </c>
      <c r="E2850" s="19">
        <v>3</v>
      </c>
    </row>
    <row r="2851" spans="1:5" hidden="1" x14ac:dyDescent="0.3">
      <c r="A2851" s="19" t="s">
        <v>8221</v>
      </c>
      <c r="B2851" s="19">
        <v>1</v>
      </c>
      <c r="D2851" s="19" t="s">
        <v>8221</v>
      </c>
      <c r="E2851" s="19">
        <v>1</v>
      </c>
    </row>
    <row r="2852" spans="1:5" hidden="1" x14ac:dyDescent="0.3">
      <c r="A2852" s="19" t="s">
        <v>8221</v>
      </c>
      <c r="B2852" s="19">
        <v>13</v>
      </c>
      <c r="D2852" s="19" t="s">
        <v>8221</v>
      </c>
      <c r="E2852" s="19">
        <v>13</v>
      </c>
    </row>
    <row r="2853" spans="1:5" hidden="1" x14ac:dyDescent="0.3">
      <c r="A2853" s="19" t="s">
        <v>8221</v>
      </c>
      <c r="B2853" s="19">
        <v>0</v>
      </c>
      <c r="D2853" s="19" t="s">
        <v>8221</v>
      </c>
      <c r="E2853" s="19">
        <v>0</v>
      </c>
    </row>
    <row r="2854" spans="1:5" hidden="1" x14ac:dyDescent="0.3">
      <c r="A2854" s="19" t="s">
        <v>8221</v>
      </c>
      <c r="B2854" s="19">
        <v>6</v>
      </c>
      <c r="D2854" s="19" t="s">
        <v>8221</v>
      </c>
      <c r="E2854" s="19">
        <v>6</v>
      </c>
    </row>
    <row r="2855" spans="1:5" hidden="1" x14ac:dyDescent="0.3">
      <c r="A2855" s="19" t="s">
        <v>8221</v>
      </c>
      <c r="B2855" s="19">
        <v>0</v>
      </c>
      <c r="D2855" s="19" t="s">
        <v>8221</v>
      </c>
      <c r="E2855" s="19">
        <v>0</v>
      </c>
    </row>
    <row r="2856" spans="1:5" hidden="1" x14ac:dyDescent="0.3">
      <c r="A2856" s="19" t="s">
        <v>8221</v>
      </c>
      <c r="B2856" s="19">
        <v>14</v>
      </c>
      <c r="D2856" s="19" t="s">
        <v>8221</v>
      </c>
      <c r="E2856" s="19">
        <v>14</v>
      </c>
    </row>
    <row r="2857" spans="1:5" hidden="1" x14ac:dyDescent="0.3">
      <c r="A2857" s="19" t="s">
        <v>8221</v>
      </c>
      <c r="B2857" s="19">
        <v>5</v>
      </c>
      <c r="D2857" s="19" t="s">
        <v>8221</v>
      </c>
      <c r="E2857" s="19">
        <v>5</v>
      </c>
    </row>
    <row r="2858" spans="1:5" hidden="1" x14ac:dyDescent="0.3">
      <c r="A2858" s="19" t="s">
        <v>8221</v>
      </c>
      <c r="B2858" s="19">
        <v>6</v>
      </c>
      <c r="D2858" s="19" t="s">
        <v>8221</v>
      </c>
      <c r="E2858" s="19">
        <v>6</v>
      </c>
    </row>
    <row r="2859" spans="1:5" hidden="1" x14ac:dyDescent="0.3">
      <c r="A2859" s="19" t="s">
        <v>8221</v>
      </c>
      <c r="B2859" s="19">
        <v>15</v>
      </c>
      <c r="D2859" s="19" t="s">
        <v>8221</v>
      </c>
      <c r="E2859" s="19">
        <v>15</v>
      </c>
    </row>
    <row r="2860" spans="1:5" hidden="1" x14ac:dyDescent="0.3">
      <c r="A2860" s="19" t="s">
        <v>8221</v>
      </c>
      <c r="B2860" s="19">
        <v>0</v>
      </c>
      <c r="D2860" s="19" t="s">
        <v>8221</v>
      </c>
      <c r="E2860" s="19">
        <v>0</v>
      </c>
    </row>
    <row r="2861" spans="1:5" hidden="1" x14ac:dyDescent="0.3">
      <c r="A2861" s="19" t="s">
        <v>8221</v>
      </c>
      <c r="B2861" s="19">
        <v>1</v>
      </c>
      <c r="D2861" s="19" t="s">
        <v>8221</v>
      </c>
      <c r="E2861" s="19">
        <v>1</v>
      </c>
    </row>
    <row r="2862" spans="1:5" hidden="1" x14ac:dyDescent="0.3">
      <c r="A2862" s="19" t="s">
        <v>8221</v>
      </c>
      <c r="B2862" s="19">
        <v>9</v>
      </c>
      <c r="D2862" s="19" t="s">
        <v>8221</v>
      </c>
      <c r="E2862" s="19">
        <v>9</v>
      </c>
    </row>
    <row r="2863" spans="1:5" hidden="1" x14ac:dyDescent="0.3">
      <c r="A2863" s="19" t="s">
        <v>8221</v>
      </c>
      <c r="B2863" s="19">
        <v>3</v>
      </c>
      <c r="D2863" s="19" t="s">
        <v>8221</v>
      </c>
      <c r="E2863" s="19">
        <v>3</v>
      </c>
    </row>
    <row r="2864" spans="1:5" hidden="1" x14ac:dyDescent="0.3">
      <c r="A2864" s="19" t="s">
        <v>8221</v>
      </c>
      <c r="B2864" s="19">
        <v>3</v>
      </c>
      <c r="D2864" s="19" t="s">
        <v>8221</v>
      </c>
      <c r="E2864" s="19">
        <v>3</v>
      </c>
    </row>
    <row r="2865" spans="1:5" hidden="1" x14ac:dyDescent="0.3">
      <c r="A2865" s="19" t="s">
        <v>8221</v>
      </c>
      <c r="B2865" s="19">
        <v>1</v>
      </c>
      <c r="D2865" s="19" t="s">
        <v>8221</v>
      </c>
      <c r="E2865" s="19">
        <v>1</v>
      </c>
    </row>
    <row r="2866" spans="1:5" hidden="1" x14ac:dyDescent="0.3">
      <c r="A2866" s="19" t="s">
        <v>8221</v>
      </c>
      <c r="B2866" s="19">
        <v>3</v>
      </c>
      <c r="D2866" s="19" t="s">
        <v>8221</v>
      </c>
      <c r="E2866" s="19">
        <v>3</v>
      </c>
    </row>
    <row r="2867" spans="1:5" hidden="1" x14ac:dyDescent="0.3">
      <c r="A2867" s="19" t="s">
        <v>8221</v>
      </c>
      <c r="B2867" s="19">
        <v>0</v>
      </c>
      <c r="D2867" s="19" t="s">
        <v>8221</v>
      </c>
      <c r="E2867" s="19">
        <v>0</v>
      </c>
    </row>
    <row r="2868" spans="1:5" hidden="1" x14ac:dyDescent="0.3">
      <c r="A2868" s="19" t="s">
        <v>8221</v>
      </c>
      <c r="B2868" s="19">
        <v>2</v>
      </c>
      <c r="D2868" s="19" t="s">
        <v>8221</v>
      </c>
      <c r="E2868" s="19">
        <v>2</v>
      </c>
    </row>
    <row r="2869" spans="1:5" hidden="1" x14ac:dyDescent="0.3">
      <c r="A2869" s="19" t="s">
        <v>8221</v>
      </c>
      <c r="B2869" s="19">
        <v>10</v>
      </c>
      <c r="D2869" s="19" t="s">
        <v>8221</v>
      </c>
      <c r="E2869" s="19">
        <v>10</v>
      </c>
    </row>
    <row r="2870" spans="1:5" hidden="1" x14ac:dyDescent="0.3">
      <c r="A2870" s="19" t="s">
        <v>8221</v>
      </c>
      <c r="B2870" s="19">
        <v>60</v>
      </c>
      <c r="D2870" s="19" t="s">
        <v>8221</v>
      </c>
      <c r="E2870" s="19">
        <v>60</v>
      </c>
    </row>
    <row r="2871" spans="1:5" hidden="1" x14ac:dyDescent="0.3">
      <c r="A2871" s="19" t="s">
        <v>8221</v>
      </c>
      <c r="B2871" s="19">
        <v>5</v>
      </c>
      <c r="D2871" s="19" t="s">
        <v>8221</v>
      </c>
      <c r="E2871" s="19">
        <v>5</v>
      </c>
    </row>
    <row r="2872" spans="1:5" hidden="1" x14ac:dyDescent="0.3">
      <c r="A2872" s="19" t="s">
        <v>8221</v>
      </c>
      <c r="B2872" s="19">
        <v>9</v>
      </c>
      <c r="D2872" s="19" t="s">
        <v>8221</v>
      </c>
      <c r="E2872" s="19">
        <v>9</v>
      </c>
    </row>
    <row r="2873" spans="1:5" hidden="1" x14ac:dyDescent="0.3">
      <c r="A2873" s="19" t="s">
        <v>8221</v>
      </c>
      <c r="B2873" s="19">
        <v>13</v>
      </c>
      <c r="D2873" s="19" t="s">
        <v>8221</v>
      </c>
      <c r="E2873" s="19">
        <v>13</v>
      </c>
    </row>
    <row r="2874" spans="1:5" hidden="1" x14ac:dyDescent="0.3">
      <c r="A2874" s="19" t="s">
        <v>8221</v>
      </c>
      <c r="B2874" s="19">
        <v>0</v>
      </c>
      <c r="D2874" s="19" t="s">
        <v>8221</v>
      </c>
      <c r="E2874" s="19">
        <v>0</v>
      </c>
    </row>
    <row r="2875" spans="1:5" hidden="1" x14ac:dyDescent="0.3">
      <c r="A2875" s="19" t="s">
        <v>8221</v>
      </c>
      <c r="B2875" s="19">
        <v>8</v>
      </c>
      <c r="D2875" s="19" t="s">
        <v>8221</v>
      </c>
      <c r="E2875" s="19">
        <v>8</v>
      </c>
    </row>
    <row r="2876" spans="1:5" hidden="1" x14ac:dyDescent="0.3">
      <c r="A2876" s="19" t="s">
        <v>8221</v>
      </c>
      <c r="B2876" s="19">
        <v>3</v>
      </c>
      <c r="D2876" s="19" t="s">
        <v>8221</v>
      </c>
      <c r="E2876" s="19">
        <v>3</v>
      </c>
    </row>
    <row r="2877" spans="1:5" hidden="1" x14ac:dyDescent="0.3">
      <c r="A2877" s="19" t="s">
        <v>8221</v>
      </c>
      <c r="B2877" s="19">
        <v>3</v>
      </c>
      <c r="D2877" s="19" t="s">
        <v>8221</v>
      </c>
      <c r="E2877" s="19">
        <v>3</v>
      </c>
    </row>
    <row r="2878" spans="1:5" hidden="1" x14ac:dyDescent="0.3">
      <c r="A2878" s="19" t="s">
        <v>8221</v>
      </c>
      <c r="B2878" s="19">
        <v>0</v>
      </c>
      <c r="D2878" s="19" t="s">
        <v>8221</v>
      </c>
      <c r="E2878" s="19">
        <v>0</v>
      </c>
    </row>
    <row r="2879" spans="1:5" hidden="1" x14ac:dyDescent="0.3">
      <c r="A2879" s="19" t="s">
        <v>8221</v>
      </c>
      <c r="B2879" s="19">
        <v>6</v>
      </c>
      <c r="D2879" s="19" t="s">
        <v>8221</v>
      </c>
      <c r="E2879" s="19">
        <v>6</v>
      </c>
    </row>
    <row r="2880" spans="1:5" hidden="1" x14ac:dyDescent="0.3">
      <c r="A2880" s="19" t="s">
        <v>8221</v>
      </c>
      <c r="B2880" s="19">
        <v>4</v>
      </c>
      <c r="D2880" s="19" t="s">
        <v>8221</v>
      </c>
      <c r="E2880" s="19">
        <v>4</v>
      </c>
    </row>
    <row r="2881" spans="1:5" hidden="1" x14ac:dyDescent="0.3">
      <c r="A2881" s="19" t="s">
        <v>8221</v>
      </c>
      <c r="B2881" s="19">
        <v>1</v>
      </c>
      <c r="D2881" s="19" t="s">
        <v>8221</v>
      </c>
      <c r="E2881" s="19">
        <v>1</v>
      </c>
    </row>
    <row r="2882" spans="1:5" hidden="1" x14ac:dyDescent="0.3">
      <c r="A2882" s="19" t="s">
        <v>8221</v>
      </c>
      <c r="B2882" s="19">
        <v>29</v>
      </c>
      <c r="D2882" s="19" t="s">
        <v>8221</v>
      </c>
      <c r="E2882" s="19">
        <v>29</v>
      </c>
    </row>
    <row r="2883" spans="1:5" hidden="1" x14ac:dyDescent="0.3">
      <c r="A2883" s="19" t="s">
        <v>8221</v>
      </c>
      <c r="B2883" s="19">
        <v>0</v>
      </c>
      <c r="D2883" s="19" t="s">
        <v>8221</v>
      </c>
      <c r="E2883" s="19">
        <v>0</v>
      </c>
    </row>
    <row r="2884" spans="1:5" hidden="1" x14ac:dyDescent="0.3">
      <c r="A2884" s="19" t="s">
        <v>8221</v>
      </c>
      <c r="B2884" s="19">
        <v>4</v>
      </c>
      <c r="D2884" s="19" t="s">
        <v>8221</v>
      </c>
      <c r="E2884" s="19">
        <v>4</v>
      </c>
    </row>
    <row r="2885" spans="1:5" hidden="1" x14ac:dyDescent="0.3">
      <c r="A2885" s="19" t="s">
        <v>8221</v>
      </c>
      <c r="B2885" s="19">
        <v>5</v>
      </c>
      <c r="D2885" s="19" t="s">
        <v>8221</v>
      </c>
      <c r="E2885" s="19">
        <v>5</v>
      </c>
    </row>
    <row r="2886" spans="1:5" hidden="1" x14ac:dyDescent="0.3">
      <c r="A2886" s="19" t="s">
        <v>8221</v>
      </c>
      <c r="B2886" s="19">
        <v>4</v>
      </c>
      <c r="D2886" s="19" t="s">
        <v>8221</v>
      </c>
      <c r="E2886" s="19">
        <v>4</v>
      </c>
    </row>
    <row r="2887" spans="1:5" hidden="1" x14ac:dyDescent="0.3">
      <c r="A2887" s="19" t="s">
        <v>8221</v>
      </c>
      <c r="B2887" s="19">
        <v>5</v>
      </c>
      <c r="D2887" s="19" t="s">
        <v>8221</v>
      </c>
      <c r="E2887" s="19">
        <v>5</v>
      </c>
    </row>
    <row r="2888" spans="1:5" hidden="1" x14ac:dyDescent="0.3">
      <c r="A2888" s="19" t="s">
        <v>8221</v>
      </c>
      <c r="B2888" s="19">
        <v>1</v>
      </c>
      <c r="D2888" s="19" t="s">
        <v>8221</v>
      </c>
      <c r="E2888" s="19">
        <v>1</v>
      </c>
    </row>
    <row r="2889" spans="1:5" hidden="1" x14ac:dyDescent="0.3">
      <c r="A2889" s="19" t="s">
        <v>8221</v>
      </c>
      <c r="B2889" s="19">
        <v>1</v>
      </c>
      <c r="D2889" s="19" t="s">
        <v>8221</v>
      </c>
      <c r="E2889" s="19">
        <v>1</v>
      </c>
    </row>
    <row r="2890" spans="1:5" hidden="1" x14ac:dyDescent="0.3">
      <c r="A2890" s="19" t="s">
        <v>8221</v>
      </c>
      <c r="B2890" s="19">
        <v>0</v>
      </c>
      <c r="D2890" s="19" t="s">
        <v>8221</v>
      </c>
      <c r="E2890" s="19">
        <v>0</v>
      </c>
    </row>
    <row r="2891" spans="1:5" hidden="1" x14ac:dyDescent="0.3">
      <c r="A2891" s="19" t="s">
        <v>8221</v>
      </c>
      <c r="B2891" s="19">
        <v>14</v>
      </c>
      <c r="D2891" s="19" t="s">
        <v>8221</v>
      </c>
      <c r="E2891" s="19">
        <v>14</v>
      </c>
    </row>
    <row r="2892" spans="1:5" hidden="1" x14ac:dyDescent="0.3">
      <c r="A2892" s="19" t="s">
        <v>8221</v>
      </c>
      <c r="B2892" s="19">
        <v>3</v>
      </c>
      <c r="D2892" s="19" t="s">
        <v>8221</v>
      </c>
      <c r="E2892" s="19">
        <v>3</v>
      </c>
    </row>
    <row r="2893" spans="1:5" hidden="1" x14ac:dyDescent="0.3">
      <c r="A2893" s="19" t="s">
        <v>8221</v>
      </c>
      <c r="B2893" s="19">
        <v>10</v>
      </c>
      <c r="D2893" s="19" t="s">
        <v>8221</v>
      </c>
      <c r="E2893" s="19">
        <v>10</v>
      </c>
    </row>
    <row r="2894" spans="1:5" hidden="1" x14ac:dyDescent="0.3">
      <c r="A2894" s="19" t="s">
        <v>8221</v>
      </c>
      <c r="B2894" s="19">
        <v>17</v>
      </c>
      <c r="D2894" s="19" t="s">
        <v>8221</v>
      </c>
      <c r="E2894" s="19">
        <v>17</v>
      </c>
    </row>
    <row r="2895" spans="1:5" hidden="1" x14ac:dyDescent="0.3">
      <c r="A2895" s="19" t="s">
        <v>8221</v>
      </c>
      <c r="B2895" s="19">
        <v>2</v>
      </c>
      <c r="D2895" s="19" t="s">
        <v>8221</v>
      </c>
      <c r="E2895" s="19">
        <v>2</v>
      </c>
    </row>
    <row r="2896" spans="1:5" hidden="1" x14ac:dyDescent="0.3">
      <c r="A2896" s="19" t="s">
        <v>8221</v>
      </c>
      <c r="B2896" s="19">
        <v>0</v>
      </c>
      <c r="D2896" s="19" t="s">
        <v>8221</v>
      </c>
      <c r="E2896" s="19">
        <v>0</v>
      </c>
    </row>
    <row r="2897" spans="1:5" hidden="1" x14ac:dyDescent="0.3">
      <c r="A2897" s="19" t="s">
        <v>8221</v>
      </c>
      <c r="B2897" s="19">
        <v>4</v>
      </c>
      <c r="D2897" s="19" t="s">
        <v>8221</v>
      </c>
      <c r="E2897" s="19">
        <v>4</v>
      </c>
    </row>
    <row r="2898" spans="1:5" hidden="1" x14ac:dyDescent="0.3">
      <c r="A2898" s="19" t="s">
        <v>8221</v>
      </c>
      <c r="B2898" s="19">
        <v>12</v>
      </c>
      <c r="D2898" s="19" t="s">
        <v>8221</v>
      </c>
      <c r="E2898" s="19">
        <v>12</v>
      </c>
    </row>
    <row r="2899" spans="1:5" hidden="1" x14ac:dyDescent="0.3">
      <c r="A2899" s="19" t="s">
        <v>8221</v>
      </c>
      <c r="B2899" s="19">
        <v>3</v>
      </c>
      <c r="D2899" s="19" t="s">
        <v>8221</v>
      </c>
      <c r="E2899" s="19">
        <v>3</v>
      </c>
    </row>
    <row r="2900" spans="1:5" hidden="1" x14ac:dyDescent="0.3">
      <c r="A2900" s="19" t="s">
        <v>8221</v>
      </c>
      <c r="B2900" s="19">
        <v>12</v>
      </c>
      <c r="D2900" s="19" t="s">
        <v>8221</v>
      </c>
      <c r="E2900" s="19">
        <v>12</v>
      </c>
    </row>
    <row r="2901" spans="1:5" hidden="1" x14ac:dyDescent="0.3">
      <c r="A2901" s="19" t="s">
        <v>8221</v>
      </c>
      <c r="B2901" s="19">
        <v>0</v>
      </c>
      <c r="D2901" s="19" t="s">
        <v>8221</v>
      </c>
      <c r="E2901" s="19">
        <v>0</v>
      </c>
    </row>
    <row r="2902" spans="1:5" hidden="1" x14ac:dyDescent="0.3">
      <c r="A2902" s="19" t="s">
        <v>8221</v>
      </c>
      <c r="B2902" s="19">
        <v>7</v>
      </c>
      <c r="D2902" s="19" t="s">
        <v>8221</v>
      </c>
      <c r="E2902" s="19">
        <v>7</v>
      </c>
    </row>
    <row r="2903" spans="1:5" hidden="1" x14ac:dyDescent="0.3">
      <c r="A2903" s="19" t="s">
        <v>8221</v>
      </c>
      <c r="B2903" s="19">
        <v>2</v>
      </c>
      <c r="D2903" s="19" t="s">
        <v>8221</v>
      </c>
      <c r="E2903" s="19">
        <v>2</v>
      </c>
    </row>
    <row r="2904" spans="1:5" hidden="1" x14ac:dyDescent="0.3">
      <c r="A2904" s="19" t="s">
        <v>8221</v>
      </c>
      <c r="B2904" s="19">
        <v>1</v>
      </c>
      <c r="D2904" s="19" t="s">
        <v>8221</v>
      </c>
      <c r="E2904" s="19">
        <v>1</v>
      </c>
    </row>
    <row r="2905" spans="1:5" hidden="1" x14ac:dyDescent="0.3">
      <c r="A2905" s="19" t="s">
        <v>8221</v>
      </c>
      <c r="B2905" s="19">
        <v>4</v>
      </c>
      <c r="D2905" s="19" t="s">
        <v>8221</v>
      </c>
      <c r="E2905" s="19">
        <v>4</v>
      </c>
    </row>
    <row r="2906" spans="1:5" hidden="1" x14ac:dyDescent="0.3">
      <c r="A2906" s="19" t="s">
        <v>8221</v>
      </c>
      <c r="B2906" s="19">
        <v>4</v>
      </c>
      <c r="D2906" s="19" t="s">
        <v>8221</v>
      </c>
      <c r="E2906" s="19">
        <v>4</v>
      </c>
    </row>
    <row r="2907" spans="1:5" hidden="1" x14ac:dyDescent="0.3">
      <c r="A2907" s="19" t="s">
        <v>8221</v>
      </c>
      <c r="B2907" s="19">
        <v>17</v>
      </c>
      <c r="D2907" s="19" t="s">
        <v>8221</v>
      </c>
      <c r="E2907" s="19">
        <v>17</v>
      </c>
    </row>
    <row r="2908" spans="1:5" hidden="1" x14ac:dyDescent="0.3">
      <c r="A2908" s="19" t="s">
        <v>8221</v>
      </c>
      <c r="B2908" s="19">
        <v>7</v>
      </c>
      <c r="D2908" s="19" t="s">
        <v>8221</v>
      </c>
      <c r="E2908" s="19">
        <v>7</v>
      </c>
    </row>
    <row r="2909" spans="1:5" hidden="1" x14ac:dyDescent="0.3">
      <c r="A2909" s="19" t="s">
        <v>8221</v>
      </c>
      <c r="B2909" s="19">
        <v>2</v>
      </c>
      <c r="D2909" s="19" t="s">
        <v>8221</v>
      </c>
      <c r="E2909" s="19">
        <v>2</v>
      </c>
    </row>
    <row r="2910" spans="1:5" hidden="1" x14ac:dyDescent="0.3">
      <c r="A2910" s="19" t="s">
        <v>8221</v>
      </c>
      <c r="B2910" s="19">
        <v>5</v>
      </c>
      <c r="D2910" s="19" t="s">
        <v>8221</v>
      </c>
      <c r="E2910" s="19">
        <v>5</v>
      </c>
    </row>
    <row r="2911" spans="1:5" hidden="1" x14ac:dyDescent="0.3">
      <c r="A2911" s="19" t="s">
        <v>8221</v>
      </c>
      <c r="B2911" s="19">
        <v>1</v>
      </c>
      <c r="D2911" s="19" t="s">
        <v>8221</v>
      </c>
      <c r="E2911" s="19">
        <v>1</v>
      </c>
    </row>
    <row r="2912" spans="1:5" hidden="1" x14ac:dyDescent="0.3">
      <c r="A2912" s="19" t="s">
        <v>8221</v>
      </c>
      <c r="B2912" s="19">
        <v>1</v>
      </c>
      <c r="D2912" s="19" t="s">
        <v>8221</v>
      </c>
      <c r="E2912" s="19">
        <v>1</v>
      </c>
    </row>
    <row r="2913" spans="1:5" hidden="1" x14ac:dyDescent="0.3">
      <c r="A2913" s="19" t="s">
        <v>8221</v>
      </c>
      <c r="B2913" s="19">
        <v>14</v>
      </c>
      <c r="D2913" s="19" t="s">
        <v>8221</v>
      </c>
      <c r="E2913" s="19">
        <v>14</v>
      </c>
    </row>
    <row r="2914" spans="1:5" hidden="1" x14ac:dyDescent="0.3">
      <c r="A2914" s="19" t="s">
        <v>8221</v>
      </c>
      <c r="B2914" s="19">
        <v>26</v>
      </c>
      <c r="D2914" s="19" t="s">
        <v>8221</v>
      </c>
      <c r="E2914" s="19">
        <v>26</v>
      </c>
    </row>
    <row r="2915" spans="1:5" hidden="1" x14ac:dyDescent="0.3">
      <c r="A2915" s="19" t="s">
        <v>8221</v>
      </c>
      <c r="B2915" s="19">
        <v>2</v>
      </c>
      <c r="D2915" s="19" t="s">
        <v>8221</v>
      </c>
      <c r="E2915" s="19">
        <v>2</v>
      </c>
    </row>
    <row r="2916" spans="1:5" hidden="1" x14ac:dyDescent="0.3">
      <c r="A2916" s="19" t="s">
        <v>8221</v>
      </c>
      <c r="B2916" s="19">
        <v>1</v>
      </c>
      <c r="D2916" s="19" t="s">
        <v>8221</v>
      </c>
      <c r="E2916" s="19">
        <v>1</v>
      </c>
    </row>
    <row r="2917" spans="1:5" hidden="1" x14ac:dyDescent="0.3">
      <c r="A2917" s="19" t="s">
        <v>8221</v>
      </c>
      <c r="B2917" s="19">
        <v>3</v>
      </c>
      <c r="D2917" s="19" t="s">
        <v>8221</v>
      </c>
      <c r="E2917" s="19">
        <v>3</v>
      </c>
    </row>
    <row r="2918" spans="1:5" hidden="1" x14ac:dyDescent="0.3">
      <c r="A2918" s="19" t="s">
        <v>8221</v>
      </c>
      <c r="B2918" s="19">
        <v>7</v>
      </c>
      <c r="D2918" s="19" t="s">
        <v>8221</v>
      </c>
      <c r="E2918" s="19">
        <v>7</v>
      </c>
    </row>
    <row r="2919" spans="1:5" hidden="1" x14ac:dyDescent="0.3">
      <c r="A2919" s="19" t="s">
        <v>8221</v>
      </c>
      <c r="B2919" s="19">
        <v>9</v>
      </c>
      <c r="D2919" s="19" t="s">
        <v>8221</v>
      </c>
      <c r="E2919" s="19">
        <v>9</v>
      </c>
    </row>
    <row r="2920" spans="1:5" hidden="1" x14ac:dyDescent="0.3">
      <c r="A2920" s="19" t="s">
        <v>8221</v>
      </c>
      <c r="B2920" s="19">
        <v>20</v>
      </c>
      <c r="D2920" s="19" t="s">
        <v>8221</v>
      </c>
      <c r="E2920" s="19">
        <v>20</v>
      </c>
    </row>
    <row r="2921" spans="1:5" hidden="1" x14ac:dyDescent="0.3">
      <c r="A2921" s="19" t="s">
        <v>8221</v>
      </c>
      <c r="B2921" s="19">
        <v>6</v>
      </c>
      <c r="D2921" s="19" t="s">
        <v>8221</v>
      </c>
      <c r="E2921" s="19">
        <v>6</v>
      </c>
    </row>
    <row r="2922" spans="1:5" hidden="1" x14ac:dyDescent="0.3">
      <c r="A2922" s="19" t="s">
        <v>8221</v>
      </c>
      <c r="B2922" s="19">
        <v>13</v>
      </c>
      <c r="D2922" s="19" t="s">
        <v>8221</v>
      </c>
      <c r="E2922" s="19">
        <v>13</v>
      </c>
    </row>
    <row r="2923" spans="1:5" x14ac:dyDescent="0.3">
      <c r="A2923" s="19" t="s">
        <v>8219</v>
      </c>
      <c r="B2923" s="19">
        <v>3</v>
      </c>
    </row>
    <row r="2924" spans="1:5" x14ac:dyDescent="0.3">
      <c r="A2924" s="19" t="s">
        <v>8219</v>
      </c>
      <c r="B2924" s="19">
        <v>6</v>
      </c>
    </row>
    <row r="2925" spans="1:5" x14ac:dyDescent="0.3">
      <c r="A2925" s="19" t="s">
        <v>8219</v>
      </c>
      <c r="B2925" s="19">
        <v>10</v>
      </c>
    </row>
    <row r="2926" spans="1:5" x14ac:dyDescent="0.3">
      <c r="A2926" s="19" t="s">
        <v>8219</v>
      </c>
      <c r="B2926" s="19">
        <v>147</v>
      </c>
    </row>
    <row r="2927" spans="1:5" x14ac:dyDescent="0.3">
      <c r="A2927" s="19" t="s">
        <v>8219</v>
      </c>
      <c r="B2927" s="19">
        <v>199</v>
      </c>
    </row>
    <row r="2928" spans="1:5" x14ac:dyDescent="0.3">
      <c r="A2928" s="19" t="s">
        <v>8219</v>
      </c>
      <c r="B2928" s="19">
        <v>50</v>
      </c>
    </row>
    <row r="2929" spans="1:5" x14ac:dyDescent="0.3">
      <c r="A2929" s="19" t="s">
        <v>8219</v>
      </c>
      <c r="B2929" s="19">
        <v>21</v>
      </c>
    </row>
    <row r="2930" spans="1:5" x14ac:dyDescent="0.3">
      <c r="A2930" s="19" t="s">
        <v>8219</v>
      </c>
      <c r="B2930" s="19">
        <v>24</v>
      </c>
    </row>
    <row r="2931" spans="1:5" x14ac:dyDescent="0.3">
      <c r="A2931" s="19" t="s">
        <v>8219</v>
      </c>
      <c r="B2931" s="19">
        <v>32</v>
      </c>
    </row>
    <row r="2932" spans="1:5" x14ac:dyDescent="0.3">
      <c r="A2932" s="19" t="s">
        <v>8219</v>
      </c>
      <c r="B2932" s="19">
        <v>62</v>
      </c>
    </row>
    <row r="2933" spans="1:5" x14ac:dyDescent="0.3">
      <c r="A2933" s="19" t="s">
        <v>8219</v>
      </c>
      <c r="B2933" s="19">
        <v>9</v>
      </c>
    </row>
    <row r="2934" spans="1:5" x14ac:dyDescent="0.3">
      <c r="A2934" s="19" t="s">
        <v>8219</v>
      </c>
      <c r="B2934" s="19">
        <v>38</v>
      </c>
    </row>
    <row r="2935" spans="1:5" x14ac:dyDescent="0.3">
      <c r="A2935" s="19" t="s">
        <v>8219</v>
      </c>
      <c r="B2935" s="19">
        <v>54</v>
      </c>
    </row>
    <row r="2936" spans="1:5" x14ac:dyDescent="0.3">
      <c r="A2936" s="19" t="s">
        <v>8219</v>
      </c>
      <c r="B2936" s="19">
        <v>37</v>
      </c>
    </row>
    <row r="2937" spans="1:5" x14ac:dyDescent="0.3">
      <c r="A2937" s="19" t="s">
        <v>8219</v>
      </c>
      <c r="B2937" s="19">
        <v>39</v>
      </c>
    </row>
    <row r="2938" spans="1:5" x14ac:dyDescent="0.3">
      <c r="A2938" s="19" t="s">
        <v>8219</v>
      </c>
      <c r="B2938" s="19">
        <v>34</v>
      </c>
    </row>
    <row r="2939" spans="1:5" x14ac:dyDescent="0.3">
      <c r="A2939" s="19" t="s">
        <v>8219</v>
      </c>
      <c r="B2939" s="19">
        <v>55</v>
      </c>
    </row>
    <row r="2940" spans="1:5" x14ac:dyDescent="0.3">
      <c r="A2940" s="19" t="s">
        <v>8219</v>
      </c>
      <c r="B2940" s="19">
        <v>32</v>
      </c>
    </row>
    <row r="2941" spans="1:5" x14ac:dyDescent="0.3">
      <c r="A2941" s="19" t="s">
        <v>8219</v>
      </c>
      <c r="B2941" s="19">
        <v>25</v>
      </c>
    </row>
    <row r="2942" spans="1:5" x14ac:dyDescent="0.3">
      <c r="A2942" s="19" t="s">
        <v>8219</v>
      </c>
      <c r="B2942" s="19">
        <v>33</v>
      </c>
    </row>
    <row r="2943" spans="1:5" hidden="1" x14ac:dyDescent="0.3">
      <c r="A2943" s="19" t="s">
        <v>8221</v>
      </c>
      <c r="B2943" s="19">
        <v>1</v>
      </c>
      <c r="D2943" s="19" t="s">
        <v>8221</v>
      </c>
      <c r="E2943" s="19">
        <v>1</v>
      </c>
    </row>
    <row r="2944" spans="1:5" hidden="1" x14ac:dyDescent="0.3">
      <c r="A2944" s="19" t="s">
        <v>8221</v>
      </c>
      <c r="B2944" s="19">
        <v>202</v>
      </c>
      <c r="D2944" s="19" t="s">
        <v>8221</v>
      </c>
      <c r="E2944" s="19">
        <v>202</v>
      </c>
    </row>
    <row r="2945" spans="1:5" hidden="1" x14ac:dyDescent="0.3">
      <c r="A2945" s="19" t="s">
        <v>8221</v>
      </c>
      <c r="B2945" s="19">
        <v>0</v>
      </c>
      <c r="D2945" s="19" t="s">
        <v>8221</v>
      </c>
      <c r="E2945" s="19">
        <v>0</v>
      </c>
    </row>
    <row r="2946" spans="1:5" hidden="1" x14ac:dyDescent="0.3">
      <c r="A2946" s="19" t="s">
        <v>8221</v>
      </c>
      <c r="B2946" s="19">
        <v>1</v>
      </c>
      <c r="D2946" s="19" t="s">
        <v>8221</v>
      </c>
      <c r="E2946" s="19">
        <v>1</v>
      </c>
    </row>
    <row r="2947" spans="1:5" hidden="1" x14ac:dyDescent="0.3">
      <c r="A2947" s="19" t="s">
        <v>8221</v>
      </c>
      <c r="B2947" s="19">
        <v>0</v>
      </c>
      <c r="D2947" s="19" t="s">
        <v>8221</v>
      </c>
      <c r="E2947" s="19">
        <v>0</v>
      </c>
    </row>
    <row r="2948" spans="1:5" hidden="1" x14ac:dyDescent="0.3">
      <c r="A2948" s="19" t="s">
        <v>8221</v>
      </c>
      <c r="B2948" s="19">
        <v>2</v>
      </c>
      <c r="D2948" s="19" t="s">
        <v>8221</v>
      </c>
      <c r="E2948" s="19">
        <v>2</v>
      </c>
    </row>
    <row r="2949" spans="1:5" hidden="1" x14ac:dyDescent="0.3">
      <c r="A2949" s="19" t="s">
        <v>8221</v>
      </c>
      <c r="B2949" s="19">
        <v>13</v>
      </c>
      <c r="D2949" s="19" t="s">
        <v>8221</v>
      </c>
      <c r="E2949" s="19">
        <v>13</v>
      </c>
    </row>
    <row r="2950" spans="1:5" hidden="1" x14ac:dyDescent="0.3">
      <c r="A2950" s="19" t="s">
        <v>8221</v>
      </c>
      <c r="B2950" s="19">
        <v>9</v>
      </c>
      <c r="D2950" s="19" t="s">
        <v>8221</v>
      </c>
      <c r="E2950" s="19">
        <v>9</v>
      </c>
    </row>
    <row r="2951" spans="1:5" hidden="1" x14ac:dyDescent="0.3">
      <c r="A2951" s="19" t="s">
        <v>8221</v>
      </c>
      <c r="B2951" s="19">
        <v>2</v>
      </c>
      <c r="D2951" s="19" t="s">
        <v>8221</v>
      </c>
      <c r="E2951" s="19">
        <v>2</v>
      </c>
    </row>
    <row r="2952" spans="1:5" hidden="1" x14ac:dyDescent="0.3">
      <c r="A2952" s="19" t="s">
        <v>8221</v>
      </c>
      <c r="B2952" s="19">
        <v>0</v>
      </c>
      <c r="D2952" s="19" t="s">
        <v>8221</v>
      </c>
      <c r="E2952" s="19">
        <v>0</v>
      </c>
    </row>
    <row r="2953" spans="1:5" hidden="1" x14ac:dyDescent="0.3">
      <c r="A2953" s="19" t="s">
        <v>8220</v>
      </c>
      <c r="B2953" s="19">
        <v>58</v>
      </c>
      <c r="D2953" s="19" t="s">
        <v>8220</v>
      </c>
      <c r="E2953" s="19">
        <v>58</v>
      </c>
    </row>
    <row r="2954" spans="1:5" hidden="1" x14ac:dyDescent="0.3">
      <c r="A2954" s="19" t="s">
        <v>8220</v>
      </c>
      <c r="B2954" s="19">
        <v>8</v>
      </c>
      <c r="D2954" s="19" t="s">
        <v>8220</v>
      </c>
      <c r="E2954" s="19">
        <v>8</v>
      </c>
    </row>
    <row r="2955" spans="1:5" hidden="1" x14ac:dyDescent="0.3">
      <c r="A2955" s="19" t="s">
        <v>8220</v>
      </c>
      <c r="B2955" s="19">
        <v>3</v>
      </c>
      <c r="D2955" s="19" t="s">
        <v>8220</v>
      </c>
      <c r="E2955" s="19">
        <v>3</v>
      </c>
    </row>
    <row r="2956" spans="1:5" hidden="1" x14ac:dyDescent="0.3">
      <c r="A2956" s="19" t="s">
        <v>8220</v>
      </c>
      <c r="B2956" s="19">
        <v>0</v>
      </c>
      <c r="D2956" s="19" t="s">
        <v>8220</v>
      </c>
      <c r="E2956" s="19">
        <v>0</v>
      </c>
    </row>
    <row r="2957" spans="1:5" hidden="1" x14ac:dyDescent="0.3">
      <c r="A2957" s="19" t="s">
        <v>8220</v>
      </c>
      <c r="B2957" s="19">
        <v>11</v>
      </c>
      <c r="D2957" s="19" t="s">
        <v>8220</v>
      </c>
      <c r="E2957" s="19">
        <v>11</v>
      </c>
    </row>
    <row r="2958" spans="1:5" hidden="1" x14ac:dyDescent="0.3">
      <c r="A2958" s="19" t="s">
        <v>8220</v>
      </c>
      <c r="B2958" s="19">
        <v>20</v>
      </c>
      <c r="D2958" s="19" t="s">
        <v>8220</v>
      </c>
      <c r="E2958" s="19">
        <v>20</v>
      </c>
    </row>
    <row r="2959" spans="1:5" hidden="1" x14ac:dyDescent="0.3">
      <c r="A2959" s="19" t="s">
        <v>8220</v>
      </c>
      <c r="B2959" s="19">
        <v>3</v>
      </c>
      <c r="D2959" s="19" t="s">
        <v>8220</v>
      </c>
      <c r="E2959" s="19">
        <v>3</v>
      </c>
    </row>
    <row r="2960" spans="1:5" hidden="1" x14ac:dyDescent="0.3">
      <c r="A2960" s="19" t="s">
        <v>8220</v>
      </c>
      <c r="B2960" s="19">
        <v>0</v>
      </c>
      <c r="D2960" s="19" t="s">
        <v>8220</v>
      </c>
      <c r="E2960" s="19">
        <v>0</v>
      </c>
    </row>
    <row r="2961" spans="1:5" hidden="1" x14ac:dyDescent="0.3">
      <c r="A2961" s="19" t="s">
        <v>8220</v>
      </c>
      <c r="B2961" s="19">
        <v>0</v>
      </c>
      <c r="D2961" s="19" t="s">
        <v>8220</v>
      </c>
      <c r="E2961" s="19">
        <v>0</v>
      </c>
    </row>
    <row r="2962" spans="1:5" hidden="1" x14ac:dyDescent="0.3">
      <c r="A2962" s="19" t="s">
        <v>8220</v>
      </c>
      <c r="B2962" s="19">
        <v>0</v>
      </c>
      <c r="D2962" s="19" t="s">
        <v>8220</v>
      </c>
      <c r="E2962" s="19">
        <v>0</v>
      </c>
    </row>
    <row r="2963" spans="1:5" x14ac:dyDescent="0.3">
      <c r="A2963" s="19" t="s">
        <v>8219</v>
      </c>
      <c r="B2963" s="19">
        <v>108</v>
      </c>
    </row>
    <row r="2964" spans="1:5" x14ac:dyDescent="0.3">
      <c r="A2964" s="19" t="s">
        <v>8219</v>
      </c>
      <c r="B2964" s="19">
        <v>20</v>
      </c>
    </row>
    <row r="2965" spans="1:5" x14ac:dyDescent="0.3">
      <c r="A2965" s="19" t="s">
        <v>8219</v>
      </c>
      <c r="B2965" s="19">
        <v>98</v>
      </c>
    </row>
    <row r="2966" spans="1:5" x14ac:dyDescent="0.3">
      <c r="A2966" s="19" t="s">
        <v>8219</v>
      </c>
      <c r="B2966" s="19">
        <v>196</v>
      </c>
    </row>
    <row r="2967" spans="1:5" x14ac:dyDescent="0.3">
      <c r="A2967" s="19" t="s">
        <v>8219</v>
      </c>
      <c r="B2967" s="19">
        <v>39</v>
      </c>
    </row>
    <row r="2968" spans="1:5" x14ac:dyDescent="0.3">
      <c r="A2968" s="19" t="s">
        <v>8219</v>
      </c>
      <c r="B2968" s="19">
        <v>128</v>
      </c>
    </row>
    <row r="2969" spans="1:5" x14ac:dyDescent="0.3">
      <c r="A2969" s="19" t="s">
        <v>8219</v>
      </c>
      <c r="B2969" s="19">
        <v>71</v>
      </c>
    </row>
    <row r="2970" spans="1:5" x14ac:dyDescent="0.3">
      <c r="A2970" s="19" t="s">
        <v>8219</v>
      </c>
      <c r="B2970" s="19">
        <v>47</v>
      </c>
    </row>
    <row r="2971" spans="1:5" x14ac:dyDescent="0.3">
      <c r="A2971" s="19" t="s">
        <v>8219</v>
      </c>
      <c r="B2971" s="19">
        <v>17</v>
      </c>
    </row>
    <row r="2972" spans="1:5" x14ac:dyDescent="0.3">
      <c r="A2972" s="19" t="s">
        <v>8219</v>
      </c>
      <c r="B2972" s="19">
        <v>91</v>
      </c>
    </row>
    <row r="2973" spans="1:5" x14ac:dyDescent="0.3">
      <c r="A2973" s="19" t="s">
        <v>8219</v>
      </c>
      <c r="B2973" s="19">
        <v>43</v>
      </c>
    </row>
    <row r="2974" spans="1:5" x14ac:dyDescent="0.3">
      <c r="A2974" s="19" t="s">
        <v>8219</v>
      </c>
      <c r="B2974" s="19">
        <v>17</v>
      </c>
    </row>
    <row r="2975" spans="1:5" x14ac:dyDescent="0.3">
      <c r="A2975" s="19" t="s">
        <v>8219</v>
      </c>
      <c r="B2975" s="19">
        <v>33</v>
      </c>
    </row>
    <row r="2976" spans="1:5" x14ac:dyDescent="0.3">
      <c r="A2976" s="19" t="s">
        <v>8219</v>
      </c>
      <c r="B2976" s="19">
        <v>87</v>
      </c>
    </row>
    <row r="2977" spans="1:2" x14ac:dyDescent="0.3">
      <c r="A2977" s="19" t="s">
        <v>8219</v>
      </c>
      <c r="B2977" s="19">
        <v>113</v>
      </c>
    </row>
    <row r="2978" spans="1:2" x14ac:dyDescent="0.3">
      <c r="A2978" s="19" t="s">
        <v>8219</v>
      </c>
      <c r="B2978" s="19">
        <v>14</v>
      </c>
    </row>
    <row r="2979" spans="1:2" x14ac:dyDescent="0.3">
      <c r="A2979" s="19" t="s">
        <v>8219</v>
      </c>
      <c r="B2979" s="19">
        <v>30</v>
      </c>
    </row>
    <row r="2980" spans="1:2" x14ac:dyDescent="0.3">
      <c r="A2980" s="19" t="s">
        <v>8219</v>
      </c>
      <c r="B2980" s="19">
        <v>16</v>
      </c>
    </row>
    <row r="2981" spans="1:2" x14ac:dyDescent="0.3">
      <c r="A2981" s="19" t="s">
        <v>8219</v>
      </c>
      <c r="B2981" s="19">
        <v>46</v>
      </c>
    </row>
    <row r="2982" spans="1:2" x14ac:dyDescent="0.3">
      <c r="A2982" s="19" t="s">
        <v>8219</v>
      </c>
      <c r="B2982" s="19">
        <v>24</v>
      </c>
    </row>
    <row r="2983" spans="1:2" x14ac:dyDescent="0.3">
      <c r="A2983" s="19" t="s">
        <v>8219</v>
      </c>
      <c r="B2983" s="19">
        <v>97</v>
      </c>
    </row>
    <row r="2984" spans="1:2" x14ac:dyDescent="0.3">
      <c r="A2984" s="19" t="s">
        <v>8219</v>
      </c>
      <c r="B2984" s="19">
        <v>59</v>
      </c>
    </row>
    <row r="2985" spans="1:2" x14ac:dyDescent="0.3">
      <c r="A2985" s="19" t="s">
        <v>8219</v>
      </c>
      <c r="B2985" s="19">
        <v>1095</v>
      </c>
    </row>
    <row r="2986" spans="1:2" x14ac:dyDescent="0.3">
      <c r="A2986" s="19" t="s">
        <v>8219</v>
      </c>
      <c r="B2986" s="19">
        <v>218</v>
      </c>
    </row>
    <row r="2987" spans="1:2" x14ac:dyDescent="0.3">
      <c r="A2987" s="19" t="s">
        <v>8219</v>
      </c>
      <c r="B2987" s="19">
        <v>111</v>
      </c>
    </row>
    <row r="2988" spans="1:2" x14ac:dyDescent="0.3">
      <c r="A2988" s="19" t="s">
        <v>8219</v>
      </c>
      <c r="B2988" s="19">
        <v>56</v>
      </c>
    </row>
    <row r="2989" spans="1:2" x14ac:dyDescent="0.3">
      <c r="A2989" s="19" t="s">
        <v>8219</v>
      </c>
      <c r="B2989" s="19">
        <v>265</v>
      </c>
    </row>
    <row r="2990" spans="1:2" x14ac:dyDescent="0.3">
      <c r="A2990" s="19" t="s">
        <v>8219</v>
      </c>
      <c r="B2990" s="19">
        <v>28</v>
      </c>
    </row>
    <row r="2991" spans="1:2" x14ac:dyDescent="0.3">
      <c r="A2991" s="19" t="s">
        <v>8219</v>
      </c>
      <c r="B2991" s="19">
        <v>364</v>
      </c>
    </row>
    <row r="2992" spans="1:2" x14ac:dyDescent="0.3">
      <c r="A2992" s="19" t="s">
        <v>8219</v>
      </c>
      <c r="B2992" s="19">
        <v>27</v>
      </c>
    </row>
    <row r="2993" spans="1:2" x14ac:dyDescent="0.3">
      <c r="A2993" s="19" t="s">
        <v>8219</v>
      </c>
      <c r="B2993" s="19">
        <v>93</v>
      </c>
    </row>
    <row r="2994" spans="1:2" x14ac:dyDescent="0.3">
      <c r="A2994" s="19" t="s">
        <v>8219</v>
      </c>
      <c r="B2994" s="19">
        <v>64</v>
      </c>
    </row>
    <row r="2995" spans="1:2" x14ac:dyDescent="0.3">
      <c r="A2995" s="19" t="s">
        <v>8219</v>
      </c>
      <c r="B2995" s="19">
        <v>22</v>
      </c>
    </row>
    <row r="2996" spans="1:2" x14ac:dyDescent="0.3">
      <c r="A2996" s="19" t="s">
        <v>8219</v>
      </c>
      <c r="B2996" s="19">
        <v>59</v>
      </c>
    </row>
    <row r="2997" spans="1:2" x14ac:dyDescent="0.3">
      <c r="A2997" s="19" t="s">
        <v>8219</v>
      </c>
      <c r="B2997" s="19">
        <v>249</v>
      </c>
    </row>
    <row r="2998" spans="1:2" x14ac:dyDescent="0.3">
      <c r="A2998" s="19" t="s">
        <v>8219</v>
      </c>
      <c r="B2998" s="19">
        <v>392</v>
      </c>
    </row>
    <row r="2999" spans="1:2" x14ac:dyDescent="0.3">
      <c r="A2999" s="19" t="s">
        <v>8219</v>
      </c>
      <c r="B2999" s="19">
        <v>115</v>
      </c>
    </row>
    <row r="3000" spans="1:2" x14ac:dyDescent="0.3">
      <c r="A3000" s="19" t="s">
        <v>8219</v>
      </c>
      <c r="B3000" s="19">
        <v>433</v>
      </c>
    </row>
    <row r="3001" spans="1:2" x14ac:dyDescent="0.3">
      <c r="A3001" s="19" t="s">
        <v>8219</v>
      </c>
      <c r="B3001" s="19">
        <v>20</v>
      </c>
    </row>
    <row r="3002" spans="1:2" x14ac:dyDescent="0.3">
      <c r="A3002" s="19" t="s">
        <v>8219</v>
      </c>
      <c r="B3002" s="19">
        <v>8</v>
      </c>
    </row>
    <row r="3003" spans="1:2" x14ac:dyDescent="0.3">
      <c r="A3003" s="19" t="s">
        <v>8219</v>
      </c>
      <c r="B3003" s="19">
        <v>175</v>
      </c>
    </row>
    <row r="3004" spans="1:2" x14ac:dyDescent="0.3">
      <c r="A3004" s="19" t="s">
        <v>8219</v>
      </c>
      <c r="B3004" s="19">
        <v>104</v>
      </c>
    </row>
    <row r="3005" spans="1:2" x14ac:dyDescent="0.3">
      <c r="A3005" s="19" t="s">
        <v>8219</v>
      </c>
      <c r="B3005" s="19">
        <v>17</v>
      </c>
    </row>
    <row r="3006" spans="1:2" x14ac:dyDescent="0.3">
      <c r="A3006" s="19" t="s">
        <v>8219</v>
      </c>
      <c r="B3006" s="19">
        <v>277</v>
      </c>
    </row>
    <row r="3007" spans="1:2" x14ac:dyDescent="0.3">
      <c r="A3007" s="19" t="s">
        <v>8219</v>
      </c>
      <c r="B3007" s="19">
        <v>118</v>
      </c>
    </row>
    <row r="3008" spans="1:2" x14ac:dyDescent="0.3">
      <c r="A3008" s="19" t="s">
        <v>8219</v>
      </c>
      <c r="B3008" s="19">
        <v>97</v>
      </c>
    </row>
    <row r="3009" spans="1:2" x14ac:dyDescent="0.3">
      <c r="A3009" s="19" t="s">
        <v>8219</v>
      </c>
      <c r="B3009" s="19">
        <v>20</v>
      </c>
    </row>
    <row r="3010" spans="1:2" x14ac:dyDescent="0.3">
      <c r="A3010" s="19" t="s">
        <v>8219</v>
      </c>
      <c r="B3010" s="19">
        <v>26</v>
      </c>
    </row>
    <row r="3011" spans="1:2" x14ac:dyDescent="0.3">
      <c r="A3011" s="19" t="s">
        <v>8219</v>
      </c>
      <c r="B3011" s="19">
        <v>128</v>
      </c>
    </row>
    <row r="3012" spans="1:2" x14ac:dyDescent="0.3">
      <c r="A3012" s="19" t="s">
        <v>8219</v>
      </c>
      <c r="B3012" s="19">
        <v>15</v>
      </c>
    </row>
    <row r="3013" spans="1:2" x14ac:dyDescent="0.3">
      <c r="A3013" s="19" t="s">
        <v>8219</v>
      </c>
      <c r="B3013" s="19">
        <v>25</v>
      </c>
    </row>
    <row r="3014" spans="1:2" x14ac:dyDescent="0.3">
      <c r="A3014" s="19" t="s">
        <v>8219</v>
      </c>
      <c r="B3014" s="19">
        <v>55</v>
      </c>
    </row>
    <row r="3015" spans="1:2" x14ac:dyDescent="0.3">
      <c r="A3015" s="19" t="s">
        <v>8219</v>
      </c>
      <c r="B3015" s="19">
        <v>107</v>
      </c>
    </row>
    <row r="3016" spans="1:2" x14ac:dyDescent="0.3">
      <c r="A3016" s="19" t="s">
        <v>8219</v>
      </c>
      <c r="B3016" s="19">
        <v>557</v>
      </c>
    </row>
    <row r="3017" spans="1:2" x14ac:dyDescent="0.3">
      <c r="A3017" s="19" t="s">
        <v>8219</v>
      </c>
      <c r="B3017" s="19">
        <v>40</v>
      </c>
    </row>
    <row r="3018" spans="1:2" x14ac:dyDescent="0.3">
      <c r="A3018" s="19" t="s">
        <v>8219</v>
      </c>
      <c r="B3018" s="19">
        <v>36</v>
      </c>
    </row>
    <row r="3019" spans="1:2" x14ac:dyDescent="0.3">
      <c r="A3019" s="19" t="s">
        <v>8219</v>
      </c>
      <c r="B3019" s="19">
        <v>159</v>
      </c>
    </row>
    <row r="3020" spans="1:2" x14ac:dyDescent="0.3">
      <c r="A3020" s="19" t="s">
        <v>8219</v>
      </c>
      <c r="B3020" s="19">
        <v>41</v>
      </c>
    </row>
    <row r="3021" spans="1:2" x14ac:dyDescent="0.3">
      <c r="A3021" s="19" t="s">
        <v>8219</v>
      </c>
      <c r="B3021" s="19">
        <v>226</v>
      </c>
    </row>
    <row r="3022" spans="1:2" x14ac:dyDescent="0.3">
      <c r="A3022" s="19" t="s">
        <v>8219</v>
      </c>
      <c r="B3022" s="19">
        <v>30</v>
      </c>
    </row>
    <row r="3023" spans="1:2" x14ac:dyDescent="0.3">
      <c r="A3023" s="19" t="s">
        <v>8219</v>
      </c>
      <c r="B3023" s="19">
        <v>103</v>
      </c>
    </row>
    <row r="3024" spans="1:2" x14ac:dyDescent="0.3">
      <c r="A3024" s="19" t="s">
        <v>8219</v>
      </c>
      <c r="B3024" s="19">
        <v>62</v>
      </c>
    </row>
    <row r="3025" spans="1:2" x14ac:dyDescent="0.3">
      <c r="A3025" s="19" t="s">
        <v>8219</v>
      </c>
      <c r="B3025" s="19">
        <v>6</v>
      </c>
    </row>
    <row r="3026" spans="1:2" x14ac:dyDescent="0.3">
      <c r="A3026" s="19" t="s">
        <v>8219</v>
      </c>
      <c r="B3026" s="19">
        <v>182</v>
      </c>
    </row>
    <row r="3027" spans="1:2" x14ac:dyDescent="0.3">
      <c r="A3027" s="19" t="s">
        <v>8219</v>
      </c>
      <c r="B3027" s="19">
        <v>145</v>
      </c>
    </row>
    <row r="3028" spans="1:2" x14ac:dyDescent="0.3">
      <c r="A3028" s="19" t="s">
        <v>8219</v>
      </c>
      <c r="B3028" s="19">
        <v>25</v>
      </c>
    </row>
    <row r="3029" spans="1:2" x14ac:dyDescent="0.3">
      <c r="A3029" s="19" t="s">
        <v>8219</v>
      </c>
      <c r="B3029" s="19">
        <v>320</v>
      </c>
    </row>
    <row r="3030" spans="1:2" x14ac:dyDescent="0.3">
      <c r="A3030" s="19" t="s">
        <v>8219</v>
      </c>
      <c r="B3030" s="19">
        <v>99</v>
      </c>
    </row>
    <row r="3031" spans="1:2" x14ac:dyDescent="0.3">
      <c r="A3031" s="19" t="s">
        <v>8219</v>
      </c>
      <c r="B3031" s="19">
        <v>348</v>
      </c>
    </row>
    <row r="3032" spans="1:2" x14ac:dyDescent="0.3">
      <c r="A3032" s="19" t="s">
        <v>8219</v>
      </c>
      <c r="B3032" s="19">
        <v>41</v>
      </c>
    </row>
    <row r="3033" spans="1:2" x14ac:dyDescent="0.3">
      <c r="A3033" s="19" t="s">
        <v>8219</v>
      </c>
      <c r="B3033" s="19">
        <v>29</v>
      </c>
    </row>
    <row r="3034" spans="1:2" x14ac:dyDescent="0.3">
      <c r="A3034" s="19" t="s">
        <v>8219</v>
      </c>
      <c r="B3034" s="19">
        <v>25</v>
      </c>
    </row>
    <row r="3035" spans="1:2" x14ac:dyDescent="0.3">
      <c r="A3035" s="19" t="s">
        <v>8219</v>
      </c>
      <c r="B3035" s="19">
        <v>23</v>
      </c>
    </row>
    <row r="3036" spans="1:2" x14ac:dyDescent="0.3">
      <c r="A3036" s="19" t="s">
        <v>8219</v>
      </c>
      <c r="B3036" s="19">
        <v>1260</v>
      </c>
    </row>
    <row r="3037" spans="1:2" x14ac:dyDescent="0.3">
      <c r="A3037" s="19" t="s">
        <v>8219</v>
      </c>
      <c r="B3037" s="19">
        <v>307</v>
      </c>
    </row>
    <row r="3038" spans="1:2" x14ac:dyDescent="0.3">
      <c r="A3038" s="19" t="s">
        <v>8219</v>
      </c>
      <c r="B3038" s="19">
        <v>329</v>
      </c>
    </row>
    <row r="3039" spans="1:2" x14ac:dyDescent="0.3">
      <c r="A3039" s="19" t="s">
        <v>8219</v>
      </c>
      <c r="B3039" s="19">
        <v>32</v>
      </c>
    </row>
    <row r="3040" spans="1:2" x14ac:dyDescent="0.3">
      <c r="A3040" s="19" t="s">
        <v>8219</v>
      </c>
      <c r="B3040" s="19">
        <v>27</v>
      </c>
    </row>
    <row r="3041" spans="1:5" x14ac:dyDescent="0.3">
      <c r="A3041" s="19" t="s">
        <v>8219</v>
      </c>
      <c r="B3041" s="19">
        <v>236</v>
      </c>
    </row>
    <row r="3042" spans="1:5" x14ac:dyDescent="0.3">
      <c r="A3042" s="19" t="s">
        <v>8219</v>
      </c>
      <c r="B3042" s="19">
        <v>42</v>
      </c>
    </row>
    <row r="3043" spans="1:5" x14ac:dyDescent="0.3">
      <c r="A3043" s="19" t="s">
        <v>8219</v>
      </c>
      <c r="B3043" s="19">
        <v>95</v>
      </c>
    </row>
    <row r="3044" spans="1:5" x14ac:dyDescent="0.3">
      <c r="A3044" s="19" t="s">
        <v>8219</v>
      </c>
      <c r="B3044" s="19">
        <v>37</v>
      </c>
    </row>
    <row r="3045" spans="1:5" x14ac:dyDescent="0.3">
      <c r="A3045" s="19" t="s">
        <v>8219</v>
      </c>
      <c r="B3045" s="19">
        <v>128</v>
      </c>
    </row>
    <row r="3046" spans="1:5" x14ac:dyDescent="0.3">
      <c r="A3046" s="19" t="s">
        <v>8219</v>
      </c>
      <c r="B3046" s="19">
        <v>156</v>
      </c>
    </row>
    <row r="3047" spans="1:5" x14ac:dyDescent="0.3">
      <c r="A3047" s="19" t="s">
        <v>8219</v>
      </c>
      <c r="B3047" s="19">
        <v>64</v>
      </c>
    </row>
    <row r="3048" spans="1:5" x14ac:dyDescent="0.3">
      <c r="A3048" s="19" t="s">
        <v>8219</v>
      </c>
      <c r="B3048" s="19">
        <v>58</v>
      </c>
    </row>
    <row r="3049" spans="1:5" x14ac:dyDescent="0.3">
      <c r="A3049" s="19" t="s">
        <v>8219</v>
      </c>
      <c r="B3049" s="19">
        <v>20</v>
      </c>
    </row>
    <row r="3050" spans="1:5" x14ac:dyDescent="0.3">
      <c r="A3050" s="19" t="s">
        <v>8219</v>
      </c>
      <c r="B3050" s="19">
        <v>47</v>
      </c>
    </row>
    <row r="3051" spans="1:5" x14ac:dyDescent="0.3">
      <c r="A3051" s="19" t="s">
        <v>8219</v>
      </c>
      <c r="B3051" s="19">
        <v>54</v>
      </c>
    </row>
    <row r="3052" spans="1:5" x14ac:dyDescent="0.3">
      <c r="A3052" s="19" t="s">
        <v>8219</v>
      </c>
      <c r="B3052" s="19">
        <v>9</v>
      </c>
    </row>
    <row r="3053" spans="1:5" hidden="1" x14ac:dyDescent="0.3">
      <c r="A3053" s="19" t="s">
        <v>8221</v>
      </c>
      <c r="B3053" s="19">
        <v>35</v>
      </c>
      <c r="D3053" s="19" t="s">
        <v>8221</v>
      </c>
      <c r="E3053" s="19">
        <v>35</v>
      </c>
    </row>
    <row r="3054" spans="1:5" hidden="1" x14ac:dyDescent="0.3">
      <c r="A3054" s="19" t="s">
        <v>8221</v>
      </c>
      <c r="B3054" s="19">
        <v>2</v>
      </c>
      <c r="D3054" s="19" t="s">
        <v>8221</v>
      </c>
      <c r="E3054" s="19">
        <v>2</v>
      </c>
    </row>
    <row r="3055" spans="1:5" hidden="1" x14ac:dyDescent="0.3">
      <c r="A3055" s="19" t="s">
        <v>8221</v>
      </c>
      <c r="B3055" s="19">
        <v>3</v>
      </c>
      <c r="D3055" s="19" t="s">
        <v>8221</v>
      </c>
      <c r="E3055" s="19">
        <v>3</v>
      </c>
    </row>
    <row r="3056" spans="1:5" hidden="1" x14ac:dyDescent="0.3">
      <c r="A3056" s="19" t="s">
        <v>8221</v>
      </c>
      <c r="B3056" s="19">
        <v>0</v>
      </c>
      <c r="D3056" s="19" t="s">
        <v>8221</v>
      </c>
      <c r="E3056" s="19">
        <v>0</v>
      </c>
    </row>
    <row r="3057" spans="1:5" hidden="1" x14ac:dyDescent="0.3">
      <c r="A3057" s="19" t="s">
        <v>8221</v>
      </c>
      <c r="B3057" s="19">
        <v>1</v>
      </c>
      <c r="D3057" s="19" t="s">
        <v>8221</v>
      </c>
      <c r="E3057" s="19">
        <v>1</v>
      </c>
    </row>
    <row r="3058" spans="1:5" hidden="1" x14ac:dyDescent="0.3">
      <c r="A3058" s="19" t="s">
        <v>8221</v>
      </c>
      <c r="B3058" s="19">
        <v>0</v>
      </c>
      <c r="D3058" s="19" t="s">
        <v>8221</v>
      </c>
      <c r="E3058" s="19">
        <v>0</v>
      </c>
    </row>
    <row r="3059" spans="1:5" hidden="1" x14ac:dyDescent="0.3">
      <c r="A3059" s="19" t="s">
        <v>8221</v>
      </c>
      <c r="B3059" s="19">
        <v>0</v>
      </c>
      <c r="D3059" s="19" t="s">
        <v>8221</v>
      </c>
      <c r="E3059" s="19">
        <v>0</v>
      </c>
    </row>
    <row r="3060" spans="1:5" hidden="1" x14ac:dyDescent="0.3">
      <c r="A3060" s="19" t="s">
        <v>8221</v>
      </c>
      <c r="B3060" s="19">
        <v>3</v>
      </c>
      <c r="D3060" s="19" t="s">
        <v>8221</v>
      </c>
      <c r="E3060" s="19">
        <v>3</v>
      </c>
    </row>
    <row r="3061" spans="1:5" hidden="1" x14ac:dyDescent="0.3">
      <c r="A3061" s="19" t="s">
        <v>8221</v>
      </c>
      <c r="B3061" s="19">
        <v>11</v>
      </c>
      <c r="D3061" s="19" t="s">
        <v>8221</v>
      </c>
      <c r="E3061" s="19">
        <v>11</v>
      </c>
    </row>
    <row r="3062" spans="1:5" hidden="1" x14ac:dyDescent="0.3">
      <c r="A3062" s="19" t="s">
        <v>8221</v>
      </c>
      <c r="B3062" s="19">
        <v>6</v>
      </c>
      <c r="D3062" s="19" t="s">
        <v>8221</v>
      </c>
      <c r="E3062" s="19">
        <v>6</v>
      </c>
    </row>
    <row r="3063" spans="1:5" hidden="1" x14ac:dyDescent="0.3">
      <c r="A3063" s="19" t="s">
        <v>8221</v>
      </c>
      <c r="B3063" s="19">
        <v>0</v>
      </c>
      <c r="D3063" s="19" t="s">
        <v>8221</v>
      </c>
      <c r="E3063" s="19">
        <v>0</v>
      </c>
    </row>
    <row r="3064" spans="1:5" hidden="1" x14ac:dyDescent="0.3">
      <c r="A3064" s="19" t="s">
        <v>8221</v>
      </c>
      <c r="B3064" s="19">
        <v>67</v>
      </c>
      <c r="D3064" s="19" t="s">
        <v>8221</v>
      </c>
      <c r="E3064" s="19">
        <v>67</v>
      </c>
    </row>
    <row r="3065" spans="1:5" hidden="1" x14ac:dyDescent="0.3">
      <c r="A3065" s="19" t="s">
        <v>8221</v>
      </c>
      <c r="B3065" s="19">
        <v>23</v>
      </c>
      <c r="D3065" s="19" t="s">
        <v>8221</v>
      </c>
      <c r="E3065" s="19">
        <v>23</v>
      </c>
    </row>
    <row r="3066" spans="1:5" hidden="1" x14ac:dyDescent="0.3">
      <c r="A3066" s="19" t="s">
        <v>8221</v>
      </c>
      <c r="B3066" s="19">
        <v>72</v>
      </c>
      <c r="D3066" s="19" t="s">
        <v>8221</v>
      </c>
      <c r="E3066" s="19">
        <v>72</v>
      </c>
    </row>
    <row r="3067" spans="1:5" hidden="1" x14ac:dyDescent="0.3">
      <c r="A3067" s="19" t="s">
        <v>8221</v>
      </c>
      <c r="B3067" s="19">
        <v>2</v>
      </c>
      <c r="D3067" s="19" t="s">
        <v>8221</v>
      </c>
      <c r="E3067" s="19">
        <v>2</v>
      </c>
    </row>
    <row r="3068" spans="1:5" hidden="1" x14ac:dyDescent="0.3">
      <c r="A3068" s="19" t="s">
        <v>8221</v>
      </c>
      <c r="B3068" s="19">
        <v>15</v>
      </c>
      <c r="D3068" s="19" t="s">
        <v>8221</v>
      </c>
      <c r="E3068" s="19">
        <v>15</v>
      </c>
    </row>
    <row r="3069" spans="1:5" hidden="1" x14ac:dyDescent="0.3">
      <c r="A3069" s="19" t="s">
        <v>8221</v>
      </c>
      <c r="B3069" s="19">
        <v>1</v>
      </c>
      <c r="D3069" s="19" t="s">
        <v>8221</v>
      </c>
      <c r="E3069" s="19">
        <v>1</v>
      </c>
    </row>
    <row r="3070" spans="1:5" hidden="1" x14ac:dyDescent="0.3">
      <c r="A3070" s="19" t="s">
        <v>8221</v>
      </c>
      <c r="B3070" s="19">
        <v>2</v>
      </c>
      <c r="D3070" s="19" t="s">
        <v>8221</v>
      </c>
      <c r="E3070" s="19">
        <v>2</v>
      </c>
    </row>
    <row r="3071" spans="1:5" hidden="1" x14ac:dyDescent="0.3">
      <c r="A3071" s="19" t="s">
        <v>8221</v>
      </c>
      <c r="B3071" s="19">
        <v>7</v>
      </c>
      <c r="D3071" s="19" t="s">
        <v>8221</v>
      </c>
      <c r="E3071" s="19">
        <v>7</v>
      </c>
    </row>
    <row r="3072" spans="1:5" hidden="1" x14ac:dyDescent="0.3">
      <c r="A3072" s="19" t="s">
        <v>8221</v>
      </c>
      <c r="B3072" s="19">
        <v>16</v>
      </c>
      <c r="D3072" s="19" t="s">
        <v>8221</v>
      </c>
      <c r="E3072" s="19">
        <v>16</v>
      </c>
    </row>
    <row r="3073" spans="1:5" hidden="1" x14ac:dyDescent="0.3">
      <c r="A3073" s="19" t="s">
        <v>8221</v>
      </c>
      <c r="B3073" s="19">
        <v>117</v>
      </c>
      <c r="D3073" s="19" t="s">
        <v>8221</v>
      </c>
      <c r="E3073" s="19">
        <v>117</v>
      </c>
    </row>
    <row r="3074" spans="1:5" hidden="1" x14ac:dyDescent="0.3">
      <c r="A3074" s="19" t="s">
        <v>8221</v>
      </c>
      <c r="B3074" s="19">
        <v>2</v>
      </c>
      <c r="D3074" s="19" t="s">
        <v>8221</v>
      </c>
      <c r="E3074" s="19">
        <v>2</v>
      </c>
    </row>
    <row r="3075" spans="1:5" hidden="1" x14ac:dyDescent="0.3">
      <c r="A3075" s="19" t="s">
        <v>8221</v>
      </c>
      <c r="B3075" s="19">
        <v>7</v>
      </c>
      <c r="D3075" s="19" t="s">
        <v>8221</v>
      </c>
      <c r="E3075" s="19">
        <v>7</v>
      </c>
    </row>
    <row r="3076" spans="1:5" hidden="1" x14ac:dyDescent="0.3">
      <c r="A3076" s="19" t="s">
        <v>8221</v>
      </c>
      <c r="B3076" s="19">
        <v>3</v>
      </c>
      <c r="D3076" s="19" t="s">
        <v>8221</v>
      </c>
      <c r="E3076" s="19">
        <v>3</v>
      </c>
    </row>
    <row r="3077" spans="1:5" hidden="1" x14ac:dyDescent="0.3">
      <c r="A3077" s="19" t="s">
        <v>8221</v>
      </c>
      <c r="B3077" s="19">
        <v>20</v>
      </c>
      <c r="D3077" s="19" t="s">
        <v>8221</v>
      </c>
      <c r="E3077" s="19">
        <v>20</v>
      </c>
    </row>
    <row r="3078" spans="1:5" hidden="1" x14ac:dyDescent="0.3">
      <c r="A3078" s="19" t="s">
        <v>8221</v>
      </c>
      <c r="B3078" s="19">
        <v>50</v>
      </c>
      <c r="D3078" s="19" t="s">
        <v>8221</v>
      </c>
      <c r="E3078" s="19">
        <v>50</v>
      </c>
    </row>
    <row r="3079" spans="1:5" hidden="1" x14ac:dyDescent="0.3">
      <c r="A3079" s="19" t="s">
        <v>8221</v>
      </c>
      <c r="B3079" s="19">
        <v>2</v>
      </c>
      <c r="D3079" s="19" t="s">
        <v>8221</v>
      </c>
      <c r="E3079" s="19">
        <v>2</v>
      </c>
    </row>
    <row r="3080" spans="1:5" hidden="1" x14ac:dyDescent="0.3">
      <c r="A3080" s="19" t="s">
        <v>8221</v>
      </c>
      <c r="B3080" s="19">
        <v>3</v>
      </c>
      <c r="D3080" s="19" t="s">
        <v>8221</v>
      </c>
      <c r="E3080" s="19">
        <v>3</v>
      </c>
    </row>
    <row r="3081" spans="1:5" hidden="1" x14ac:dyDescent="0.3">
      <c r="A3081" s="19" t="s">
        <v>8221</v>
      </c>
      <c r="B3081" s="19">
        <v>27</v>
      </c>
      <c r="D3081" s="19" t="s">
        <v>8221</v>
      </c>
      <c r="E3081" s="19">
        <v>27</v>
      </c>
    </row>
    <row r="3082" spans="1:5" hidden="1" x14ac:dyDescent="0.3">
      <c r="A3082" s="19" t="s">
        <v>8221</v>
      </c>
      <c r="B3082" s="19">
        <v>7</v>
      </c>
      <c r="D3082" s="19" t="s">
        <v>8221</v>
      </c>
      <c r="E3082" s="19">
        <v>7</v>
      </c>
    </row>
    <row r="3083" spans="1:5" hidden="1" x14ac:dyDescent="0.3">
      <c r="A3083" s="19" t="s">
        <v>8221</v>
      </c>
      <c r="B3083" s="19">
        <v>5</v>
      </c>
      <c r="D3083" s="19" t="s">
        <v>8221</v>
      </c>
      <c r="E3083" s="19">
        <v>5</v>
      </c>
    </row>
    <row r="3084" spans="1:5" hidden="1" x14ac:dyDescent="0.3">
      <c r="A3084" s="19" t="s">
        <v>8221</v>
      </c>
      <c r="B3084" s="19">
        <v>0</v>
      </c>
      <c r="D3084" s="19" t="s">
        <v>8221</v>
      </c>
      <c r="E3084" s="19">
        <v>0</v>
      </c>
    </row>
    <row r="3085" spans="1:5" hidden="1" x14ac:dyDescent="0.3">
      <c r="A3085" s="19" t="s">
        <v>8221</v>
      </c>
      <c r="B3085" s="19">
        <v>3</v>
      </c>
      <c r="D3085" s="19" t="s">
        <v>8221</v>
      </c>
      <c r="E3085" s="19">
        <v>3</v>
      </c>
    </row>
    <row r="3086" spans="1:5" hidden="1" x14ac:dyDescent="0.3">
      <c r="A3086" s="19" t="s">
        <v>8221</v>
      </c>
      <c r="B3086" s="19">
        <v>6</v>
      </c>
      <c r="D3086" s="19" t="s">
        <v>8221</v>
      </c>
      <c r="E3086" s="19">
        <v>6</v>
      </c>
    </row>
    <row r="3087" spans="1:5" hidden="1" x14ac:dyDescent="0.3">
      <c r="A3087" s="19" t="s">
        <v>8221</v>
      </c>
      <c r="B3087" s="19">
        <v>9</v>
      </c>
      <c r="D3087" s="19" t="s">
        <v>8221</v>
      </c>
      <c r="E3087" s="19">
        <v>9</v>
      </c>
    </row>
    <row r="3088" spans="1:5" hidden="1" x14ac:dyDescent="0.3">
      <c r="A3088" s="19" t="s">
        <v>8221</v>
      </c>
      <c r="B3088" s="19">
        <v>3</v>
      </c>
      <c r="D3088" s="19" t="s">
        <v>8221</v>
      </c>
      <c r="E3088" s="19">
        <v>3</v>
      </c>
    </row>
    <row r="3089" spans="1:5" hidden="1" x14ac:dyDescent="0.3">
      <c r="A3089" s="19" t="s">
        <v>8221</v>
      </c>
      <c r="B3089" s="19">
        <v>2</v>
      </c>
      <c r="D3089" s="19" t="s">
        <v>8221</v>
      </c>
      <c r="E3089" s="19">
        <v>2</v>
      </c>
    </row>
    <row r="3090" spans="1:5" hidden="1" x14ac:dyDescent="0.3">
      <c r="A3090" s="19" t="s">
        <v>8221</v>
      </c>
      <c r="B3090" s="19">
        <v>3</v>
      </c>
      <c r="D3090" s="19" t="s">
        <v>8221</v>
      </c>
      <c r="E3090" s="19">
        <v>3</v>
      </c>
    </row>
    <row r="3091" spans="1:5" hidden="1" x14ac:dyDescent="0.3">
      <c r="A3091" s="19" t="s">
        <v>8221</v>
      </c>
      <c r="B3091" s="19">
        <v>45</v>
      </c>
      <c r="D3091" s="19" t="s">
        <v>8221</v>
      </c>
      <c r="E3091" s="19">
        <v>45</v>
      </c>
    </row>
    <row r="3092" spans="1:5" hidden="1" x14ac:dyDescent="0.3">
      <c r="A3092" s="19" t="s">
        <v>8221</v>
      </c>
      <c r="B3092" s="19">
        <v>9</v>
      </c>
      <c r="D3092" s="19" t="s">
        <v>8221</v>
      </c>
      <c r="E3092" s="19">
        <v>9</v>
      </c>
    </row>
    <row r="3093" spans="1:5" hidden="1" x14ac:dyDescent="0.3">
      <c r="A3093" s="19" t="s">
        <v>8221</v>
      </c>
      <c r="B3093" s="19">
        <v>9</v>
      </c>
      <c r="D3093" s="19" t="s">
        <v>8221</v>
      </c>
      <c r="E3093" s="19">
        <v>9</v>
      </c>
    </row>
    <row r="3094" spans="1:5" hidden="1" x14ac:dyDescent="0.3">
      <c r="A3094" s="19" t="s">
        <v>8221</v>
      </c>
      <c r="B3094" s="19">
        <v>21</v>
      </c>
      <c r="D3094" s="19" t="s">
        <v>8221</v>
      </c>
      <c r="E3094" s="19">
        <v>21</v>
      </c>
    </row>
    <row r="3095" spans="1:5" hidden="1" x14ac:dyDescent="0.3">
      <c r="A3095" s="19" t="s">
        <v>8221</v>
      </c>
      <c r="B3095" s="19">
        <v>17</v>
      </c>
      <c r="D3095" s="19" t="s">
        <v>8221</v>
      </c>
      <c r="E3095" s="19">
        <v>17</v>
      </c>
    </row>
    <row r="3096" spans="1:5" hidden="1" x14ac:dyDescent="0.3">
      <c r="A3096" s="19" t="s">
        <v>8221</v>
      </c>
      <c r="B3096" s="19">
        <v>1</v>
      </c>
      <c r="D3096" s="19" t="s">
        <v>8221</v>
      </c>
      <c r="E3096" s="19">
        <v>1</v>
      </c>
    </row>
    <row r="3097" spans="1:5" hidden="1" x14ac:dyDescent="0.3">
      <c r="A3097" s="19" t="s">
        <v>8221</v>
      </c>
      <c r="B3097" s="19">
        <v>1</v>
      </c>
      <c r="D3097" s="19" t="s">
        <v>8221</v>
      </c>
      <c r="E3097" s="19">
        <v>1</v>
      </c>
    </row>
    <row r="3098" spans="1:5" hidden="1" x14ac:dyDescent="0.3">
      <c r="A3098" s="19" t="s">
        <v>8221</v>
      </c>
      <c r="B3098" s="19">
        <v>14</v>
      </c>
      <c r="D3098" s="19" t="s">
        <v>8221</v>
      </c>
      <c r="E3098" s="19">
        <v>14</v>
      </c>
    </row>
    <row r="3099" spans="1:5" hidden="1" x14ac:dyDescent="0.3">
      <c r="A3099" s="19" t="s">
        <v>8221</v>
      </c>
      <c r="B3099" s="19">
        <v>42</v>
      </c>
      <c r="D3099" s="19" t="s">
        <v>8221</v>
      </c>
      <c r="E3099" s="19">
        <v>42</v>
      </c>
    </row>
    <row r="3100" spans="1:5" hidden="1" x14ac:dyDescent="0.3">
      <c r="A3100" s="19" t="s">
        <v>8221</v>
      </c>
      <c r="B3100" s="19">
        <v>27</v>
      </c>
      <c r="D3100" s="19" t="s">
        <v>8221</v>
      </c>
      <c r="E3100" s="19">
        <v>27</v>
      </c>
    </row>
    <row r="3101" spans="1:5" hidden="1" x14ac:dyDescent="0.3">
      <c r="A3101" s="19" t="s">
        <v>8221</v>
      </c>
      <c r="B3101" s="19">
        <v>5</v>
      </c>
      <c r="D3101" s="19" t="s">
        <v>8221</v>
      </c>
      <c r="E3101" s="19">
        <v>5</v>
      </c>
    </row>
    <row r="3102" spans="1:5" hidden="1" x14ac:dyDescent="0.3">
      <c r="A3102" s="19" t="s">
        <v>8221</v>
      </c>
      <c r="B3102" s="19">
        <v>13</v>
      </c>
      <c r="D3102" s="19" t="s">
        <v>8221</v>
      </c>
      <c r="E3102" s="19">
        <v>13</v>
      </c>
    </row>
    <row r="3103" spans="1:5" hidden="1" x14ac:dyDescent="0.3">
      <c r="A3103" s="19" t="s">
        <v>8221</v>
      </c>
      <c r="B3103" s="19">
        <v>12</v>
      </c>
      <c r="D3103" s="19" t="s">
        <v>8221</v>
      </c>
      <c r="E3103" s="19">
        <v>12</v>
      </c>
    </row>
    <row r="3104" spans="1:5" hidden="1" x14ac:dyDescent="0.3">
      <c r="A3104" s="19" t="s">
        <v>8221</v>
      </c>
      <c r="B3104" s="19">
        <v>90</v>
      </c>
      <c r="D3104" s="19" t="s">
        <v>8221</v>
      </c>
      <c r="E3104" s="19">
        <v>90</v>
      </c>
    </row>
    <row r="3105" spans="1:5" hidden="1" x14ac:dyDescent="0.3">
      <c r="A3105" s="19" t="s">
        <v>8221</v>
      </c>
      <c r="B3105" s="19">
        <v>2</v>
      </c>
      <c r="D3105" s="19" t="s">
        <v>8221</v>
      </c>
      <c r="E3105" s="19">
        <v>2</v>
      </c>
    </row>
    <row r="3106" spans="1:5" hidden="1" x14ac:dyDescent="0.3">
      <c r="A3106" s="19" t="s">
        <v>8221</v>
      </c>
      <c r="B3106" s="19">
        <v>5</v>
      </c>
      <c r="D3106" s="19" t="s">
        <v>8221</v>
      </c>
      <c r="E3106" s="19">
        <v>5</v>
      </c>
    </row>
    <row r="3107" spans="1:5" hidden="1" x14ac:dyDescent="0.3">
      <c r="A3107" s="19" t="s">
        <v>8221</v>
      </c>
      <c r="B3107" s="19">
        <v>31</v>
      </c>
      <c r="D3107" s="19" t="s">
        <v>8221</v>
      </c>
      <c r="E3107" s="19">
        <v>31</v>
      </c>
    </row>
    <row r="3108" spans="1:5" hidden="1" x14ac:dyDescent="0.3">
      <c r="A3108" s="19" t="s">
        <v>8221</v>
      </c>
      <c r="B3108" s="19">
        <v>4</v>
      </c>
      <c r="D3108" s="19" t="s">
        <v>8221</v>
      </c>
      <c r="E3108" s="19">
        <v>4</v>
      </c>
    </row>
    <row r="3109" spans="1:5" hidden="1" x14ac:dyDescent="0.3">
      <c r="A3109" s="19" t="s">
        <v>8221</v>
      </c>
      <c r="B3109" s="19">
        <v>29</v>
      </c>
      <c r="D3109" s="19" t="s">
        <v>8221</v>
      </c>
      <c r="E3109" s="19">
        <v>29</v>
      </c>
    </row>
    <row r="3110" spans="1:5" hidden="1" x14ac:dyDescent="0.3">
      <c r="A3110" s="19" t="s">
        <v>8221</v>
      </c>
      <c r="B3110" s="19">
        <v>2</v>
      </c>
      <c r="D3110" s="19" t="s">
        <v>8221</v>
      </c>
      <c r="E3110" s="19">
        <v>2</v>
      </c>
    </row>
    <row r="3111" spans="1:5" hidden="1" x14ac:dyDescent="0.3">
      <c r="A3111" s="19" t="s">
        <v>8221</v>
      </c>
      <c r="B3111" s="19">
        <v>114</v>
      </c>
      <c r="D3111" s="19" t="s">
        <v>8221</v>
      </c>
      <c r="E3111" s="19">
        <v>114</v>
      </c>
    </row>
    <row r="3112" spans="1:5" hidden="1" x14ac:dyDescent="0.3">
      <c r="A3112" s="19" t="s">
        <v>8221</v>
      </c>
      <c r="B3112" s="19">
        <v>1</v>
      </c>
      <c r="D3112" s="19" t="s">
        <v>8221</v>
      </c>
      <c r="E3112" s="19">
        <v>1</v>
      </c>
    </row>
    <row r="3113" spans="1:5" hidden="1" x14ac:dyDescent="0.3">
      <c r="A3113" s="19" t="s">
        <v>8221</v>
      </c>
      <c r="B3113" s="19">
        <v>76</v>
      </c>
      <c r="D3113" s="19" t="s">
        <v>8221</v>
      </c>
      <c r="E3113" s="19">
        <v>76</v>
      </c>
    </row>
    <row r="3114" spans="1:5" hidden="1" x14ac:dyDescent="0.3">
      <c r="A3114" s="19" t="s">
        <v>8221</v>
      </c>
      <c r="B3114" s="19">
        <v>9</v>
      </c>
      <c r="D3114" s="19" t="s">
        <v>8221</v>
      </c>
      <c r="E3114" s="19">
        <v>9</v>
      </c>
    </row>
    <row r="3115" spans="1:5" hidden="1" x14ac:dyDescent="0.3">
      <c r="A3115" s="19" t="s">
        <v>8221</v>
      </c>
      <c r="B3115" s="19">
        <v>37</v>
      </c>
      <c r="D3115" s="19" t="s">
        <v>8221</v>
      </c>
      <c r="E3115" s="19">
        <v>37</v>
      </c>
    </row>
    <row r="3116" spans="1:5" hidden="1" x14ac:dyDescent="0.3">
      <c r="A3116" s="19" t="s">
        <v>8221</v>
      </c>
      <c r="B3116" s="19">
        <v>0</v>
      </c>
      <c r="D3116" s="19" t="s">
        <v>8221</v>
      </c>
      <c r="E3116" s="19">
        <v>0</v>
      </c>
    </row>
    <row r="3117" spans="1:5" hidden="1" x14ac:dyDescent="0.3">
      <c r="A3117" s="19" t="s">
        <v>8221</v>
      </c>
      <c r="B3117" s="19">
        <v>1</v>
      </c>
      <c r="D3117" s="19" t="s">
        <v>8221</v>
      </c>
      <c r="E3117" s="19">
        <v>1</v>
      </c>
    </row>
    <row r="3118" spans="1:5" hidden="1" x14ac:dyDescent="0.3">
      <c r="A3118" s="19" t="s">
        <v>8221</v>
      </c>
      <c r="B3118" s="19">
        <v>10</v>
      </c>
      <c r="D3118" s="19" t="s">
        <v>8221</v>
      </c>
      <c r="E3118" s="19">
        <v>10</v>
      </c>
    </row>
    <row r="3119" spans="1:5" hidden="1" x14ac:dyDescent="0.3">
      <c r="A3119" s="19" t="s">
        <v>8221</v>
      </c>
      <c r="B3119" s="19">
        <v>1</v>
      </c>
      <c r="D3119" s="19" t="s">
        <v>8221</v>
      </c>
      <c r="E3119" s="19">
        <v>1</v>
      </c>
    </row>
    <row r="3120" spans="1:5" hidden="1" x14ac:dyDescent="0.3">
      <c r="A3120" s="19" t="s">
        <v>8221</v>
      </c>
      <c r="B3120" s="19">
        <v>2</v>
      </c>
      <c r="D3120" s="19" t="s">
        <v>8221</v>
      </c>
      <c r="E3120" s="19">
        <v>2</v>
      </c>
    </row>
    <row r="3121" spans="1:5" hidden="1" x14ac:dyDescent="0.3">
      <c r="A3121" s="19" t="s">
        <v>8221</v>
      </c>
      <c r="B3121" s="19">
        <v>1</v>
      </c>
      <c r="D3121" s="19" t="s">
        <v>8221</v>
      </c>
      <c r="E3121" s="19">
        <v>1</v>
      </c>
    </row>
    <row r="3122" spans="1:5" hidden="1" x14ac:dyDescent="0.3">
      <c r="A3122" s="19" t="s">
        <v>8221</v>
      </c>
      <c r="B3122" s="19">
        <v>10</v>
      </c>
      <c r="D3122" s="19" t="s">
        <v>8221</v>
      </c>
      <c r="E3122" s="19">
        <v>10</v>
      </c>
    </row>
    <row r="3123" spans="1:5" hidden="1" x14ac:dyDescent="0.3">
      <c r="A3123" s="19" t="s">
        <v>8220</v>
      </c>
      <c r="B3123" s="19">
        <v>1</v>
      </c>
      <c r="D3123" s="19" t="s">
        <v>8220</v>
      </c>
      <c r="E3123" s="19">
        <v>1</v>
      </c>
    </row>
    <row r="3124" spans="1:5" hidden="1" x14ac:dyDescent="0.3">
      <c r="A3124" s="19" t="s">
        <v>8220</v>
      </c>
      <c r="B3124" s="19">
        <v>2</v>
      </c>
      <c r="D3124" s="19" t="s">
        <v>8220</v>
      </c>
      <c r="E3124" s="19">
        <v>2</v>
      </c>
    </row>
    <row r="3125" spans="1:5" hidden="1" x14ac:dyDescent="0.3">
      <c r="A3125" s="19" t="s">
        <v>8220</v>
      </c>
      <c r="B3125" s="19">
        <v>348</v>
      </c>
      <c r="D3125" s="19" t="s">
        <v>8220</v>
      </c>
      <c r="E3125" s="19">
        <v>348</v>
      </c>
    </row>
    <row r="3126" spans="1:5" hidden="1" x14ac:dyDescent="0.3">
      <c r="A3126" s="19" t="s">
        <v>8220</v>
      </c>
      <c r="B3126" s="19">
        <v>4</v>
      </c>
      <c r="D3126" s="19" t="s">
        <v>8220</v>
      </c>
      <c r="E3126" s="19">
        <v>4</v>
      </c>
    </row>
    <row r="3127" spans="1:5" hidden="1" x14ac:dyDescent="0.3">
      <c r="A3127" s="19" t="s">
        <v>8220</v>
      </c>
      <c r="B3127" s="19">
        <v>0</v>
      </c>
      <c r="D3127" s="19" t="s">
        <v>8220</v>
      </c>
      <c r="E3127" s="19">
        <v>0</v>
      </c>
    </row>
    <row r="3128" spans="1:5" hidden="1" x14ac:dyDescent="0.3">
      <c r="A3128" s="19" t="s">
        <v>8220</v>
      </c>
      <c r="B3128" s="19">
        <v>17</v>
      </c>
      <c r="D3128" s="19" t="s">
        <v>8220</v>
      </c>
      <c r="E3128" s="19">
        <v>17</v>
      </c>
    </row>
    <row r="3129" spans="1:5" hidden="1" x14ac:dyDescent="0.3">
      <c r="A3129" s="19" t="s">
        <v>8220</v>
      </c>
      <c r="B3129" s="19">
        <v>0</v>
      </c>
      <c r="D3129" s="19" t="s">
        <v>8220</v>
      </c>
      <c r="E3129" s="19">
        <v>0</v>
      </c>
    </row>
    <row r="3130" spans="1:5" hidden="1" x14ac:dyDescent="0.3">
      <c r="A3130" s="19" t="s">
        <v>8222</v>
      </c>
      <c r="B3130" s="19">
        <v>117</v>
      </c>
      <c r="D3130" s="19" t="s">
        <v>8222</v>
      </c>
      <c r="E3130" s="19">
        <v>117</v>
      </c>
    </row>
    <row r="3131" spans="1:5" hidden="1" x14ac:dyDescent="0.3">
      <c r="A3131" s="19" t="s">
        <v>8222</v>
      </c>
      <c r="B3131" s="19">
        <v>1</v>
      </c>
      <c r="D3131" s="19" t="s">
        <v>8222</v>
      </c>
      <c r="E3131" s="19">
        <v>1</v>
      </c>
    </row>
    <row r="3132" spans="1:5" hidden="1" x14ac:dyDescent="0.3">
      <c r="A3132" s="19" t="s">
        <v>8222</v>
      </c>
      <c r="B3132" s="19">
        <v>4</v>
      </c>
      <c r="D3132" s="19" t="s">
        <v>8222</v>
      </c>
      <c r="E3132" s="19">
        <v>4</v>
      </c>
    </row>
    <row r="3133" spans="1:5" hidden="1" x14ac:dyDescent="0.3">
      <c r="A3133" s="19" t="s">
        <v>8222</v>
      </c>
      <c r="B3133" s="19">
        <v>12</v>
      </c>
      <c r="D3133" s="19" t="s">
        <v>8222</v>
      </c>
      <c r="E3133" s="19">
        <v>12</v>
      </c>
    </row>
    <row r="3134" spans="1:5" hidden="1" x14ac:dyDescent="0.3">
      <c r="A3134" s="19" t="s">
        <v>8222</v>
      </c>
      <c r="B3134" s="19">
        <v>1</v>
      </c>
      <c r="D3134" s="19" t="s">
        <v>8222</v>
      </c>
      <c r="E3134" s="19">
        <v>1</v>
      </c>
    </row>
    <row r="3135" spans="1:5" hidden="1" x14ac:dyDescent="0.3">
      <c r="A3135" s="19" t="s">
        <v>8222</v>
      </c>
      <c r="B3135" s="19">
        <v>16</v>
      </c>
      <c r="D3135" s="19" t="s">
        <v>8222</v>
      </c>
      <c r="E3135" s="19">
        <v>16</v>
      </c>
    </row>
    <row r="3136" spans="1:5" hidden="1" x14ac:dyDescent="0.3">
      <c r="A3136" s="19" t="s">
        <v>8222</v>
      </c>
      <c r="B3136" s="19">
        <v>12</v>
      </c>
      <c r="D3136" s="19" t="s">
        <v>8222</v>
      </c>
      <c r="E3136" s="19">
        <v>12</v>
      </c>
    </row>
    <row r="3137" spans="1:5" hidden="1" x14ac:dyDescent="0.3">
      <c r="A3137" s="19" t="s">
        <v>8222</v>
      </c>
      <c r="B3137" s="19">
        <v>7</v>
      </c>
      <c r="D3137" s="19" t="s">
        <v>8222</v>
      </c>
      <c r="E3137" s="19">
        <v>7</v>
      </c>
    </row>
    <row r="3138" spans="1:5" hidden="1" x14ac:dyDescent="0.3">
      <c r="A3138" s="19" t="s">
        <v>8222</v>
      </c>
      <c r="B3138" s="19">
        <v>22</v>
      </c>
      <c r="D3138" s="19" t="s">
        <v>8222</v>
      </c>
      <c r="E3138" s="19">
        <v>22</v>
      </c>
    </row>
    <row r="3139" spans="1:5" hidden="1" x14ac:dyDescent="0.3">
      <c r="A3139" s="19" t="s">
        <v>8222</v>
      </c>
      <c r="B3139" s="19">
        <v>1</v>
      </c>
      <c r="D3139" s="19" t="s">
        <v>8222</v>
      </c>
      <c r="E3139" s="19">
        <v>1</v>
      </c>
    </row>
    <row r="3140" spans="1:5" hidden="1" x14ac:dyDescent="0.3">
      <c r="A3140" s="19" t="s">
        <v>8222</v>
      </c>
      <c r="B3140" s="19">
        <v>0</v>
      </c>
      <c r="D3140" s="19" t="s">
        <v>8222</v>
      </c>
      <c r="E3140" s="19">
        <v>0</v>
      </c>
    </row>
    <row r="3141" spans="1:5" hidden="1" x14ac:dyDescent="0.3">
      <c r="A3141" s="19" t="s">
        <v>8222</v>
      </c>
      <c r="B3141" s="19">
        <v>6</v>
      </c>
      <c r="D3141" s="19" t="s">
        <v>8222</v>
      </c>
      <c r="E3141" s="19">
        <v>6</v>
      </c>
    </row>
    <row r="3142" spans="1:5" hidden="1" x14ac:dyDescent="0.3">
      <c r="A3142" s="19" t="s">
        <v>8222</v>
      </c>
      <c r="B3142" s="19">
        <v>4</v>
      </c>
      <c r="D3142" s="19" t="s">
        <v>8222</v>
      </c>
      <c r="E3142" s="19">
        <v>4</v>
      </c>
    </row>
    <row r="3143" spans="1:5" hidden="1" x14ac:dyDescent="0.3">
      <c r="A3143" s="19" t="s">
        <v>8222</v>
      </c>
      <c r="B3143" s="19">
        <v>8</v>
      </c>
      <c r="D3143" s="19" t="s">
        <v>8222</v>
      </c>
      <c r="E3143" s="19">
        <v>8</v>
      </c>
    </row>
    <row r="3144" spans="1:5" hidden="1" x14ac:dyDescent="0.3">
      <c r="A3144" s="19" t="s">
        <v>8222</v>
      </c>
      <c r="B3144" s="19">
        <v>3</v>
      </c>
      <c r="D3144" s="19" t="s">
        <v>8222</v>
      </c>
      <c r="E3144" s="19">
        <v>3</v>
      </c>
    </row>
    <row r="3145" spans="1:5" hidden="1" x14ac:dyDescent="0.3">
      <c r="A3145" s="19" t="s">
        <v>8222</v>
      </c>
      <c r="B3145" s="19">
        <v>0</v>
      </c>
      <c r="D3145" s="19" t="s">
        <v>8222</v>
      </c>
      <c r="E3145" s="19">
        <v>0</v>
      </c>
    </row>
    <row r="3146" spans="1:5" hidden="1" x14ac:dyDescent="0.3">
      <c r="A3146" s="19" t="s">
        <v>8222</v>
      </c>
      <c r="B3146" s="19">
        <v>30</v>
      </c>
      <c r="D3146" s="19" t="s">
        <v>8222</v>
      </c>
      <c r="E3146" s="19">
        <v>30</v>
      </c>
    </row>
    <row r="3147" spans="1:5" hidden="1" x14ac:dyDescent="0.3">
      <c r="A3147" s="19" t="s">
        <v>8222</v>
      </c>
      <c r="B3147" s="19">
        <v>0</v>
      </c>
      <c r="D3147" s="19" t="s">
        <v>8222</v>
      </c>
      <c r="E3147" s="19">
        <v>0</v>
      </c>
    </row>
    <row r="3148" spans="1:5" hidden="1" x14ac:dyDescent="0.3">
      <c r="A3148" s="19" t="s">
        <v>8222</v>
      </c>
      <c r="B3148" s="19">
        <v>12</v>
      </c>
      <c r="D3148" s="19" t="s">
        <v>8222</v>
      </c>
      <c r="E3148" s="19">
        <v>12</v>
      </c>
    </row>
    <row r="3149" spans="1:5" x14ac:dyDescent="0.3">
      <c r="A3149" s="19" t="s">
        <v>8219</v>
      </c>
      <c r="B3149" s="19">
        <v>213</v>
      </c>
    </row>
    <row r="3150" spans="1:5" x14ac:dyDescent="0.3">
      <c r="A3150" s="19" t="s">
        <v>8219</v>
      </c>
      <c r="B3150" s="19">
        <v>57</v>
      </c>
    </row>
    <row r="3151" spans="1:5" x14ac:dyDescent="0.3">
      <c r="A3151" s="19" t="s">
        <v>8219</v>
      </c>
      <c r="B3151" s="19">
        <v>25</v>
      </c>
    </row>
    <row r="3152" spans="1:5" x14ac:dyDescent="0.3">
      <c r="A3152" s="19" t="s">
        <v>8219</v>
      </c>
      <c r="B3152" s="19">
        <v>104</v>
      </c>
    </row>
    <row r="3153" spans="1:2" x14ac:dyDescent="0.3">
      <c r="A3153" s="19" t="s">
        <v>8219</v>
      </c>
      <c r="B3153" s="19">
        <v>34</v>
      </c>
    </row>
    <row r="3154" spans="1:2" x14ac:dyDescent="0.3">
      <c r="A3154" s="19" t="s">
        <v>8219</v>
      </c>
      <c r="B3154" s="19">
        <v>67</v>
      </c>
    </row>
    <row r="3155" spans="1:2" x14ac:dyDescent="0.3">
      <c r="A3155" s="19" t="s">
        <v>8219</v>
      </c>
      <c r="B3155" s="19">
        <v>241</v>
      </c>
    </row>
    <row r="3156" spans="1:2" x14ac:dyDescent="0.3">
      <c r="A3156" s="19" t="s">
        <v>8219</v>
      </c>
      <c r="B3156" s="19">
        <v>123</v>
      </c>
    </row>
    <row r="3157" spans="1:2" x14ac:dyDescent="0.3">
      <c r="A3157" s="19" t="s">
        <v>8219</v>
      </c>
      <c r="B3157" s="19">
        <v>302</v>
      </c>
    </row>
    <row r="3158" spans="1:2" x14ac:dyDescent="0.3">
      <c r="A3158" s="19" t="s">
        <v>8219</v>
      </c>
      <c r="B3158" s="19">
        <v>89</v>
      </c>
    </row>
    <row r="3159" spans="1:2" x14ac:dyDescent="0.3">
      <c r="A3159" s="19" t="s">
        <v>8219</v>
      </c>
      <c r="B3159" s="19">
        <v>41</v>
      </c>
    </row>
    <row r="3160" spans="1:2" x14ac:dyDescent="0.3">
      <c r="A3160" s="19" t="s">
        <v>8219</v>
      </c>
      <c r="B3160" s="19">
        <v>69</v>
      </c>
    </row>
    <row r="3161" spans="1:2" x14ac:dyDescent="0.3">
      <c r="A3161" s="19" t="s">
        <v>8219</v>
      </c>
      <c r="B3161" s="19">
        <v>52</v>
      </c>
    </row>
    <row r="3162" spans="1:2" x14ac:dyDescent="0.3">
      <c r="A3162" s="19" t="s">
        <v>8219</v>
      </c>
      <c r="B3162" s="19">
        <v>57</v>
      </c>
    </row>
    <row r="3163" spans="1:2" x14ac:dyDescent="0.3">
      <c r="A3163" s="19" t="s">
        <v>8219</v>
      </c>
      <c r="B3163" s="19">
        <v>74</v>
      </c>
    </row>
    <row r="3164" spans="1:2" x14ac:dyDescent="0.3">
      <c r="A3164" s="19" t="s">
        <v>8219</v>
      </c>
      <c r="B3164" s="19">
        <v>63</v>
      </c>
    </row>
    <row r="3165" spans="1:2" x14ac:dyDescent="0.3">
      <c r="A3165" s="19" t="s">
        <v>8219</v>
      </c>
      <c r="B3165" s="19">
        <v>72</v>
      </c>
    </row>
    <row r="3166" spans="1:2" x14ac:dyDescent="0.3">
      <c r="A3166" s="19" t="s">
        <v>8219</v>
      </c>
      <c r="B3166" s="19">
        <v>71</v>
      </c>
    </row>
    <row r="3167" spans="1:2" x14ac:dyDescent="0.3">
      <c r="A3167" s="19" t="s">
        <v>8219</v>
      </c>
      <c r="B3167" s="19">
        <v>21</v>
      </c>
    </row>
    <row r="3168" spans="1:2" x14ac:dyDescent="0.3">
      <c r="A3168" s="19" t="s">
        <v>8219</v>
      </c>
      <c r="B3168" s="19">
        <v>930</v>
      </c>
    </row>
    <row r="3169" spans="1:2" x14ac:dyDescent="0.3">
      <c r="A3169" s="19" t="s">
        <v>8219</v>
      </c>
      <c r="B3169" s="19">
        <v>55</v>
      </c>
    </row>
    <row r="3170" spans="1:2" x14ac:dyDescent="0.3">
      <c r="A3170" s="19" t="s">
        <v>8219</v>
      </c>
      <c r="B3170" s="19">
        <v>61</v>
      </c>
    </row>
    <row r="3171" spans="1:2" x14ac:dyDescent="0.3">
      <c r="A3171" s="19" t="s">
        <v>8219</v>
      </c>
      <c r="B3171" s="19">
        <v>82</v>
      </c>
    </row>
    <row r="3172" spans="1:2" x14ac:dyDescent="0.3">
      <c r="A3172" s="19" t="s">
        <v>8219</v>
      </c>
      <c r="B3172" s="19">
        <v>71</v>
      </c>
    </row>
    <row r="3173" spans="1:2" x14ac:dyDescent="0.3">
      <c r="A3173" s="19" t="s">
        <v>8219</v>
      </c>
      <c r="B3173" s="19">
        <v>117</v>
      </c>
    </row>
    <row r="3174" spans="1:2" x14ac:dyDescent="0.3">
      <c r="A3174" s="19" t="s">
        <v>8219</v>
      </c>
      <c r="B3174" s="19">
        <v>29</v>
      </c>
    </row>
    <row r="3175" spans="1:2" x14ac:dyDescent="0.3">
      <c r="A3175" s="19" t="s">
        <v>8219</v>
      </c>
      <c r="B3175" s="19">
        <v>74</v>
      </c>
    </row>
    <row r="3176" spans="1:2" x14ac:dyDescent="0.3">
      <c r="A3176" s="19" t="s">
        <v>8219</v>
      </c>
      <c r="B3176" s="19">
        <v>23</v>
      </c>
    </row>
    <row r="3177" spans="1:2" x14ac:dyDescent="0.3">
      <c r="A3177" s="19" t="s">
        <v>8219</v>
      </c>
      <c r="B3177" s="19">
        <v>60</v>
      </c>
    </row>
    <row r="3178" spans="1:2" x14ac:dyDescent="0.3">
      <c r="A3178" s="19" t="s">
        <v>8219</v>
      </c>
      <c r="B3178" s="19">
        <v>55</v>
      </c>
    </row>
    <row r="3179" spans="1:2" x14ac:dyDescent="0.3">
      <c r="A3179" s="19" t="s">
        <v>8219</v>
      </c>
      <c r="B3179" s="19">
        <v>51</v>
      </c>
    </row>
    <row r="3180" spans="1:2" x14ac:dyDescent="0.3">
      <c r="A3180" s="19" t="s">
        <v>8219</v>
      </c>
      <c r="B3180" s="19">
        <v>78</v>
      </c>
    </row>
    <row r="3181" spans="1:2" x14ac:dyDescent="0.3">
      <c r="A3181" s="19" t="s">
        <v>8219</v>
      </c>
      <c r="B3181" s="19">
        <v>62</v>
      </c>
    </row>
    <row r="3182" spans="1:2" x14ac:dyDescent="0.3">
      <c r="A3182" s="19" t="s">
        <v>8219</v>
      </c>
      <c r="B3182" s="19">
        <v>45</v>
      </c>
    </row>
    <row r="3183" spans="1:2" x14ac:dyDescent="0.3">
      <c r="A3183" s="19" t="s">
        <v>8219</v>
      </c>
      <c r="B3183" s="19">
        <v>15</v>
      </c>
    </row>
    <row r="3184" spans="1:2" x14ac:dyDescent="0.3">
      <c r="A3184" s="19" t="s">
        <v>8219</v>
      </c>
      <c r="B3184" s="19">
        <v>151</v>
      </c>
    </row>
    <row r="3185" spans="1:5" x14ac:dyDescent="0.3">
      <c r="A3185" s="19" t="s">
        <v>8219</v>
      </c>
      <c r="B3185" s="19">
        <v>68</v>
      </c>
    </row>
    <row r="3186" spans="1:5" x14ac:dyDescent="0.3">
      <c r="A3186" s="19" t="s">
        <v>8219</v>
      </c>
      <c r="B3186" s="19">
        <v>46</v>
      </c>
    </row>
    <row r="3187" spans="1:5" x14ac:dyDescent="0.3">
      <c r="A3187" s="19" t="s">
        <v>8219</v>
      </c>
      <c r="B3187" s="19">
        <v>24</v>
      </c>
    </row>
    <row r="3188" spans="1:5" x14ac:dyDescent="0.3">
      <c r="A3188" s="19" t="s">
        <v>8219</v>
      </c>
      <c r="B3188" s="19">
        <v>70</v>
      </c>
    </row>
    <row r="3189" spans="1:5" x14ac:dyDescent="0.3">
      <c r="A3189" s="19" t="s">
        <v>8219</v>
      </c>
      <c r="B3189" s="19">
        <v>244</v>
      </c>
    </row>
    <row r="3190" spans="1:5" hidden="1" x14ac:dyDescent="0.3">
      <c r="A3190" s="19" t="s">
        <v>8221</v>
      </c>
      <c r="B3190" s="19">
        <v>9</v>
      </c>
      <c r="D3190" s="19" t="s">
        <v>8221</v>
      </c>
      <c r="E3190" s="19">
        <v>9</v>
      </c>
    </row>
    <row r="3191" spans="1:5" hidden="1" x14ac:dyDescent="0.3">
      <c r="A3191" s="19" t="s">
        <v>8221</v>
      </c>
      <c r="B3191" s="19">
        <v>19</v>
      </c>
      <c r="D3191" s="19" t="s">
        <v>8221</v>
      </c>
      <c r="E3191" s="19">
        <v>19</v>
      </c>
    </row>
    <row r="3192" spans="1:5" hidden="1" x14ac:dyDescent="0.3">
      <c r="A3192" s="19" t="s">
        <v>8221</v>
      </c>
      <c r="B3192" s="19">
        <v>0</v>
      </c>
      <c r="D3192" s="19" t="s">
        <v>8221</v>
      </c>
      <c r="E3192" s="19">
        <v>0</v>
      </c>
    </row>
    <row r="3193" spans="1:5" hidden="1" x14ac:dyDescent="0.3">
      <c r="A3193" s="19" t="s">
        <v>8221</v>
      </c>
      <c r="B3193" s="19">
        <v>4</v>
      </c>
      <c r="D3193" s="19" t="s">
        <v>8221</v>
      </c>
      <c r="E3193" s="19">
        <v>4</v>
      </c>
    </row>
    <row r="3194" spans="1:5" hidden="1" x14ac:dyDescent="0.3">
      <c r="A3194" s="19" t="s">
        <v>8221</v>
      </c>
      <c r="B3194" s="19">
        <v>8</v>
      </c>
      <c r="D3194" s="19" t="s">
        <v>8221</v>
      </c>
      <c r="E3194" s="19">
        <v>8</v>
      </c>
    </row>
    <row r="3195" spans="1:5" hidden="1" x14ac:dyDescent="0.3">
      <c r="A3195" s="19" t="s">
        <v>8221</v>
      </c>
      <c r="B3195" s="19">
        <v>24</v>
      </c>
      <c r="D3195" s="19" t="s">
        <v>8221</v>
      </c>
      <c r="E3195" s="19">
        <v>24</v>
      </c>
    </row>
    <row r="3196" spans="1:5" hidden="1" x14ac:dyDescent="0.3">
      <c r="A3196" s="19" t="s">
        <v>8221</v>
      </c>
      <c r="B3196" s="19">
        <v>0</v>
      </c>
      <c r="D3196" s="19" t="s">
        <v>8221</v>
      </c>
      <c r="E3196" s="19">
        <v>0</v>
      </c>
    </row>
    <row r="3197" spans="1:5" hidden="1" x14ac:dyDescent="0.3">
      <c r="A3197" s="19" t="s">
        <v>8221</v>
      </c>
      <c r="B3197" s="19">
        <v>39</v>
      </c>
      <c r="D3197" s="19" t="s">
        <v>8221</v>
      </c>
      <c r="E3197" s="19">
        <v>39</v>
      </c>
    </row>
    <row r="3198" spans="1:5" hidden="1" x14ac:dyDescent="0.3">
      <c r="A3198" s="19" t="s">
        <v>8221</v>
      </c>
      <c r="B3198" s="19">
        <v>6</v>
      </c>
      <c r="D3198" s="19" t="s">
        <v>8221</v>
      </c>
      <c r="E3198" s="19">
        <v>6</v>
      </c>
    </row>
    <row r="3199" spans="1:5" hidden="1" x14ac:dyDescent="0.3">
      <c r="A3199" s="19" t="s">
        <v>8221</v>
      </c>
      <c r="B3199" s="19">
        <v>4</v>
      </c>
      <c r="D3199" s="19" t="s">
        <v>8221</v>
      </c>
      <c r="E3199" s="19">
        <v>4</v>
      </c>
    </row>
    <row r="3200" spans="1:5" hidden="1" x14ac:dyDescent="0.3">
      <c r="A3200" s="19" t="s">
        <v>8221</v>
      </c>
      <c r="B3200" s="19">
        <v>3</v>
      </c>
      <c r="D3200" s="19" t="s">
        <v>8221</v>
      </c>
      <c r="E3200" s="19">
        <v>3</v>
      </c>
    </row>
    <row r="3201" spans="1:5" hidden="1" x14ac:dyDescent="0.3">
      <c r="A3201" s="19" t="s">
        <v>8221</v>
      </c>
      <c r="B3201" s="19">
        <v>53</v>
      </c>
      <c r="D3201" s="19" t="s">
        <v>8221</v>
      </c>
      <c r="E3201" s="19">
        <v>53</v>
      </c>
    </row>
    <row r="3202" spans="1:5" hidden="1" x14ac:dyDescent="0.3">
      <c r="A3202" s="19" t="s">
        <v>8221</v>
      </c>
      <c r="B3202" s="19">
        <v>1</v>
      </c>
      <c r="D3202" s="19" t="s">
        <v>8221</v>
      </c>
      <c r="E3202" s="19">
        <v>1</v>
      </c>
    </row>
    <row r="3203" spans="1:5" hidden="1" x14ac:dyDescent="0.3">
      <c r="A3203" s="19" t="s">
        <v>8221</v>
      </c>
      <c r="B3203" s="19">
        <v>2</v>
      </c>
      <c r="D3203" s="19" t="s">
        <v>8221</v>
      </c>
      <c r="E3203" s="19">
        <v>2</v>
      </c>
    </row>
    <row r="3204" spans="1:5" hidden="1" x14ac:dyDescent="0.3">
      <c r="A3204" s="19" t="s">
        <v>8221</v>
      </c>
      <c r="B3204" s="19">
        <v>25</v>
      </c>
      <c r="D3204" s="19" t="s">
        <v>8221</v>
      </c>
      <c r="E3204" s="19">
        <v>25</v>
      </c>
    </row>
    <row r="3205" spans="1:5" hidden="1" x14ac:dyDescent="0.3">
      <c r="A3205" s="19" t="s">
        <v>8221</v>
      </c>
      <c r="B3205" s="19">
        <v>6</v>
      </c>
      <c r="D3205" s="19" t="s">
        <v>8221</v>
      </c>
      <c r="E3205" s="19">
        <v>6</v>
      </c>
    </row>
    <row r="3206" spans="1:5" hidden="1" x14ac:dyDescent="0.3">
      <c r="A3206" s="19" t="s">
        <v>8221</v>
      </c>
      <c r="B3206" s="19">
        <v>0</v>
      </c>
      <c r="D3206" s="19" t="s">
        <v>8221</v>
      </c>
      <c r="E3206" s="19">
        <v>0</v>
      </c>
    </row>
    <row r="3207" spans="1:5" hidden="1" x14ac:dyDescent="0.3">
      <c r="A3207" s="19" t="s">
        <v>8221</v>
      </c>
      <c r="B3207" s="19">
        <v>12</v>
      </c>
      <c r="D3207" s="19" t="s">
        <v>8221</v>
      </c>
      <c r="E3207" s="19">
        <v>12</v>
      </c>
    </row>
    <row r="3208" spans="1:5" hidden="1" x14ac:dyDescent="0.3">
      <c r="A3208" s="19" t="s">
        <v>8221</v>
      </c>
      <c r="B3208" s="19">
        <v>0</v>
      </c>
      <c r="D3208" s="19" t="s">
        <v>8221</v>
      </c>
      <c r="E3208" s="19">
        <v>0</v>
      </c>
    </row>
    <row r="3209" spans="1:5" hidden="1" x14ac:dyDescent="0.3">
      <c r="A3209" s="19" t="s">
        <v>8221</v>
      </c>
      <c r="B3209" s="19">
        <v>36</v>
      </c>
      <c r="D3209" s="19" t="s">
        <v>8221</v>
      </c>
      <c r="E3209" s="19">
        <v>36</v>
      </c>
    </row>
    <row r="3210" spans="1:5" x14ac:dyDescent="0.3">
      <c r="A3210" s="19" t="s">
        <v>8219</v>
      </c>
      <c r="B3210" s="19">
        <v>82</v>
      </c>
    </row>
    <row r="3211" spans="1:5" x14ac:dyDescent="0.3">
      <c r="A3211" s="19" t="s">
        <v>8219</v>
      </c>
      <c r="B3211" s="19">
        <v>226</v>
      </c>
    </row>
    <row r="3212" spans="1:5" x14ac:dyDescent="0.3">
      <c r="A3212" s="19" t="s">
        <v>8219</v>
      </c>
      <c r="B3212" s="19">
        <v>60</v>
      </c>
    </row>
    <row r="3213" spans="1:5" x14ac:dyDescent="0.3">
      <c r="A3213" s="19" t="s">
        <v>8219</v>
      </c>
      <c r="B3213" s="19">
        <v>322</v>
      </c>
    </row>
    <row r="3214" spans="1:5" x14ac:dyDescent="0.3">
      <c r="A3214" s="19" t="s">
        <v>8219</v>
      </c>
      <c r="B3214" s="19">
        <v>94</v>
      </c>
    </row>
    <row r="3215" spans="1:5" x14ac:dyDescent="0.3">
      <c r="A3215" s="19" t="s">
        <v>8219</v>
      </c>
      <c r="B3215" s="19">
        <v>47</v>
      </c>
    </row>
    <row r="3216" spans="1:5" x14ac:dyDescent="0.3">
      <c r="A3216" s="19" t="s">
        <v>8219</v>
      </c>
      <c r="B3216" s="19">
        <v>115</v>
      </c>
    </row>
    <row r="3217" spans="1:2" x14ac:dyDescent="0.3">
      <c r="A3217" s="19" t="s">
        <v>8219</v>
      </c>
      <c r="B3217" s="19">
        <v>134</v>
      </c>
    </row>
    <row r="3218" spans="1:2" x14ac:dyDescent="0.3">
      <c r="A3218" s="19" t="s">
        <v>8219</v>
      </c>
      <c r="B3218" s="19">
        <v>35</v>
      </c>
    </row>
    <row r="3219" spans="1:2" x14ac:dyDescent="0.3">
      <c r="A3219" s="19" t="s">
        <v>8219</v>
      </c>
      <c r="B3219" s="19">
        <v>104</v>
      </c>
    </row>
    <row r="3220" spans="1:2" x14ac:dyDescent="0.3">
      <c r="A3220" s="19" t="s">
        <v>8219</v>
      </c>
      <c r="B3220" s="19">
        <v>184</v>
      </c>
    </row>
    <row r="3221" spans="1:2" x14ac:dyDescent="0.3">
      <c r="A3221" s="19" t="s">
        <v>8219</v>
      </c>
      <c r="B3221" s="19">
        <v>119</v>
      </c>
    </row>
    <row r="3222" spans="1:2" x14ac:dyDescent="0.3">
      <c r="A3222" s="19" t="s">
        <v>8219</v>
      </c>
      <c r="B3222" s="19">
        <v>59</v>
      </c>
    </row>
    <row r="3223" spans="1:2" x14ac:dyDescent="0.3">
      <c r="A3223" s="19" t="s">
        <v>8219</v>
      </c>
      <c r="B3223" s="19">
        <v>113</v>
      </c>
    </row>
    <row r="3224" spans="1:2" x14ac:dyDescent="0.3">
      <c r="A3224" s="19" t="s">
        <v>8219</v>
      </c>
      <c r="B3224" s="19">
        <v>84</v>
      </c>
    </row>
    <row r="3225" spans="1:2" x14ac:dyDescent="0.3">
      <c r="A3225" s="19" t="s">
        <v>8219</v>
      </c>
      <c r="B3225" s="19">
        <v>74</v>
      </c>
    </row>
    <row r="3226" spans="1:2" x14ac:dyDescent="0.3">
      <c r="A3226" s="19" t="s">
        <v>8219</v>
      </c>
      <c r="B3226" s="19">
        <v>216</v>
      </c>
    </row>
    <row r="3227" spans="1:2" x14ac:dyDescent="0.3">
      <c r="A3227" s="19" t="s">
        <v>8219</v>
      </c>
      <c r="B3227" s="19">
        <v>39</v>
      </c>
    </row>
    <row r="3228" spans="1:2" x14ac:dyDescent="0.3">
      <c r="A3228" s="19" t="s">
        <v>8219</v>
      </c>
      <c r="B3228" s="19">
        <v>21</v>
      </c>
    </row>
    <row r="3229" spans="1:2" x14ac:dyDescent="0.3">
      <c r="A3229" s="19" t="s">
        <v>8219</v>
      </c>
      <c r="B3229" s="19">
        <v>30</v>
      </c>
    </row>
    <row r="3230" spans="1:2" x14ac:dyDescent="0.3">
      <c r="A3230" s="19" t="s">
        <v>8219</v>
      </c>
      <c r="B3230" s="19">
        <v>37</v>
      </c>
    </row>
    <row r="3231" spans="1:2" x14ac:dyDescent="0.3">
      <c r="A3231" s="19" t="s">
        <v>8219</v>
      </c>
      <c r="B3231" s="19">
        <v>202</v>
      </c>
    </row>
    <row r="3232" spans="1:2" x14ac:dyDescent="0.3">
      <c r="A3232" s="19" t="s">
        <v>8219</v>
      </c>
      <c r="B3232" s="19">
        <v>37</v>
      </c>
    </row>
    <row r="3233" spans="1:2" x14ac:dyDescent="0.3">
      <c r="A3233" s="19" t="s">
        <v>8219</v>
      </c>
      <c r="B3233" s="19">
        <v>28</v>
      </c>
    </row>
    <row r="3234" spans="1:2" x14ac:dyDescent="0.3">
      <c r="A3234" s="19" t="s">
        <v>8219</v>
      </c>
      <c r="B3234" s="19">
        <v>26</v>
      </c>
    </row>
    <row r="3235" spans="1:2" x14ac:dyDescent="0.3">
      <c r="A3235" s="19" t="s">
        <v>8219</v>
      </c>
      <c r="B3235" s="19">
        <v>61</v>
      </c>
    </row>
    <row r="3236" spans="1:2" x14ac:dyDescent="0.3">
      <c r="A3236" s="19" t="s">
        <v>8219</v>
      </c>
      <c r="B3236" s="19">
        <v>115</v>
      </c>
    </row>
    <row r="3237" spans="1:2" x14ac:dyDescent="0.3">
      <c r="A3237" s="19" t="s">
        <v>8219</v>
      </c>
      <c r="B3237" s="19">
        <v>181</v>
      </c>
    </row>
    <row r="3238" spans="1:2" x14ac:dyDescent="0.3">
      <c r="A3238" s="19" t="s">
        <v>8219</v>
      </c>
      <c r="B3238" s="19">
        <v>110</v>
      </c>
    </row>
    <row r="3239" spans="1:2" x14ac:dyDescent="0.3">
      <c r="A3239" s="19" t="s">
        <v>8219</v>
      </c>
      <c r="B3239" s="19">
        <v>269</v>
      </c>
    </row>
    <row r="3240" spans="1:2" x14ac:dyDescent="0.3">
      <c r="A3240" s="19" t="s">
        <v>8219</v>
      </c>
      <c r="B3240" s="19">
        <v>79</v>
      </c>
    </row>
    <row r="3241" spans="1:2" x14ac:dyDescent="0.3">
      <c r="A3241" s="19" t="s">
        <v>8219</v>
      </c>
      <c r="B3241" s="19">
        <v>104</v>
      </c>
    </row>
    <row r="3242" spans="1:2" x14ac:dyDescent="0.3">
      <c r="A3242" s="19" t="s">
        <v>8219</v>
      </c>
      <c r="B3242" s="19">
        <v>34</v>
      </c>
    </row>
    <row r="3243" spans="1:2" x14ac:dyDescent="0.3">
      <c r="A3243" s="19" t="s">
        <v>8219</v>
      </c>
      <c r="B3243" s="19">
        <v>167</v>
      </c>
    </row>
    <row r="3244" spans="1:2" x14ac:dyDescent="0.3">
      <c r="A3244" s="19" t="s">
        <v>8219</v>
      </c>
      <c r="B3244" s="19">
        <v>183</v>
      </c>
    </row>
    <row r="3245" spans="1:2" x14ac:dyDescent="0.3">
      <c r="A3245" s="19" t="s">
        <v>8219</v>
      </c>
      <c r="B3245" s="19">
        <v>71</v>
      </c>
    </row>
    <row r="3246" spans="1:2" x14ac:dyDescent="0.3">
      <c r="A3246" s="19" t="s">
        <v>8219</v>
      </c>
      <c r="B3246" s="19">
        <v>69</v>
      </c>
    </row>
    <row r="3247" spans="1:2" x14ac:dyDescent="0.3">
      <c r="A3247" s="19" t="s">
        <v>8219</v>
      </c>
      <c r="B3247" s="19">
        <v>270</v>
      </c>
    </row>
    <row r="3248" spans="1:2" x14ac:dyDescent="0.3">
      <c r="A3248" s="19" t="s">
        <v>8219</v>
      </c>
      <c r="B3248" s="19">
        <v>193</v>
      </c>
    </row>
    <row r="3249" spans="1:2" x14ac:dyDescent="0.3">
      <c r="A3249" s="19" t="s">
        <v>8219</v>
      </c>
      <c r="B3249" s="19">
        <v>57</v>
      </c>
    </row>
    <row r="3250" spans="1:2" x14ac:dyDescent="0.3">
      <c r="A3250" s="19" t="s">
        <v>8219</v>
      </c>
      <c r="B3250" s="19">
        <v>200</v>
      </c>
    </row>
    <row r="3251" spans="1:2" x14ac:dyDescent="0.3">
      <c r="A3251" s="19" t="s">
        <v>8219</v>
      </c>
      <c r="B3251" s="19">
        <v>88</v>
      </c>
    </row>
    <row r="3252" spans="1:2" x14ac:dyDescent="0.3">
      <c r="A3252" s="19" t="s">
        <v>8219</v>
      </c>
      <c r="B3252" s="19">
        <v>213</v>
      </c>
    </row>
    <row r="3253" spans="1:2" x14ac:dyDescent="0.3">
      <c r="A3253" s="19" t="s">
        <v>8219</v>
      </c>
      <c r="B3253" s="19">
        <v>20</v>
      </c>
    </row>
    <row r="3254" spans="1:2" x14ac:dyDescent="0.3">
      <c r="A3254" s="19" t="s">
        <v>8219</v>
      </c>
      <c r="B3254" s="19">
        <v>50</v>
      </c>
    </row>
    <row r="3255" spans="1:2" x14ac:dyDescent="0.3">
      <c r="A3255" s="19" t="s">
        <v>8219</v>
      </c>
      <c r="B3255" s="19">
        <v>115</v>
      </c>
    </row>
    <row r="3256" spans="1:2" x14ac:dyDescent="0.3">
      <c r="A3256" s="19" t="s">
        <v>8219</v>
      </c>
      <c r="B3256" s="19">
        <v>186</v>
      </c>
    </row>
    <row r="3257" spans="1:2" x14ac:dyDescent="0.3">
      <c r="A3257" s="19" t="s">
        <v>8219</v>
      </c>
      <c r="B3257" s="19">
        <v>18</v>
      </c>
    </row>
    <row r="3258" spans="1:2" x14ac:dyDescent="0.3">
      <c r="A3258" s="19" t="s">
        <v>8219</v>
      </c>
      <c r="B3258" s="19">
        <v>176</v>
      </c>
    </row>
    <row r="3259" spans="1:2" x14ac:dyDescent="0.3">
      <c r="A3259" s="19" t="s">
        <v>8219</v>
      </c>
      <c r="B3259" s="19">
        <v>41</v>
      </c>
    </row>
    <row r="3260" spans="1:2" x14ac:dyDescent="0.3">
      <c r="A3260" s="19" t="s">
        <v>8219</v>
      </c>
      <c r="B3260" s="19">
        <v>75</v>
      </c>
    </row>
    <row r="3261" spans="1:2" x14ac:dyDescent="0.3">
      <c r="A3261" s="19" t="s">
        <v>8219</v>
      </c>
      <c r="B3261" s="19">
        <v>97</v>
      </c>
    </row>
    <row r="3262" spans="1:2" x14ac:dyDescent="0.3">
      <c r="A3262" s="19" t="s">
        <v>8219</v>
      </c>
      <c r="B3262" s="19">
        <v>73</v>
      </c>
    </row>
    <row r="3263" spans="1:2" x14ac:dyDescent="0.3">
      <c r="A3263" s="19" t="s">
        <v>8219</v>
      </c>
      <c r="B3263" s="19">
        <v>49</v>
      </c>
    </row>
    <row r="3264" spans="1:2" x14ac:dyDescent="0.3">
      <c r="A3264" s="19" t="s">
        <v>8219</v>
      </c>
      <c r="B3264" s="19">
        <v>134</v>
      </c>
    </row>
    <row r="3265" spans="1:2" x14ac:dyDescent="0.3">
      <c r="A3265" s="19" t="s">
        <v>8219</v>
      </c>
      <c r="B3265" s="19">
        <v>68</v>
      </c>
    </row>
    <row r="3266" spans="1:2" x14ac:dyDescent="0.3">
      <c r="A3266" s="19" t="s">
        <v>8219</v>
      </c>
      <c r="B3266" s="19">
        <v>49</v>
      </c>
    </row>
    <row r="3267" spans="1:2" x14ac:dyDescent="0.3">
      <c r="A3267" s="19" t="s">
        <v>8219</v>
      </c>
      <c r="B3267" s="19">
        <v>63</v>
      </c>
    </row>
    <row r="3268" spans="1:2" x14ac:dyDescent="0.3">
      <c r="A3268" s="19" t="s">
        <v>8219</v>
      </c>
      <c r="B3268" s="19">
        <v>163</v>
      </c>
    </row>
    <row r="3269" spans="1:2" x14ac:dyDescent="0.3">
      <c r="A3269" s="19" t="s">
        <v>8219</v>
      </c>
      <c r="B3269" s="19">
        <v>288</v>
      </c>
    </row>
    <row r="3270" spans="1:2" x14ac:dyDescent="0.3">
      <c r="A3270" s="19" t="s">
        <v>8219</v>
      </c>
      <c r="B3270" s="19">
        <v>42</v>
      </c>
    </row>
    <row r="3271" spans="1:2" x14ac:dyDescent="0.3">
      <c r="A3271" s="19" t="s">
        <v>8219</v>
      </c>
      <c r="B3271" s="19">
        <v>70</v>
      </c>
    </row>
    <row r="3272" spans="1:2" x14ac:dyDescent="0.3">
      <c r="A3272" s="19" t="s">
        <v>8219</v>
      </c>
      <c r="B3272" s="19">
        <v>30</v>
      </c>
    </row>
    <row r="3273" spans="1:2" x14ac:dyDescent="0.3">
      <c r="A3273" s="19" t="s">
        <v>8219</v>
      </c>
      <c r="B3273" s="19">
        <v>51</v>
      </c>
    </row>
    <row r="3274" spans="1:2" x14ac:dyDescent="0.3">
      <c r="A3274" s="19" t="s">
        <v>8219</v>
      </c>
      <c r="B3274" s="19">
        <v>145</v>
      </c>
    </row>
    <row r="3275" spans="1:2" x14ac:dyDescent="0.3">
      <c r="A3275" s="19" t="s">
        <v>8219</v>
      </c>
      <c r="B3275" s="19">
        <v>21</v>
      </c>
    </row>
    <row r="3276" spans="1:2" x14ac:dyDescent="0.3">
      <c r="A3276" s="19" t="s">
        <v>8219</v>
      </c>
      <c r="B3276" s="19">
        <v>286</v>
      </c>
    </row>
    <row r="3277" spans="1:2" x14ac:dyDescent="0.3">
      <c r="A3277" s="19" t="s">
        <v>8219</v>
      </c>
      <c r="B3277" s="19">
        <v>12</v>
      </c>
    </row>
    <row r="3278" spans="1:2" x14ac:dyDescent="0.3">
      <c r="A3278" s="19" t="s">
        <v>8219</v>
      </c>
      <c r="B3278" s="19">
        <v>100</v>
      </c>
    </row>
    <row r="3279" spans="1:2" x14ac:dyDescent="0.3">
      <c r="A3279" s="19" t="s">
        <v>8219</v>
      </c>
      <c r="B3279" s="19">
        <v>100</v>
      </c>
    </row>
    <row r="3280" spans="1:2" x14ac:dyDescent="0.3">
      <c r="A3280" s="19" t="s">
        <v>8219</v>
      </c>
      <c r="B3280" s="19">
        <v>34</v>
      </c>
    </row>
    <row r="3281" spans="1:2" x14ac:dyDescent="0.3">
      <c r="A3281" s="19" t="s">
        <v>8219</v>
      </c>
      <c r="B3281" s="19">
        <v>63</v>
      </c>
    </row>
    <row r="3282" spans="1:2" x14ac:dyDescent="0.3">
      <c r="A3282" s="19" t="s">
        <v>8219</v>
      </c>
      <c r="B3282" s="19">
        <v>30</v>
      </c>
    </row>
    <row r="3283" spans="1:2" x14ac:dyDescent="0.3">
      <c r="A3283" s="19" t="s">
        <v>8219</v>
      </c>
      <c r="B3283" s="19">
        <v>47</v>
      </c>
    </row>
    <row r="3284" spans="1:2" x14ac:dyDescent="0.3">
      <c r="A3284" s="19" t="s">
        <v>8219</v>
      </c>
      <c r="B3284" s="19">
        <v>237</v>
      </c>
    </row>
    <row r="3285" spans="1:2" x14ac:dyDescent="0.3">
      <c r="A3285" s="19" t="s">
        <v>8219</v>
      </c>
      <c r="B3285" s="19">
        <v>47</v>
      </c>
    </row>
    <row r="3286" spans="1:2" x14ac:dyDescent="0.3">
      <c r="A3286" s="19" t="s">
        <v>8219</v>
      </c>
      <c r="B3286" s="19">
        <v>15</v>
      </c>
    </row>
    <row r="3287" spans="1:2" x14ac:dyDescent="0.3">
      <c r="A3287" s="19" t="s">
        <v>8219</v>
      </c>
      <c r="B3287" s="19">
        <v>81</v>
      </c>
    </row>
    <row r="3288" spans="1:2" x14ac:dyDescent="0.3">
      <c r="A3288" s="19" t="s">
        <v>8219</v>
      </c>
      <c r="B3288" s="19">
        <v>122</v>
      </c>
    </row>
    <row r="3289" spans="1:2" x14ac:dyDescent="0.3">
      <c r="A3289" s="19" t="s">
        <v>8219</v>
      </c>
      <c r="B3289" s="19">
        <v>34</v>
      </c>
    </row>
    <row r="3290" spans="1:2" x14ac:dyDescent="0.3">
      <c r="A3290" s="19" t="s">
        <v>8219</v>
      </c>
      <c r="B3290" s="19">
        <v>207</v>
      </c>
    </row>
    <row r="3291" spans="1:2" x14ac:dyDescent="0.3">
      <c r="A3291" s="19" t="s">
        <v>8219</v>
      </c>
      <c r="B3291" s="19">
        <v>25</v>
      </c>
    </row>
    <row r="3292" spans="1:2" x14ac:dyDescent="0.3">
      <c r="A3292" s="19" t="s">
        <v>8219</v>
      </c>
      <c r="B3292" s="19">
        <v>72</v>
      </c>
    </row>
    <row r="3293" spans="1:2" x14ac:dyDescent="0.3">
      <c r="A3293" s="19" t="s">
        <v>8219</v>
      </c>
      <c r="B3293" s="19">
        <v>14</v>
      </c>
    </row>
    <row r="3294" spans="1:2" x14ac:dyDescent="0.3">
      <c r="A3294" s="19" t="s">
        <v>8219</v>
      </c>
      <c r="B3294" s="19">
        <v>15</v>
      </c>
    </row>
    <row r="3295" spans="1:2" x14ac:dyDescent="0.3">
      <c r="A3295" s="19" t="s">
        <v>8219</v>
      </c>
      <c r="B3295" s="19">
        <v>91</v>
      </c>
    </row>
    <row r="3296" spans="1:2" x14ac:dyDescent="0.3">
      <c r="A3296" s="19" t="s">
        <v>8219</v>
      </c>
      <c r="B3296" s="19">
        <v>24</v>
      </c>
    </row>
    <row r="3297" spans="1:2" x14ac:dyDescent="0.3">
      <c r="A3297" s="19" t="s">
        <v>8219</v>
      </c>
      <c r="B3297" s="19">
        <v>27</v>
      </c>
    </row>
    <row r="3298" spans="1:2" x14ac:dyDescent="0.3">
      <c r="A3298" s="19" t="s">
        <v>8219</v>
      </c>
      <c r="B3298" s="19">
        <v>47</v>
      </c>
    </row>
    <row r="3299" spans="1:2" x14ac:dyDescent="0.3">
      <c r="A3299" s="19" t="s">
        <v>8219</v>
      </c>
      <c r="B3299" s="19">
        <v>44</v>
      </c>
    </row>
    <row r="3300" spans="1:2" x14ac:dyDescent="0.3">
      <c r="A3300" s="19" t="s">
        <v>8219</v>
      </c>
      <c r="B3300" s="19">
        <v>72</v>
      </c>
    </row>
    <row r="3301" spans="1:2" x14ac:dyDescent="0.3">
      <c r="A3301" s="19" t="s">
        <v>8219</v>
      </c>
      <c r="B3301" s="19">
        <v>63</v>
      </c>
    </row>
    <row r="3302" spans="1:2" x14ac:dyDescent="0.3">
      <c r="A3302" s="19" t="s">
        <v>8219</v>
      </c>
      <c r="B3302" s="19">
        <v>88</v>
      </c>
    </row>
    <row r="3303" spans="1:2" x14ac:dyDescent="0.3">
      <c r="A3303" s="19" t="s">
        <v>8219</v>
      </c>
      <c r="B3303" s="19">
        <v>70</v>
      </c>
    </row>
    <row r="3304" spans="1:2" x14ac:dyDescent="0.3">
      <c r="A3304" s="19" t="s">
        <v>8219</v>
      </c>
      <c r="B3304" s="19">
        <v>50</v>
      </c>
    </row>
    <row r="3305" spans="1:2" x14ac:dyDescent="0.3">
      <c r="A3305" s="19" t="s">
        <v>8219</v>
      </c>
      <c r="B3305" s="19">
        <v>35</v>
      </c>
    </row>
    <row r="3306" spans="1:2" x14ac:dyDescent="0.3">
      <c r="A3306" s="19" t="s">
        <v>8219</v>
      </c>
      <c r="B3306" s="19">
        <v>175</v>
      </c>
    </row>
    <row r="3307" spans="1:2" x14ac:dyDescent="0.3">
      <c r="A3307" s="19" t="s">
        <v>8219</v>
      </c>
      <c r="B3307" s="19">
        <v>20</v>
      </c>
    </row>
    <row r="3308" spans="1:2" x14ac:dyDescent="0.3">
      <c r="A3308" s="19" t="s">
        <v>8219</v>
      </c>
      <c r="B3308" s="19">
        <v>54</v>
      </c>
    </row>
    <row r="3309" spans="1:2" x14ac:dyDescent="0.3">
      <c r="A3309" s="19" t="s">
        <v>8219</v>
      </c>
      <c r="B3309" s="19">
        <v>20</v>
      </c>
    </row>
    <row r="3310" spans="1:2" x14ac:dyDescent="0.3">
      <c r="A3310" s="19" t="s">
        <v>8219</v>
      </c>
      <c r="B3310" s="19">
        <v>57</v>
      </c>
    </row>
    <row r="3311" spans="1:2" x14ac:dyDescent="0.3">
      <c r="A3311" s="19" t="s">
        <v>8219</v>
      </c>
      <c r="B3311" s="19">
        <v>31</v>
      </c>
    </row>
    <row r="3312" spans="1:2" x14ac:dyDescent="0.3">
      <c r="A3312" s="19" t="s">
        <v>8219</v>
      </c>
      <c r="B3312" s="19">
        <v>31</v>
      </c>
    </row>
    <row r="3313" spans="1:2" x14ac:dyDescent="0.3">
      <c r="A3313" s="19" t="s">
        <v>8219</v>
      </c>
      <c r="B3313" s="19">
        <v>45</v>
      </c>
    </row>
    <row r="3314" spans="1:2" x14ac:dyDescent="0.3">
      <c r="A3314" s="19" t="s">
        <v>8219</v>
      </c>
      <c r="B3314" s="19">
        <v>41</v>
      </c>
    </row>
    <row r="3315" spans="1:2" x14ac:dyDescent="0.3">
      <c r="A3315" s="19" t="s">
        <v>8219</v>
      </c>
      <c r="B3315" s="19">
        <v>29</v>
      </c>
    </row>
    <row r="3316" spans="1:2" x14ac:dyDescent="0.3">
      <c r="A3316" s="19" t="s">
        <v>8219</v>
      </c>
      <c r="B3316" s="19">
        <v>58</v>
      </c>
    </row>
    <row r="3317" spans="1:2" x14ac:dyDescent="0.3">
      <c r="A3317" s="19" t="s">
        <v>8219</v>
      </c>
      <c r="B3317" s="19">
        <v>89</v>
      </c>
    </row>
    <row r="3318" spans="1:2" x14ac:dyDescent="0.3">
      <c r="A3318" s="19" t="s">
        <v>8219</v>
      </c>
      <c r="B3318" s="19">
        <v>125</v>
      </c>
    </row>
    <row r="3319" spans="1:2" x14ac:dyDescent="0.3">
      <c r="A3319" s="19" t="s">
        <v>8219</v>
      </c>
      <c r="B3319" s="19">
        <v>18</v>
      </c>
    </row>
    <row r="3320" spans="1:2" x14ac:dyDescent="0.3">
      <c r="A3320" s="19" t="s">
        <v>8219</v>
      </c>
      <c r="B3320" s="19">
        <v>32</v>
      </c>
    </row>
    <row r="3321" spans="1:2" x14ac:dyDescent="0.3">
      <c r="A3321" s="19" t="s">
        <v>8219</v>
      </c>
      <c r="B3321" s="19">
        <v>16</v>
      </c>
    </row>
    <row r="3322" spans="1:2" x14ac:dyDescent="0.3">
      <c r="A3322" s="19" t="s">
        <v>8219</v>
      </c>
      <c r="B3322" s="19">
        <v>38</v>
      </c>
    </row>
    <row r="3323" spans="1:2" x14ac:dyDescent="0.3">
      <c r="A3323" s="19" t="s">
        <v>8219</v>
      </c>
      <c r="B3323" s="19">
        <v>15</v>
      </c>
    </row>
    <row r="3324" spans="1:2" x14ac:dyDescent="0.3">
      <c r="A3324" s="19" t="s">
        <v>8219</v>
      </c>
      <c r="B3324" s="19">
        <v>23</v>
      </c>
    </row>
    <row r="3325" spans="1:2" x14ac:dyDescent="0.3">
      <c r="A3325" s="19" t="s">
        <v>8219</v>
      </c>
      <c r="B3325" s="19">
        <v>49</v>
      </c>
    </row>
    <row r="3326" spans="1:2" x14ac:dyDescent="0.3">
      <c r="A3326" s="19" t="s">
        <v>8219</v>
      </c>
      <c r="B3326" s="19">
        <v>10</v>
      </c>
    </row>
    <row r="3327" spans="1:2" x14ac:dyDescent="0.3">
      <c r="A3327" s="19" t="s">
        <v>8219</v>
      </c>
      <c r="B3327" s="19">
        <v>15</v>
      </c>
    </row>
    <row r="3328" spans="1:2" x14ac:dyDescent="0.3">
      <c r="A3328" s="19" t="s">
        <v>8219</v>
      </c>
      <c r="B3328" s="19">
        <v>57</v>
      </c>
    </row>
    <row r="3329" spans="1:2" x14ac:dyDescent="0.3">
      <c r="A3329" s="19" t="s">
        <v>8219</v>
      </c>
      <c r="B3329" s="19">
        <v>33</v>
      </c>
    </row>
    <row r="3330" spans="1:2" x14ac:dyDescent="0.3">
      <c r="A3330" s="19" t="s">
        <v>8219</v>
      </c>
      <c r="B3330" s="19">
        <v>9</v>
      </c>
    </row>
    <row r="3331" spans="1:2" x14ac:dyDescent="0.3">
      <c r="A3331" s="19" t="s">
        <v>8219</v>
      </c>
      <c r="B3331" s="19">
        <v>26</v>
      </c>
    </row>
    <row r="3332" spans="1:2" x14ac:dyDescent="0.3">
      <c r="A3332" s="19" t="s">
        <v>8219</v>
      </c>
      <c r="B3332" s="19">
        <v>69</v>
      </c>
    </row>
    <row r="3333" spans="1:2" x14ac:dyDescent="0.3">
      <c r="A3333" s="19" t="s">
        <v>8219</v>
      </c>
      <c r="B3333" s="19">
        <v>65</v>
      </c>
    </row>
    <row r="3334" spans="1:2" x14ac:dyDescent="0.3">
      <c r="A3334" s="19" t="s">
        <v>8219</v>
      </c>
      <c r="B3334" s="19">
        <v>83</v>
      </c>
    </row>
    <row r="3335" spans="1:2" x14ac:dyDescent="0.3">
      <c r="A3335" s="19" t="s">
        <v>8219</v>
      </c>
      <c r="B3335" s="19">
        <v>111</v>
      </c>
    </row>
    <row r="3336" spans="1:2" x14ac:dyDescent="0.3">
      <c r="A3336" s="19" t="s">
        <v>8219</v>
      </c>
      <c r="B3336" s="19">
        <v>46</v>
      </c>
    </row>
    <row r="3337" spans="1:2" x14ac:dyDescent="0.3">
      <c r="A3337" s="19" t="s">
        <v>8219</v>
      </c>
      <c r="B3337" s="19">
        <v>63</v>
      </c>
    </row>
    <row r="3338" spans="1:2" x14ac:dyDescent="0.3">
      <c r="A3338" s="19" t="s">
        <v>8219</v>
      </c>
      <c r="B3338" s="19">
        <v>9</v>
      </c>
    </row>
    <row r="3339" spans="1:2" x14ac:dyDescent="0.3">
      <c r="A3339" s="19" t="s">
        <v>8219</v>
      </c>
      <c r="B3339" s="19">
        <v>34</v>
      </c>
    </row>
    <row r="3340" spans="1:2" x14ac:dyDescent="0.3">
      <c r="A3340" s="19" t="s">
        <v>8219</v>
      </c>
      <c r="B3340" s="19">
        <v>112</v>
      </c>
    </row>
    <row r="3341" spans="1:2" x14ac:dyDescent="0.3">
      <c r="A3341" s="19" t="s">
        <v>8219</v>
      </c>
      <c r="B3341" s="19">
        <v>47</v>
      </c>
    </row>
    <row r="3342" spans="1:2" x14ac:dyDescent="0.3">
      <c r="A3342" s="19" t="s">
        <v>8219</v>
      </c>
      <c r="B3342" s="19">
        <v>38</v>
      </c>
    </row>
    <row r="3343" spans="1:2" x14ac:dyDescent="0.3">
      <c r="A3343" s="19" t="s">
        <v>8219</v>
      </c>
      <c r="B3343" s="19">
        <v>28</v>
      </c>
    </row>
    <row r="3344" spans="1:2" x14ac:dyDescent="0.3">
      <c r="A3344" s="19" t="s">
        <v>8219</v>
      </c>
      <c r="B3344" s="19">
        <v>78</v>
      </c>
    </row>
    <row r="3345" spans="1:2" x14ac:dyDescent="0.3">
      <c r="A3345" s="19" t="s">
        <v>8219</v>
      </c>
      <c r="B3345" s="19">
        <v>23</v>
      </c>
    </row>
    <row r="3346" spans="1:2" x14ac:dyDescent="0.3">
      <c r="A3346" s="19" t="s">
        <v>8219</v>
      </c>
      <c r="B3346" s="19">
        <v>40</v>
      </c>
    </row>
    <row r="3347" spans="1:2" x14ac:dyDescent="0.3">
      <c r="A3347" s="19" t="s">
        <v>8219</v>
      </c>
      <c r="B3347" s="19">
        <v>13</v>
      </c>
    </row>
    <row r="3348" spans="1:2" x14ac:dyDescent="0.3">
      <c r="A3348" s="19" t="s">
        <v>8219</v>
      </c>
      <c r="B3348" s="19">
        <v>18</v>
      </c>
    </row>
    <row r="3349" spans="1:2" x14ac:dyDescent="0.3">
      <c r="A3349" s="19" t="s">
        <v>8219</v>
      </c>
      <c r="B3349" s="19">
        <v>22</v>
      </c>
    </row>
    <row r="3350" spans="1:2" x14ac:dyDescent="0.3">
      <c r="A3350" s="19" t="s">
        <v>8219</v>
      </c>
      <c r="B3350" s="19">
        <v>79</v>
      </c>
    </row>
    <row r="3351" spans="1:2" x14ac:dyDescent="0.3">
      <c r="A3351" s="19" t="s">
        <v>8219</v>
      </c>
      <c r="B3351" s="19">
        <v>14</v>
      </c>
    </row>
    <row r="3352" spans="1:2" x14ac:dyDescent="0.3">
      <c r="A3352" s="19" t="s">
        <v>8219</v>
      </c>
      <c r="B3352" s="19">
        <v>51</v>
      </c>
    </row>
    <row r="3353" spans="1:2" x14ac:dyDescent="0.3">
      <c r="A3353" s="19" t="s">
        <v>8219</v>
      </c>
      <c r="B3353" s="19">
        <v>54</v>
      </c>
    </row>
    <row r="3354" spans="1:2" x14ac:dyDescent="0.3">
      <c r="A3354" s="19" t="s">
        <v>8219</v>
      </c>
      <c r="B3354" s="19">
        <v>70</v>
      </c>
    </row>
    <row r="3355" spans="1:2" x14ac:dyDescent="0.3">
      <c r="A3355" s="19" t="s">
        <v>8219</v>
      </c>
      <c r="B3355" s="19">
        <v>44</v>
      </c>
    </row>
    <row r="3356" spans="1:2" x14ac:dyDescent="0.3">
      <c r="A3356" s="19" t="s">
        <v>8219</v>
      </c>
      <c r="B3356" s="19">
        <v>55</v>
      </c>
    </row>
    <row r="3357" spans="1:2" x14ac:dyDescent="0.3">
      <c r="A3357" s="19" t="s">
        <v>8219</v>
      </c>
      <c r="B3357" s="19">
        <v>15</v>
      </c>
    </row>
    <row r="3358" spans="1:2" x14ac:dyDescent="0.3">
      <c r="A3358" s="19" t="s">
        <v>8219</v>
      </c>
      <c r="B3358" s="19">
        <v>27</v>
      </c>
    </row>
    <row r="3359" spans="1:2" x14ac:dyDescent="0.3">
      <c r="A3359" s="19" t="s">
        <v>8219</v>
      </c>
      <c r="B3359" s="19">
        <v>21</v>
      </c>
    </row>
    <row r="3360" spans="1:2" x14ac:dyDescent="0.3">
      <c r="A3360" s="19" t="s">
        <v>8219</v>
      </c>
      <c r="B3360" s="19">
        <v>162</v>
      </c>
    </row>
    <row r="3361" spans="1:2" x14ac:dyDescent="0.3">
      <c r="A3361" s="19" t="s">
        <v>8219</v>
      </c>
      <c r="B3361" s="19">
        <v>23</v>
      </c>
    </row>
    <row r="3362" spans="1:2" x14ac:dyDescent="0.3">
      <c r="A3362" s="19" t="s">
        <v>8219</v>
      </c>
      <c r="B3362" s="19">
        <v>72</v>
      </c>
    </row>
    <row r="3363" spans="1:2" x14ac:dyDescent="0.3">
      <c r="A3363" s="19" t="s">
        <v>8219</v>
      </c>
      <c r="B3363" s="19">
        <v>68</v>
      </c>
    </row>
    <row r="3364" spans="1:2" x14ac:dyDescent="0.3">
      <c r="A3364" s="19" t="s">
        <v>8219</v>
      </c>
      <c r="B3364" s="19">
        <v>20</v>
      </c>
    </row>
    <row r="3365" spans="1:2" x14ac:dyDescent="0.3">
      <c r="A3365" s="19" t="s">
        <v>8219</v>
      </c>
      <c r="B3365" s="19">
        <v>26</v>
      </c>
    </row>
    <row r="3366" spans="1:2" x14ac:dyDescent="0.3">
      <c r="A3366" s="19" t="s">
        <v>8219</v>
      </c>
      <c r="B3366" s="19">
        <v>72</v>
      </c>
    </row>
    <row r="3367" spans="1:2" x14ac:dyDescent="0.3">
      <c r="A3367" s="19" t="s">
        <v>8219</v>
      </c>
      <c r="B3367" s="19">
        <v>3</v>
      </c>
    </row>
    <row r="3368" spans="1:2" x14ac:dyDescent="0.3">
      <c r="A3368" s="19" t="s">
        <v>8219</v>
      </c>
      <c r="B3368" s="19">
        <v>18</v>
      </c>
    </row>
    <row r="3369" spans="1:2" x14ac:dyDescent="0.3">
      <c r="A3369" s="19" t="s">
        <v>8219</v>
      </c>
      <c r="B3369" s="19">
        <v>30</v>
      </c>
    </row>
    <row r="3370" spans="1:2" x14ac:dyDescent="0.3">
      <c r="A3370" s="19" t="s">
        <v>8219</v>
      </c>
      <c r="B3370" s="19">
        <v>23</v>
      </c>
    </row>
    <row r="3371" spans="1:2" x14ac:dyDescent="0.3">
      <c r="A3371" s="19" t="s">
        <v>8219</v>
      </c>
      <c r="B3371" s="19">
        <v>54</v>
      </c>
    </row>
    <row r="3372" spans="1:2" x14ac:dyDescent="0.3">
      <c r="A3372" s="19" t="s">
        <v>8219</v>
      </c>
      <c r="B3372" s="19">
        <v>26</v>
      </c>
    </row>
    <row r="3373" spans="1:2" x14ac:dyDescent="0.3">
      <c r="A3373" s="19" t="s">
        <v>8219</v>
      </c>
      <c r="B3373" s="19">
        <v>9</v>
      </c>
    </row>
    <row r="3374" spans="1:2" x14ac:dyDescent="0.3">
      <c r="A3374" s="19" t="s">
        <v>8219</v>
      </c>
      <c r="B3374" s="19">
        <v>27</v>
      </c>
    </row>
    <row r="3375" spans="1:2" x14ac:dyDescent="0.3">
      <c r="A3375" s="19" t="s">
        <v>8219</v>
      </c>
      <c r="B3375" s="19">
        <v>30</v>
      </c>
    </row>
    <row r="3376" spans="1:2" x14ac:dyDescent="0.3">
      <c r="A3376" s="19" t="s">
        <v>8219</v>
      </c>
      <c r="B3376" s="19">
        <v>52</v>
      </c>
    </row>
    <row r="3377" spans="1:2" x14ac:dyDescent="0.3">
      <c r="A3377" s="19" t="s">
        <v>8219</v>
      </c>
      <c r="B3377" s="19">
        <v>17</v>
      </c>
    </row>
    <row r="3378" spans="1:2" x14ac:dyDescent="0.3">
      <c r="A3378" s="19" t="s">
        <v>8219</v>
      </c>
      <c r="B3378" s="19">
        <v>19</v>
      </c>
    </row>
    <row r="3379" spans="1:2" x14ac:dyDescent="0.3">
      <c r="A3379" s="19" t="s">
        <v>8219</v>
      </c>
      <c r="B3379" s="19">
        <v>77</v>
      </c>
    </row>
    <row r="3380" spans="1:2" x14ac:dyDescent="0.3">
      <c r="A3380" s="19" t="s">
        <v>8219</v>
      </c>
      <c r="B3380" s="19">
        <v>21</v>
      </c>
    </row>
    <row r="3381" spans="1:2" x14ac:dyDescent="0.3">
      <c r="A3381" s="19" t="s">
        <v>8219</v>
      </c>
      <c r="B3381" s="19">
        <v>38</v>
      </c>
    </row>
    <row r="3382" spans="1:2" x14ac:dyDescent="0.3">
      <c r="A3382" s="19" t="s">
        <v>8219</v>
      </c>
      <c r="B3382" s="19">
        <v>28</v>
      </c>
    </row>
    <row r="3383" spans="1:2" x14ac:dyDescent="0.3">
      <c r="A3383" s="19" t="s">
        <v>8219</v>
      </c>
      <c r="B3383" s="19">
        <v>48</v>
      </c>
    </row>
    <row r="3384" spans="1:2" x14ac:dyDescent="0.3">
      <c r="A3384" s="19" t="s">
        <v>8219</v>
      </c>
      <c r="B3384" s="19">
        <v>46</v>
      </c>
    </row>
    <row r="3385" spans="1:2" x14ac:dyDescent="0.3">
      <c r="A3385" s="19" t="s">
        <v>8219</v>
      </c>
      <c r="B3385" s="19">
        <v>30</v>
      </c>
    </row>
    <row r="3386" spans="1:2" x14ac:dyDescent="0.3">
      <c r="A3386" s="19" t="s">
        <v>8219</v>
      </c>
      <c r="B3386" s="19">
        <v>64</v>
      </c>
    </row>
    <row r="3387" spans="1:2" x14ac:dyDescent="0.3">
      <c r="A3387" s="19" t="s">
        <v>8219</v>
      </c>
      <c r="B3387" s="19">
        <v>15</v>
      </c>
    </row>
    <row r="3388" spans="1:2" x14ac:dyDescent="0.3">
      <c r="A3388" s="19" t="s">
        <v>8219</v>
      </c>
      <c r="B3388" s="19">
        <v>41</v>
      </c>
    </row>
    <row r="3389" spans="1:2" x14ac:dyDescent="0.3">
      <c r="A3389" s="19" t="s">
        <v>8219</v>
      </c>
      <c r="B3389" s="19">
        <v>35</v>
      </c>
    </row>
    <row r="3390" spans="1:2" x14ac:dyDescent="0.3">
      <c r="A3390" s="19" t="s">
        <v>8219</v>
      </c>
      <c r="B3390" s="19">
        <v>45</v>
      </c>
    </row>
    <row r="3391" spans="1:2" x14ac:dyDescent="0.3">
      <c r="A3391" s="19" t="s">
        <v>8219</v>
      </c>
      <c r="B3391" s="19">
        <v>62</v>
      </c>
    </row>
    <row r="3392" spans="1:2" x14ac:dyDescent="0.3">
      <c r="A3392" s="19" t="s">
        <v>8219</v>
      </c>
      <c r="B3392" s="19">
        <v>22</v>
      </c>
    </row>
    <row r="3393" spans="1:2" x14ac:dyDescent="0.3">
      <c r="A3393" s="19" t="s">
        <v>8219</v>
      </c>
      <c r="B3393" s="19">
        <v>18</v>
      </c>
    </row>
    <row r="3394" spans="1:2" x14ac:dyDescent="0.3">
      <c r="A3394" s="19" t="s">
        <v>8219</v>
      </c>
      <c r="B3394" s="19">
        <v>12</v>
      </c>
    </row>
    <row r="3395" spans="1:2" x14ac:dyDescent="0.3">
      <c r="A3395" s="19" t="s">
        <v>8219</v>
      </c>
      <c r="B3395" s="19">
        <v>44</v>
      </c>
    </row>
    <row r="3396" spans="1:2" x14ac:dyDescent="0.3">
      <c r="A3396" s="19" t="s">
        <v>8219</v>
      </c>
      <c r="B3396" s="19">
        <v>27</v>
      </c>
    </row>
    <row r="3397" spans="1:2" x14ac:dyDescent="0.3">
      <c r="A3397" s="19" t="s">
        <v>8219</v>
      </c>
      <c r="B3397" s="19">
        <v>38</v>
      </c>
    </row>
    <row r="3398" spans="1:2" x14ac:dyDescent="0.3">
      <c r="A3398" s="19" t="s">
        <v>8219</v>
      </c>
      <c r="B3398" s="19">
        <v>28</v>
      </c>
    </row>
    <row r="3399" spans="1:2" x14ac:dyDescent="0.3">
      <c r="A3399" s="19" t="s">
        <v>8219</v>
      </c>
      <c r="B3399" s="19">
        <v>24</v>
      </c>
    </row>
    <row r="3400" spans="1:2" x14ac:dyDescent="0.3">
      <c r="A3400" s="19" t="s">
        <v>8219</v>
      </c>
      <c r="B3400" s="19">
        <v>65</v>
      </c>
    </row>
    <row r="3401" spans="1:2" x14ac:dyDescent="0.3">
      <c r="A3401" s="19" t="s">
        <v>8219</v>
      </c>
      <c r="B3401" s="19">
        <v>46</v>
      </c>
    </row>
    <row r="3402" spans="1:2" x14ac:dyDescent="0.3">
      <c r="A3402" s="19" t="s">
        <v>8219</v>
      </c>
      <c r="B3402" s="19">
        <v>85</v>
      </c>
    </row>
    <row r="3403" spans="1:2" x14ac:dyDescent="0.3">
      <c r="A3403" s="19" t="s">
        <v>8219</v>
      </c>
      <c r="B3403" s="19">
        <v>66</v>
      </c>
    </row>
    <row r="3404" spans="1:2" x14ac:dyDescent="0.3">
      <c r="A3404" s="19" t="s">
        <v>8219</v>
      </c>
      <c r="B3404" s="19">
        <v>165</v>
      </c>
    </row>
    <row r="3405" spans="1:2" x14ac:dyDescent="0.3">
      <c r="A3405" s="19" t="s">
        <v>8219</v>
      </c>
      <c r="B3405" s="19">
        <v>17</v>
      </c>
    </row>
    <row r="3406" spans="1:2" x14ac:dyDescent="0.3">
      <c r="A3406" s="19" t="s">
        <v>8219</v>
      </c>
      <c r="B3406" s="19">
        <v>3</v>
      </c>
    </row>
    <row r="3407" spans="1:2" x14ac:dyDescent="0.3">
      <c r="A3407" s="19" t="s">
        <v>8219</v>
      </c>
      <c r="B3407" s="19">
        <v>17</v>
      </c>
    </row>
    <row r="3408" spans="1:2" x14ac:dyDescent="0.3">
      <c r="A3408" s="19" t="s">
        <v>8219</v>
      </c>
      <c r="B3408" s="19">
        <v>91</v>
      </c>
    </row>
    <row r="3409" spans="1:2" x14ac:dyDescent="0.3">
      <c r="A3409" s="19" t="s">
        <v>8219</v>
      </c>
      <c r="B3409" s="19">
        <v>67</v>
      </c>
    </row>
    <row r="3410" spans="1:2" x14ac:dyDescent="0.3">
      <c r="A3410" s="19" t="s">
        <v>8219</v>
      </c>
      <c r="B3410" s="19">
        <v>18</v>
      </c>
    </row>
    <row r="3411" spans="1:2" x14ac:dyDescent="0.3">
      <c r="A3411" s="19" t="s">
        <v>8219</v>
      </c>
      <c r="B3411" s="19">
        <v>21</v>
      </c>
    </row>
    <row r="3412" spans="1:2" x14ac:dyDescent="0.3">
      <c r="A3412" s="19" t="s">
        <v>8219</v>
      </c>
      <c r="B3412" s="19">
        <v>40</v>
      </c>
    </row>
    <row r="3413" spans="1:2" x14ac:dyDescent="0.3">
      <c r="A3413" s="19" t="s">
        <v>8219</v>
      </c>
      <c r="B3413" s="19">
        <v>78</v>
      </c>
    </row>
    <row r="3414" spans="1:2" x14ac:dyDescent="0.3">
      <c r="A3414" s="19" t="s">
        <v>8219</v>
      </c>
      <c r="B3414" s="19">
        <v>26</v>
      </c>
    </row>
    <row r="3415" spans="1:2" x14ac:dyDescent="0.3">
      <c r="A3415" s="19" t="s">
        <v>8219</v>
      </c>
      <c r="B3415" s="19">
        <v>14</v>
      </c>
    </row>
    <row r="3416" spans="1:2" x14ac:dyDescent="0.3">
      <c r="A3416" s="19" t="s">
        <v>8219</v>
      </c>
      <c r="B3416" s="19">
        <v>44</v>
      </c>
    </row>
    <row r="3417" spans="1:2" x14ac:dyDescent="0.3">
      <c r="A3417" s="19" t="s">
        <v>8219</v>
      </c>
      <c r="B3417" s="19">
        <v>9</v>
      </c>
    </row>
    <row r="3418" spans="1:2" x14ac:dyDescent="0.3">
      <c r="A3418" s="19" t="s">
        <v>8219</v>
      </c>
      <c r="B3418" s="19">
        <v>30</v>
      </c>
    </row>
    <row r="3419" spans="1:2" x14ac:dyDescent="0.3">
      <c r="A3419" s="19" t="s">
        <v>8219</v>
      </c>
      <c r="B3419" s="19">
        <v>45</v>
      </c>
    </row>
    <row r="3420" spans="1:2" x14ac:dyDescent="0.3">
      <c r="A3420" s="19" t="s">
        <v>8219</v>
      </c>
      <c r="B3420" s="19">
        <v>56</v>
      </c>
    </row>
    <row r="3421" spans="1:2" x14ac:dyDescent="0.3">
      <c r="A3421" s="19" t="s">
        <v>8219</v>
      </c>
      <c r="B3421" s="19">
        <v>46</v>
      </c>
    </row>
    <row r="3422" spans="1:2" x14ac:dyDescent="0.3">
      <c r="A3422" s="19" t="s">
        <v>8219</v>
      </c>
      <c r="B3422" s="19">
        <v>34</v>
      </c>
    </row>
    <row r="3423" spans="1:2" x14ac:dyDescent="0.3">
      <c r="A3423" s="19" t="s">
        <v>8219</v>
      </c>
      <c r="B3423" s="19">
        <v>98</v>
      </c>
    </row>
    <row r="3424" spans="1:2" x14ac:dyDescent="0.3">
      <c r="A3424" s="19" t="s">
        <v>8219</v>
      </c>
      <c r="B3424" s="19">
        <v>46</v>
      </c>
    </row>
    <row r="3425" spans="1:2" x14ac:dyDescent="0.3">
      <c r="A3425" s="19" t="s">
        <v>8219</v>
      </c>
      <c r="B3425" s="19">
        <v>10</v>
      </c>
    </row>
    <row r="3426" spans="1:2" x14ac:dyDescent="0.3">
      <c r="A3426" s="19" t="s">
        <v>8219</v>
      </c>
      <c r="B3426" s="19">
        <v>76</v>
      </c>
    </row>
    <row r="3427" spans="1:2" x14ac:dyDescent="0.3">
      <c r="A3427" s="19" t="s">
        <v>8219</v>
      </c>
      <c r="B3427" s="19">
        <v>104</v>
      </c>
    </row>
    <row r="3428" spans="1:2" x14ac:dyDescent="0.3">
      <c r="A3428" s="19" t="s">
        <v>8219</v>
      </c>
      <c r="B3428" s="19">
        <v>87</v>
      </c>
    </row>
    <row r="3429" spans="1:2" x14ac:dyDescent="0.3">
      <c r="A3429" s="19" t="s">
        <v>8219</v>
      </c>
      <c r="B3429" s="19">
        <v>29</v>
      </c>
    </row>
    <row r="3430" spans="1:2" x14ac:dyDescent="0.3">
      <c r="A3430" s="19" t="s">
        <v>8219</v>
      </c>
      <c r="B3430" s="19">
        <v>51</v>
      </c>
    </row>
    <row r="3431" spans="1:2" x14ac:dyDescent="0.3">
      <c r="A3431" s="19" t="s">
        <v>8219</v>
      </c>
      <c r="B3431" s="19">
        <v>12</v>
      </c>
    </row>
    <row r="3432" spans="1:2" x14ac:dyDescent="0.3">
      <c r="A3432" s="19" t="s">
        <v>8219</v>
      </c>
      <c r="B3432" s="19">
        <v>72</v>
      </c>
    </row>
    <row r="3433" spans="1:2" x14ac:dyDescent="0.3">
      <c r="A3433" s="19" t="s">
        <v>8219</v>
      </c>
      <c r="B3433" s="19">
        <v>21</v>
      </c>
    </row>
    <row r="3434" spans="1:2" x14ac:dyDescent="0.3">
      <c r="A3434" s="19" t="s">
        <v>8219</v>
      </c>
      <c r="B3434" s="19">
        <v>42</v>
      </c>
    </row>
    <row r="3435" spans="1:2" x14ac:dyDescent="0.3">
      <c r="A3435" s="19" t="s">
        <v>8219</v>
      </c>
      <c r="B3435" s="19">
        <v>71</v>
      </c>
    </row>
    <row r="3436" spans="1:2" x14ac:dyDescent="0.3">
      <c r="A3436" s="19" t="s">
        <v>8219</v>
      </c>
      <c r="B3436" s="19">
        <v>168</v>
      </c>
    </row>
    <row r="3437" spans="1:2" x14ac:dyDescent="0.3">
      <c r="A3437" s="19" t="s">
        <v>8219</v>
      </c>
      <c r="B3437" s="19">
        <v>19</v>
      </c>
    </row>
    <row r="3438" spans="1:2" x14ac:dyDescent="0.3">
      <c r="A3438" s="19" t="s">
        <v>8219</v>
      </c>
      <c r="B3438" s="19">
        <v>37</v>
      </c>
    </row>
    <row r="3439" spans="1:2" x14ac:dyDescent="0.3">
      <c r="A3439" s="19" t="s">
        <v>8219</v>
      </c>
      <c r="B3439" s="19">
        <v>36</v>
      </c>
    </row>
    <row r="3440" spans="1:2" x14ac:dyDescent="0.3">
      <c r="A3440" s="19" t="s">
        <v>8219</v>
      </c>
      <c r="B3440" s="19">
        <v>14</v>
      </c>
    </row>
    <row r="3441" spans="1:2" x14ac:dyDescent="0.3">
      <c r="A3441" s="19" t="s">
        <v>8219</v>
      </c>
      <c r="B3441" s="19">
        <v>18</v>
      </c>
    </row>
    <row r="3442" spans="1:2" x14ac:dyDescent="0.3">
      <c r="A3442" s="19" t="s">
        <v>8219</v>
      </c>
      <c r="B3442" s="19">
        <v>82</v>
      </c>
    </row>
    <row r="3443" spans="1:2" x14ac:dyDescent="0.3">
      <c r="A3443" s="19" t="s">
        <v>8219</v>
      </c>
      <c r="B3443" s="19">
        <v>43</v>
      </c>
    </row>
    <row r="3444" spans="1:2" x14ac:dyDescent="0.3">
      <c r="A3444" s="19" t="s">
        <v>8219</v>
      </c>
      <c r="B3444" s="19">
        <v>8</v>
      </c>
    </row>
    <row r="3445" spans="1:2" x14ac:dyDescent="0.3">
      <c r="A3445" s="19" t="s">
        <v>8219</v>
      </c>
      <c r="B3445" s="19">
        <v>45</v>
      </c>
    </row>
    <row r="3446" spans="1:2" x14ac:dyDescent="0.3">
      <c r="A3446" s="19" t="s">
        <v>8219</v>
      </c>
      <c r="B3446" s="19">
        <v>20</v>
      </c>
    </row>
    <row r="3447" spans="1:2" x14ac:dyDescent="0.3">
      <c r="A3447" s="19" t="s">
        <v>8219</v>
      </c>
      <c r="B3447" s="19">
        <v>31</v>
      </c>
    </row>
    <row r="3448" spans="1:2" x14ac:dyDescent="0.3">
      <c r="A3448" s="19" t="s">
        <v>8219</v>
      </c>
      <c r="B3448" s="19">
        <v>25</v>
      </c>
    </row>
    <row r="3449" spans="1:2" x14ac:dyDescent="0.3">
      <c r="A3449" s="19" t="s">
        <v>8219</v>
      </c>
      <c r="B3449" s="19">
        <v>14</v>
      </c>
    </row>
    <row r="3450" spans="1:2" x14ac:dyDescent="0.3">
      <c r="A3450" s="19" t="s">
        <v>8219</v>
      </c>
      <c r="B3450" s="19">
        <v>45</v>
      </c>
    </row>
    <row r="3451" spans="1:2" x14ac:dyDescent="0.3">
      <c r="A3451" s="19" t="s">
        <v>8219</v>
      </c>
      <c r="B3451" s="19">
        <v>20</v>
      </c>
    </row>
    <row r="3452" spans="1:2" x14ac:dyDescent="0.3">
      <c r="A3452" s="19" t="s">
        <v>8219</v>
      </c>
      <c r="B3452" s="19">
        <v>39</v>
      </c>
    </row>
    <row r="3453" spans="1:2" x14ac:dyDescent="0.3">
      <c r="A3453" s="19" t="s">
        <v>8219</v>
      </c>
      <c r="B3453" s="19">
        <v>16</v>
      </c>
    </row>
    <row r="3454" spans="1:2" x14ac:dyDescent="0.3">
      <c r="A3454" s="19" t="s">
        <v>8219</v>
      </c>
      <c r="B3454" s="19">
        <v>37</v>
      </c>
    </row>
    <row r="3455" spans="1:2" x14ac:dyDescent="0.3">
      <c r="A3455" s="19" t="s">
        <v>8219</v>
      </c>
      <c r="B3455" s="19">
        <v>14</v>
      </c>
    </row>
    <row r="3456" spans="1:2" x14ac:dyDescent="0.3">
      <c r="A3456" s="19" t="s">
        <v>8219</v>
      </c>
      <c r="B3456" s="19">
        <v>21</v>
      </c>
    </row>
    <row r="3457" spans="1:2" x14ac:dyDescent="0.3">
      <c r="A3457" s="19" t="s">
        <v>8219</v>
      </c>
      <c r="B3457" s="19">
        <v>69</v>
      </c>
    </row>
    <row r="3458" spans="1:2" x14ac:dyDescent="0.3">
      <c r="A3458" s="19" t="s">
        <v>8219</v>
      </c>
      <c r="B3458" s="19">
        <v>16</v>
      </c>
    </row>
    <row r="3459" spans="1:2" x14ac:dyDescent="0.3">
      <c r="A3459" s="19" t="s">
        <v>8219</v>
      </c>
      <c r="B3459" s="19">
        <v>55</v>
      </c>
    </row>
    <row r="3460" spans="1:2" x14ac:dyDescent="0.3">
      <c r="A3460" s="19" t="s">
        <v>8219</v>
      </c>
      <c r="B3460" s="19">
        <v>27</v>
      </c>
    </row>
    <row r="3461" spans="1:2" x14ac:dyDescent="0.3">
      <c r="A3461" s="19" t="s">
        <v>8219</v>
      </c>
      <c r="B3461" s="19">
        <v>36</v>
      </c>
    </row>
    <row r="3462" spans="1:2" x14ac:dyDescent="0.3">
      <c r="A3462" s="19" t="s">
        <v>8219</v>
      </c>
      <c r="B3462" s="19">
        <v>19</v>
      </c>
    </row>
    <row r="3463" spans="1:2" x14ac:dyDescent="0.3">
      <c r="A3463" s="19" t="s">
        <v>8219</v>
      </c>
      <c r="B3463" s="19">
        <v>12</v>
      </c>
    </row>
    <row r="3464" spans="1:2" x14ac:dyDescent="0.3">
      <c r="A3464" s="19" t="s">
        <v>8219</v>
      </c>
      <c r="B3464" s="19">
        <v>17</v>
      </c>
    </row>
    <row r="3465" spans="1:2" x14ac:dyDescent="0.3">
      <c r="A3465" s="19" t="s">
        <v>8219</v>
      </c>
      <c r="B3465" s="19">
        <v>114</v>
      </c>
    </row>
    <row r="3466" spans="1:2" x14ac:dyDescent="0.3">
      <c r="A3466" s="19" t="s">
        <v>8219</v>
      </c>
      <c r="B3466" s="19">
        <v>93</v>
      </c>
    </row>
    <row r="3467" spans="1:2" x14ac:dyDescent="0.3">
      <c r="A3467" s="19" t="s">
        <v>8219</v>
      </c>
      <c r="B3467" s="19">
        <v>36</v>
      </c>
    </row>
    <row r="3468" spans="1:2" x14ac:dyDescent="0.3">
      <c r="A3468" s="19" t="s">
        <v>8219</v>
      </c>
      <c r="B3468" s="19">
        <v>61</v>
      </c>
    </row>
    <row r="3469" spans="1:2" x14ac:dyDescent="0.3">
      <c r="A3469" s="19" t="s">
        <v>8219</v>
      </c>
      <c r="B3469" s="19">
        <v>47</v>
      </c>
    </row>
    <row r="3470" spans="1:2" x14ac:dyDescent="0.3">
      <c r="A3470" s="19" t="s">
        <v>8219</v>
      </c>
      <c r="B3470" s="19">
        <v>17</v>
      </c>
    </row>
    <row r="3471" spans="1:2" x14ac:dyDescent="0.3">
      <c r="A3471" s="19" t="s">
        <v>8219</v>
      </c>
      <c r="B3471" s="19">
        <v>63</v>
      </c>
    </row>
    <row r="3472" spans="1:2" x14ac:dyDescent="0.3">
      <c r="A3472" s="19" t="s">
        <v>8219</v>
      </c>
      <c r="B3472" s="19">
        <v>9</v>
      </c>
    </row>
    <row r="3473" spans="1:2" x14ac:dyDescent="0.3">
      <c r="A3473" s="19" t="s">
        <v>8219</v>
      </c>
      <c r="B3473" s="19">
        <v>30</v>
      </c>
    </row>
    <row r="3474" spans="1:2" x14ac:dyDescent="0.3">
      <c r="A3474" s="19" t="s">
        <v>8219</v>
      </c>
      <c r="B3474" s="19">
        <v>23</v>
      </c>
    </row>
    <row r="3475" spans="1:2" x14ac:dyDescent="0.3">
      <c r="A3475" s="19" t="s">
        <v>8219</v>
      </c>
      <c r="B3475" s="19">
        <v>33</v>
      </c>
    </row>
    <row r="3476" spans="1:2" x14ac:dyDescent="0.3">
      <c r="A3476" s="19" t="s">
        <v>8219</v>
      </c>
      <c r="B3476" s="19">
        <v>39</v>
      </c>
    </row>
    <row r="3477" spans="1:2" x14ac:dyDescent="0.3">
      <c r="A3477" s="19" t="s">
        <v>8219</v>
      </c>
      <c r="B3477" s="19">
        <v>17</v>
      </c>
    </row>
    <row r="3478" spans="1:2" x14ac:dyDescent="0.3">
      <c r="A3478" s="19" t="s">
        <v>8219</v>
      </c>
      <c r="B3478" s="19">
        <v>6</v>
      </c>
    </row>
    <row r="3479" spans="1:2" x14ac:dyDescent="0.3">
      <c r="A3479" s="19" t="s">
        <v>8219</v>
      </c>
      <c r="B3479" s="19">
        <v>39</v>
      </c>
    </row>
    <row r="3480" spans="1:2" x14ac:dyDescent="0.3">
      <c r="A3480" s="19" t="s">
        <v>8219</v>
      </c>
      <c r="B3480" s="19">
        <v>57</v>
      </c>
    </row>
    <row r="3481" spans="1:2" x14ac:dyDescent="0.3">
      <c r="A3481" s="19" t="s">
        <v>8219</v>
      </c>
      <c r="B3481" s="19">
        <v>56</v>
      </c>
    </row>
    <row r="3482" spans="1:2" x14ac:dyDescent="0.3">
      <c r="A3482" s="19" t="s">
        <v>8219</v>
      </c>
      <c r="B3482" s="19">
        <v>13</v>
      </c>
    </row>
    <row r="3483" spans="1:2" x14ac:dyDescent="0.3">
      <c r="A3483" s="19" t="s">
        <v>8219</v>
      </c>
      <c r="B3483" s="19">
        <v>95</v>
      </c>
    </row>
    <row r="3484" spans="1:2" x14ac:dyDescent="0.3">
      <c r="A3484" s="19" t="s">
        <v>8219</v>
      </c>
      <c r="B3484" s="19">
        <v>80</v>
      </c>
    </row>
    <row r="3485" spans="1:2" x14ac:dyDescent="0.3">
      <c r="A3485" s="19" t="s">
        <v>8219</v>
      </c>
      <c r="B3485" s="19">
        <v>133</v>
      </c>
    </row>
    <row r="3486" spans="1:2" x14ac:dyDescent="0.3">
      <c r="A3486" s="19" t="s">
        <v>8219</v>
      </c>
      <c r="B3486" s="19">
        <v>44</v>
      </c>
    </row>
    <row r="3487" spans="1:2" x14ac:dyDescent="0.3">
      <c r="A3487" s="19" t="s">
        <v>8219</v>
      </c>
      <c r="B3487" s="19">
        <v>30</v>
      </c>
    </row>
    <row r="3488" spans="1:2" x14ac:dyDescent="0.3">
      <c r="A3488" s="19" t="s">
        <v>8219</v>
      </c>
      <c r="B3488" s="19">
        <v>56</v>
      </c>
    </row>
    <row r="3489" spans="1:2" x14ac:dyDescent="0.3">
      <c r="A3489" s="19" t="s">
        <v>8219</v>
      </c>
      <c r="B3489" s="19">
        <v>66</v>
      </c>
    </row>
    <row r="3490" spans="1:2" x14ac:dyDescent="0.3">
      <c r="A3490" s="19" t="s">
        <v>8219</v>
      </c>
      <c r="B3490" s="19">
        <v>29</v>
      </c>
    </row>
    <row r="3491" spans="1:2" x14ac:dyDescent="0.3">
      <c r="A3491" s="19" t="s">
        <v>8219</v>
      </c>
      <c r="B3491" s="19">
        <v>72</v>
      </c>
    </row>
    <row r="3492" spans="1:2" x14ac:dyDescent="0.3">
      <c r="A3492" s="19" t="s">
        <v>8219</v>
      </c>
      <c r="B3492" s="19">
        <v>27</v>
      </c>
    </row>
    <row r="3493" spans="1:2" x14ac:dyDescent="0.3">
      <c r="A3493" s="19" t="s">
        <v>8219</v>
      </c>
      <c r="B3493" s="19">
        <v>10</v>
      </c>
    </row>
    <row r="3494" spans="1:2" x14ac:dyDescent="0.3">
      <c r="A3494" s="19" t="s">
        <v>8219</v>
      </c>
      <c r="B3494" s="19">
        <v>35</v>
      </c>
    </row>
    <row r="3495" spans="1:2" x14ac:dyDescent="0.3">
      <c r="A3495" s="19" t="s">
        <v>8219</v>
      </c>
      <c r="B3495" s="19">
        <v>29</v>
      </c>
    </row>
    <row r="3496" spans="1:2" x14ac:dyDescent="0.3">
      <c r="A3496" s="19" t="s">
        <v>8219</v>
      </c>
      <c r="B3496" s="19">
        <v>13</v>
      </c>
    </row>
    <row r="3497" spans="1:2" x14ac:dyDescent="0.3">
      <c r="A3497" s="19" t="s">
        <v>8219</v>
      </c>
      <c r="B3497" s="19">
        <v>72</v>
      </c>
    </row>
    <row r="3498" spans="1:2" x14ac:dyDescent="0.3">
      <c r="A3498" s="19" t="s">
        <v>8219</v>
      </c>
      <c r="B3498" s="19">
        <v>78</v>
      </c>
    </row>
    <row r="3499" spans="1:2" x14ac:dyDescent="0.3">
      <c r="A3499" s="19" t="s">
        <v>8219</v>
      </c>
      <c r="B3499" s="19">
        <v>49</v>
      </c>
    </row>
    <row r="3500" spans="1:2" x14ac:dyDescent="0.3">
      <c r="A3500" s="19" t="s">
        <v>8219</v>
      </c>
      <c r="B3500" s="19">
        <v>42</v>
      </c>
    </row>
    <row r="3501" spans="1:2" x14ac:dyDescent="0.3">
      <c r="A3501" s="19" t="s">
        <v>8219</v>
      </c>
      <c r="B3501" s="19">
        <v>35</v>
      </c>
    </row>
    <row r="3502" spans="1:2" x14ac:dyDescent="0.3">
      <c r="A3502" s="19" t="s">
        <v>8219</v>
      </c>
      <c r="B3502" s="19">
        <v>42</v>
      </c>
    </row>
    <row r="3503" spans="1:2" x14ac:dyDescent="0.3">
      <c r="A3503" s="19" t="s">
        <v>8219</v>
      </c>
      <c r="B3503" s="19">
        <v>42</v>
      </c>
    </row>
    <row r="3504" spans="1:2" x14ac:dyDescent="0.3">
      <c r="A3504" s="19" t="s">
        <v>8219</v>
      </c>
      <c r="B3504" s="19">
        <v>31</v>
      </c>
    </row>
    <row r="3505" spans="1:2" x14ac:dyDescent="0.3">
      <c r="A3505" s="19" t="s">
        <v>8219</v>
      </c>
      <c r="B3505" s="19">
        <v>38</v>
      </c>
    </row>
    <row r="3506" spans="1:2" x14ac:dyDescent="0.3">
      <c r="A3506" s="19" t="s">
        <v>8219</v>
      </c>
      <c r="B3506" s="19">
        <v>8</v>
      </c>
    </row>
    <row r="3507" spans="1:2" x14ac:dyDescent="0.3">
      <c r="A3507" s="19" t="s">
        <v>8219</v>
      </c>
      <c r="B3507" s="19">
        <v>39</v>
      </c>
    </row>
    <row r="3508" spans="1:2" x14ac:dyDescent="0.3">
      <c r="A3508" s="19" t="s">
        <v>8219</v>
      </c>
      <c r="B3508" s="19">
        <v>29</v>
      </c>
    </row>
    <row r="3509" spans="1:2" x14ac:dyDescent="0.3">
      <c r="A3509" s="19" t="s">
        <v>8219</v>
      </c>
      <c r="B3509" s="19">
        <v>72</v>
      </c>
    </row>
    <row r="3510" spans="1:2" x14ac:dyDescent="0.3">
      <c r="A3510" s="19" t="s">
        <v>8219</v>
      </c>
      <c r="B3510" s="19">
        <v>15</v>
      </c>
    </row>
    <row r="3511" spans="1:2" x14ac:dyDescent="0.3">
      <c r="A3511" s="19" t="s">
        <v>8219</v>
      </c>
      <c r="B3511" s="19">
        <v>33</v>
      </c>
    </row>
    <row r="3512" spans="1:2" x14ac:dyDescent="0.3">
      <c r="A3512" s="19" t="s">
        <v>8219</v>
      </c>
      <c r="B3512" s="19">
        <v>15</v>
      </c>
    </row>
    <row r="3513" spans="1:2" x14ac:dyDescent="0.3">
      <c r="A3513" s="19" t="s">
        <v>8219</v>
      </c>
      <c r="B3513" s="19">
        <v>19</v>
      </c>
    </row>
    <row r="3514" spans="1:2" x14ac:dyDescent="0.3">
      <c r="A3514" s="19" t="s">
        <v>8219</v>
      </c>
      <c r="B3514" s="19">
        <v>17</v>
      </c>
    </row>
    <row r="3515" spans="1:2" x14ac:dyDescent="0.3">
      <c r="A3515" s="19" t="s">
        <v>8219</v>
      </c>
      <c r="B3515" s="19">
        <v>44</v>
      </c>
    </row>
    <row r="3516" spans="1:2" x14ac:dyDescent="0.3">
      <c r="A3516" s="19" t="s">
        <v>8219</v>
      </c>
      <c r="B3516" s="19">
        <v>10</v>
      </c>
    </row>
    <row r="3517" spans="1:2" x14ac:dyDescent="0.3">
      <c r="A3517" s="19" t="s">
        <v>8219</v>
      </c>
      <c r="B3517" s="19">
        <v>46</v>
      </c>
    </row>
    <row r="3518" spans="1:2" x14ac:dyDescent="0.3">
      <c r="A3518" s="19" t="s">
        <v>8219</v>
      </c>
      <c r="B3518" s="19">
        <v>11</v>
      </c>
    </row>
    <row r="3519" spans="1:2" x14ac:dyDescent="0.3">
      <c r="A3519" s="19" t="s">
        <v>8219</v>
      </c>
      <c r="B3519" s="19">
        <v>13</v>
      </c>
    </row>
    <row r="3520" spans="1:2" x14ac:dyDescent="0.3">
      <c r="A3520" s="19" t="s">
        <v>8219</v>
      </c>
      <c r="B3520" s="19">
        <v>33</v>
      </c>
    </row>
    <row r="3521" spans="1:2" x14ac:dyDescent="0.3">
      <c r="A3521" s="19" t="s">
        <v>8219</v>
      </c>
      <c r="B3521" s="19">
        <v>28</v>
      </c>
    </row>
    <row r="3522" spans="1:2" x14ac:dyDescent="0.3">
      <c r="A3522" s="19" t="s">
        <v>8219</v>
      </c>
      <c r="B3522" s="19">
        <v>21</v>
      </c>
    </row>
    <row r="3523" spans="1:2" x14ac:dyDescent="0.3">
      <c r="A3523" s="19" t="s">
        <v>8219</v>
      </c>
      <c r="B3523" s="19">
        <v>13</v>
      </c>
    </row>
    <row r="3524" spans="1:2" x14ac:dyDescent="0.3">
      <c r="A3524" s="19" t="s">
        <v>8219</v>
      </c>
      <c r="B3524" s="19">
        <v>34</v>
      </c>
    </row>
    <row r="3525" spans="1:2" x14ac:dyDescent="0.3">
      <c r="A3525" s="19" t="s">
        <v>8219</v>
      </c>
      <c r="B3525" s="19">
        <v>80</v>
      </c>
    </row>
    <row r="3526" spans="1:2" x14ac:dyDescent="0.3">
      <c r="A3526" s="19" t="s">
        <v>8219</v>
      </c>
      <c r="B3526" s="19">
        <v>74</v>
      </c>
    </row>
    <row r="3527" spans="1:2" x14ac:dyDescent="0.3">
      <c r="A3527" s="19" t="s">
        <v>8219</v>
      </c>
      <c r="B3527" s="19">
        <v>7</v>
      </c>
    </row>
    <row r="3528" spans="1:2" x14ac:dyDescent="0.3">
      <c r="A3528" s="19" t="s">
        <v>8219</v>
      </c>
      <c r="B3528" s="19">
        <v>34</v>
      </c>
    </row>
    <row r="3529" spans="1:2" x14ac:dyDescent="0.3">
      <c r="A3529" s="19" t="s">
        <v>8219</v>
      </c>
      <c r="B3529" s="19">
        <v>86</v>
      </c>
    </row>
    <row r="3530" spans="1:2" x14ac:dyDescent="0.3">
      <c r="A3530" s="19" t="s">
        <v>8219</v>
      </c>
      <c r="B3530" s="19">
        <v>37</v>
      </c>
    </row>
    <row r="3531" spans="1:2" x14ac:dyDescent="0.3">
      <c r="A3531" s="19" t="s">
        <v>8219</v>
      </c>
      <c r="B3531" s="19">
        <v>18</v>
      </c>
    </row>
    <row r="3532" spans="1:2" x14ac:dyDescent="0.3">
      <c r="A3532" s="19" t="s">
        <v>8219</v>
      </c>
      <c r="B3532" s="19">
        <v>22</v>
      </c>
    </row>
    <row r="3533" spans="1:2" x14ac:dyDescent="0.3">
      <c r="A3533" s="19" t="s">
        <v>8219</v>
      </c>
      <c r="B3533" s="19">
        <v>26</v>
      </c>
    </row>
    <row r="3534" spans="1:2" x14ac:dyDescent="0.3">
      <c r="A3534" s="19" t="s">
        <v>8219</v>
      </c>
      <c r="B3534" s="19">
        <v>27</v>
      </c>
    </row>
    <row r="3535" spans="1:2" x14ac:dyDescent="0.3">
      <c r="A3535" s="19" t="s">
        <v>8219</v>
      </c>
      <c r="B3535" s="19">
        <v>8</v>
      </c>
    </row>
    <row r="3536" spans="1:2" x14ac:dyDescent="0.3">
      <c r="A3536" s="19" t="s">
        <v>8219</v>
      </c>
      <c r="B3536" s="19">
        <v>204</v>
      </c>
    </row>
    <row r="3537" spans="1:2" x14ac:dyDescent="0.3">
      <c r="A3537" s="19" t="s">
        <v>8219</v>
      </c>
      <c r="B3537" s="19">
        <v>46</v>
      </c>
    </row>
    <row r="3538" spans="1:2" x14ac:dyDescent="0.3">
      <c r="A3538" s="19" t="s">
        <v>8219</v>
      </c>
      <c r="B3538" s="19">
        <v>17</v>
      </c>
    </row>
    <row r="3539" spans="1:2" x14ac:dyDescent="0.3">
      <c r="A3539" s="19" t="s">
        <v>8219</v>
      </c>
      <c r="B3539" s="19">
        <v>28</v>
      </c>
    </row>
    <row r="3540" spans="1:2" x14ac:dyDescent="0.3">
      <c r="A3540" s="19" t="s">
        <v>8219</v>
      </c>
      <c r="B3540" s="19">
        <v>83</v>
      </c>
    </row>
    <row r="3541" spans="1:2" x14ac:dyDescent="0.3">
      <c r="A3541" s="19" t="s">
        <v>8219</v>
      </c>
      <c r="B3541" s="19">
        <v>13</v>
      </c>
    </row>
    <row r="3542" spans="1:2" x14ac:dyDescent="0.3">
      <c r="A3542" s="19" t="s">
        <v>8219</v>
      </c>
      <c r="B3542" s="19">
        <v>8</v>
      </c>
    </row>
    <row r="3543" spans="1:2" x14ac:dyDescent="0.3">
      <c r="A3543" s="19" t="s">
        <v>8219</v>
      </c>
      <c r="B3543" s="19">
        <v>32</v>
      </c>
    </row>
    <row r="3544" spans="1:2" x14ac:dyDescent="0.3">
      <c r="A3544" s="19" t="s">
        <v>8219</v>
      </c>
      <c r="B3544" s="19">
        <v>85</v>
      </c>
    </row>
    <row r="3545" spans="1:2" x14ac:dyDescent="0.3">
      <c r="A3545" s="19" t="s">
        <v>8219</v>
      </c>
      <c r="B3545" s="19">
        <v>29</v>
      </c>
    </row>
    <row r="3546" spans="1:2" x14ac:dyDescent="0.3">
      <c r="A3546" s="19" t="s">
        <v>8219</v>
      </c>
      <c r="B3546" s="19">
        <v>24</v>
      </c>
    </row>
    <row r="3547" spans="1:2" x14ac:dyDescent="0.3">
      <c r="A3547" s="19" t="s">
        <v>8219</v>
      </c>
      <c r="B3547" s="19">
        <v>8</v>
      </c>
    </row>
    <row r="3548" spans="1:2" x14ac:dyDescent="0.3">
      <c r="A3548" s="19" t="s">
        <v>8219</v>
      </c>
      <c r="B3548" s="19">
        <v>19</v>
      </c>
    </row>
    <row r="3549" spans="1:2" x14ac:dyDescent="0.3">
      <c r="A3549" s="19" t="s">
        <v>8219</v>
      </c>
      <c r="B3549" s="19">
        <v>336</v>
      </c>
    </row>
    <row r="3550" spans="1:2" x14ac:dyDescent="0.3">
      <c r="A3550" s="19" t="s">
        <v>8219</v>
      </c>
      <c r="B3550" s="19">
        <v>13</v>
      </c>
    </row>
    <row r="3551" spans="1:2" x14ac:dyDescent="0.3">
      <c r="A3551" s="19" t="s">
        <v>8219</v>
      </c>
      <c r="B3551" s="19">
        <v>42</v>
      </c>
    </row>
    <row r="3552" spans="1:2" x14ac:dyDescent="0.3">
      <c r="A3552" s="19" t="s">
        <v>8219</v>
      </c>
      <c r="B3552" s="19">
        <v>64</v>
      </c>
    </row>
    <row r="3553" spans="1:2" x14ac:dyDescent="0.3">
      <c r="A3553" s="19" t="s">
        <v>8219</v>
      </c>
      <c r="B3553" s="19">
        <v>25</v>
      </c>
    </row>
    <row r="3554" spans="1:2" x14ac:dyDescent="0.3">
      <c r="A3554" s="19" t="s">
        <v>8219</v>
      </c>
      <c r="B3554" s="19">
        <v>20</v>
      </c>
    </row>
    <row r="3555" spans="1:2" x14ac:dyDescent="0.3">
      <c r="A3555" s="19" t="s">
        <v>8219</v>
      </c>
      <c r="B3555" s="19">
        <v>104</v>
      </c>
    </row>
    <row r="3556" spans="1:2" x14ac:dyDescent="0.3">
      <c r="A3556" s="19" t="s">
        <v>8219</v>
      </c>
      <c r="B3556" s="19">
        <v>53</v>
      </c>
    </row>
    <row r="3557" spans="1:2" x14ac:dyDescent="0.3">
      <c r="A3557" s="19" t="s">
        <v>8219</v>
      </c>
      <c r="B3557" s="19">
        <v>14</v>
      </c>
    </row>
    <row r="3558" spans="1:2" x14ac:dyDescent="0.3">
      <c r="A3558" s="19" t="s">
        <v>8219</v>
      </c>
      <c r="B3558" s="19">
        <v>20</v>
      </c>
    </row>
    <row r="3559" spans="1:2" x14ac:dyDescent="0.3">
      <c r="A3559" s="19" t="s">
        <v>8219</v>
      </c>
      <c r="B3559" s="19">
        <v>558</v>
      </c>
    </row>
    <row r="3560" spans="1:2" x14ac:dyDescent="0.3">
      <c r="A3560" s="19" t="s">
        <v>8219</v>
      </c>
      <c r="B3560" s="19">
        <v>22</v>
      </c>
    </row>
    <row r="3561" spans="1:2" x14ac:dyDescent="0.3">
      <c r="A3561" s="19" t="s">
        <v>8219</v>
      </c>
      <c r="B3561" s="19">
        <v>24</v>
      </c>
    </row>
    <row r="3562" spans="1:2" x14ac:dyDescent="0.3">
      <c r="A3562" s="19" t="s">
        <v>8219</v>
      </c>
      <c r="B3562" s="19">
        <v>74</v>
      </c>
    </row>
    <row r="3563" spans="1:2" x14ac:dyDescent="0.3">
      <c r="A3563" s="19" t="s">
        <v>8219</v>
      </c>
      <c r="B3563" s="19">
        <v>54</v>
      </c>
    </row>
    <row r="3564" spans="1:2" x14ac:dyDescent="0.3">
      <c r="A3564" s="19" t="s">
        <v>8219</v>
      </c>
      <c r="B3564" s="19">
        <v>31</v>
      </c>
    </row>
    <row r="3565" spans="1:2" x14ac:dyDescent="0.3">
      <c r="A3565" s="19" t="s">
        <v>8219</v>
      </c>
      <c r="B3565" s="19">
        <v>25</v>
      </c>
    </row>
    <row r="3566" spans="1:2" x14ac:dyDescent="0.3">
      <c r="A3566" s="19" t="s">
        <v>8219</v>
      </c>
      <c r="B3566" s="19">
        <v>17</v>
      </c>
    </row>
    <row r="3567" spans="1:2" x14ac:dyDescent="0.3">
      <c r="A3567" s="19" t="s">
        <v>8219</v>
      </c>
      <c r="B3567" s="19">
        <v>12</v>
      </c>
    </row>
    <row r="3568" spans="1:2" x14ac:dyDescent="0.3">
      <c r="A3568" s="19" t="s">
        <v>8219</v>
      </c>
      <c r="B3568" s="19">
        <v>38</v>
      </c>
    </row>
    <row r="3569" spans="1:2" x14ac:dyDescent="0.3">
      <c r="A3569" s="19" t="s">
        <v>8219</v>
      </c>
      <c r="B3569" s="19">
        <v>41</v>
      </c>
    </row>
    <row r="3570" spans="1:2" x14ac:dyDescent="0.3">
      <c r="A3570" s="19" t="s">
        <v>8219</v>
      </c>
      <c r="B3570" s="19">
        <v>19</v>
      </c>
    </row>
    <row r="3571" spans="1:2" x14ac:dyDescent="0.3">
      <c r="A3571" s="19" t="s">
        <v>8219</v>
      </c>
      <c r="B3571" s="19">
        <v>41</v>
      </c>
    </row>
    <row r="3572" spans="1:2" x14ac:dyDescent="0.3">
      <c r="A3572" s="19" t="s">
        <v>8219</v>
      </c>
      <c r="B3572" s="19">
        <v>26</v>
      </c>
    </row>
    <row r="3573" spans="1:2" x14ac:dyDescent="0.3">
      <c r="A3573" s="19" t="s">
        <v>8219</v>
      </c>
      <c r="B3573" s="19">
        <v>25</v>
      </c>
    </row>
    <row r="3574" spans="1:2" x14ac:dyDescent="0.3">
      <c r="A3574" s="19" t="s">
        <v>8219</v>
      </c>
      <c r="B3574" s="19">
        <v>9</v>
      </c>
    </row>
    <row r="3575" spans="1:2" x14ac:dyDescent="0.3">
      <c r="A3575" s="19" t="s">
        <v>8219</v>
      </c>
      <c r="B3575" s="19">
        <v>78</v>
      </c>
    </row>
    <row r="3576" spans="1:2" x14ac:dyDescent="0.3">
      <c r="A3576" s="19" t="s">
        <v>8219</v>
      </c>
      <c r="B3576" s="19">
        <v>45</v>
      </c>
    </row>
    <row r="3577" spans="1:2" x14ac:dyDescent="0.3">
      <c r="A3577" s="19" t="s">
        <v>8219</v>
      </c>
      <c r="B3577" s="19">
        <v>102</v>
      </c>
    </row>
    <row r="3578" spans="1:2" x14ac:dyDescent="0.3">
      <c r="A3578" s="19" t="s">
        <v>8219</v>
      </c>
      <c r="B3578" s="19">
        <v>5</v>
      </c>
    </row>
    <row r="3579" spans="1:2" x14ac:dyDescent="0.3">
      <c r="A3579" s="19" t="s">
        <v>8219</v>
      </c>
      <c r="B3579" s="19">
        <v>27</v>
      </c>
    </row>
    <row r="3580" spans="1:2" x14ac:dyDescent="0.3">
      <c r="A3580" s="19" t="s">
        <v>8219</v>
      </c>
      <c r="B3580" s="19">
        <v>37</v>
      </c>
    </row>
    <row r="3581" spans="1:2" x14ac:dyDescent="0.3">
      <c r="A3581" s="19" t="s">
        <v>8219</v>
      </c>
      <c r="B3581" s="19">
        <v>14</v>
      </c>
    </row>
    <row r="3582" spans="1:2" x14ac:dyDescent="0.3">
      <c r="A3582" s="19" t="s">
        <v>8219</v>
      </c>
      <c r="B3582" s="19">
        <v>27</v>
      </c>
    </row>
    <row r="3583" spans="1:2" x14ac:dyDescent="0.3">
      <c r="A3583" s="19" t="s">
        <v>8219</v>
      </c>
      <c r="B3583" s="19">
        <v>45</v>
      </c>
    </row>
    <row r="3584" spans="1:2" x14ac:dyDescent="0.3">
      <c r="A3584" s="19" t="s">
        <v>8219</v>
      </c>
      <c r="B3584" s="19">
        <v>49</v>
      </c>
    </row>
    <row r="3585" spans="1:2" x14ac:dyDescent="0.3">
      <c r="A3585" s="19" t="s">
        <v>8219</v>
      </c>
      <c r="B3585" s="19">
        <v>24</v>
      </c>
    </row>
    <row r="3586" spans="1:2" x14ac:dyDescent="0.3">
      <c r="A3586" s="19" t="s">
        <v>8219</v>
      </c>
      <c r="B3586" s="19">
        <v>112</v>
      </c>
    </row>
    <row r="3587" spans="1:2" x14ac:dyDescent="0.3">
      <c r="A3587" s="19" t="s">
        <v>8219</v>
      </c>
      <c r="B3587" s="19">
        <v>23</v>
      </c>
    </row>
    <row r="3588" spans="1:2" x14ac:dyDescent="0.3">
      <c r="A3588" s="19" t="s">
        <v>8219</v>
      </c>
      <c r="B3588" s="19">
        <v>54</v>
      </c>
    </row>
    <row r="3589" spans="1:2" x14ac:dyDescent="0.3">
      <c r="A3589" s="19" t="s">
        <v>8219</v>
      </c>
      <c r="B3589" s="19">
        <v>28</v>
      </c>
    </row>
    <row r="3590" spans="1:2" x14ac:dyDescent="0.3">
      <c r="A3590" s="19" t="s">
        <v>8219</v>
      </c>
      <c r="B3590" s="19">
        <v>11</v>
      </c>
    </row>
    <row r="3591" spans="1:2" x14ac:dyDescent="0.3">
      <c r="A3591" s="19" t="s">
        <v>8219</v>
      </c>
      <c r="B3591" s="19">
        <v>62</v>
      </c>
    </row>
    <row r="3592" spans="1:2" x14ac:dyDescent="0.3">
      <c r="A3592" s="19" t="s">
        <v>8219</v>
      </c>
      <c r="B3592" s="19">
        <v>73</v>
      </c>
    </row>
    <row r="3593" spans="1:2" x14ac:dyDescent="0.3">
      <c r="A3593" s="19" t="s">
        <v>8219</v>
      </c>
      <c r="B3593" s="19">
        <v>18</v>
      </c>
    </row>
    <row r="3594" spans="1:2" x14ac:dyDescent="0.3">
      <c r="A3594" s="19" t="s">
        <v>8219</v>
      </c>
      <c r="B3594" s="19">
        <v>35</v>
      </c>
    </row>
    <row r="3595" spans="1:2" x14ac:dyDescent="0.3">
      <c r="A3595" s="19" t="s">
        <v>8219</v>
      </c>
      <c r="B3595" s="19">
        <v>43</v>
      </c>
    </row>
    <row r="3596" spans="1:2" x14ac:dyDescent="0.3">
      <c r="A3596" s="19" t="s">
        <v>8219</v>
      </c>
      <c r="B3596" s="19">
        <v>36</v>
      </c>
    </row>
    <row r="3597" spans="1:2" x14ac:dyDescent="0.3">
      <c r="A3597" s="19" t="s">
        <v>8219</v>
      </c>
      <c r="B3597" s="19">
        <v>62</v>
      </c>
    </row>
    <row r="3598" spans="1:2" x14ac:dyDescent="0.3">
      <c r="A3598" s="19" t="s">
        <v>8219</v>
      </c>
      <c r="B3598" s="19">
        <v>15</v>
      </c>
    </row>
    <row r="3599" spans="1:2" x14ac:dyDescent="0.3">
      <c r="A3599" s="19" t="s">
        <v>8219</v>
      </c>
      <c r="B3599" s="19">
        <v>33</v>
      </c>
    </row>
    <row r="3600" spans="1:2" x14ac:dyDescent="0.3">
      <c r="A3600" s="19" t="s">
        <v>8219</v>
      </c>
      <c r="B3600" s="19">
        <v>27</v>
      </c>
    </row>
    <row r="3601" spans="1:2" x14ac:dyDescent="0.3">
      <c r="A3601" s="19" t="s">
        <v>8219</v>
      </c>
      <c r="B3601" s="19">
        <v>17</v>
      </c>
    </row>
    <row r="3602" spans="1:2" x14ac:dyDescent="0.3">
      <c r="A3602" s="19" t="s">
        <v>8219</v>
      </c>
      <c r="B3602" s="19">
        <v>4</v>
      </c>
    </row>
    <row r="3603" spans="1:2" x14ac:dyDescent="0.3">
      <c r="A3603" s="19" t="s">
        <v>8219</v>
      </c>
      <c r="B3603" s="19">
        <v>53</v>
      </c>
    </row>
    <row r="3604" spans="1:2" x14ac:dyDescent="0.3">
      <c r="A3604" s="19" t="s">
        <v>8219</v>
      </c>
      <c r="B3604" s="19">
        <v>49</v>
      </c>
    </row>
    <row r="3605" spans="1:2" x14ac:dyDescent="0.3">
      <c r="A3605" s="19" t="s">
        <v>8219</v>
      </c>
      <c r="B3605" s="19">
        <v>57</v>
      </c>
    </row>
    <row r="3606" spans="1:2" x14ac:dyDescent="0.3">
      <c r="A3606" s="19" t="s">
        <v>8219</v>
      </c>
      <c r="B3606" s="19">
        <v>69</v>
      </c>
    </row>
    <row r="3607" spans="1:2" x14ac:dyDescent="0.3">
      <c r="A3607" s="19" t="s">
        <v>8219</v>
      </c>
      <c r="B3607" s="19">
        <v>15</v>
      </c>
    </row>
    <row r="3608" spans="1:2" x14ac:dyDescent="0.3">
      <c r="A3608" s="19" t="s">
        <v>8219</v>
      </c>
      <c r="B3608" s="19">
        <v>64</v>
      </c>
    </row>
    <row r="3609" spans="1:2" x14ac:dyDescent="0.3">
      <c r="A3609" s="19" t="s">
        <v>8219</v>
      </c>
      <c r="B3609" s="19">
        <v>20</v>
      </c>
    </row>
    <row r="3610" spans="1:2" x14ac:dyDescent="0.3">
      <c r="A3610" s="19" t="s">
        <v>8219</v>
      </c>
      <c r="B3610" s="19">
        <v>27</v>
      </c>
    </row>
    <row r="3611" spans="1:2" x14ac:dyDescent="0.3">
      <c r="A3611" s="19" t="s">
        <v>8219</v>
      </c>
      <c r="B3611" s="19">
        <v>21</v>
      </c>
    </row>
    <row r="3612" spans="1:2" x14ac:dyDescent="0.3">
      <c r="A3612" s="19" t="s">
        <v>8219</v>
      </c>
      <c r="B3612" s="19">
        <v>31</v>
      </c>
    </row>
    <row r="3613" spans="1:2" x14ac:dyDescent="0.3">
      <c r="A3613" s="19" t="s">
        <v>8219</v>
      </c>
      <c r="B3613" s="19">
        <v>51</v>
      </c>
    </row>
    <row r="3614" spans="1:2" x14ac:dyDescent="0.3">
      <c r="A3614" s="19" t="s">
        <v>8219</v>
      </c>
      <c r="B3614" s="19">
        <v>57</v>
      </c>
    </row>
    <row r="3615" spans="1:2" x14ac:dyDescent="0.3">
      <c r="A3615" s="19" t="s">
        <v>8219</v>
      </c>
      <c r="B3615" s="19">
        <v>20</v>
      </c>
    </row>
    <row r="3616" spans="1:2" x14ac:dyDescent="0.3">
      <c r="A3616" s="19" t="s">
        <v>8219</v>
      </c>
      <c r="B3616" s="19">
        <v>71</v>
      </c>
    </row>
    <row r="3617" spans="1:5" x14ac:dyDescent="0.3">
      <c r="A3617" s="19" t="s">
        <v>8219</v>
      </c>
      <c r="B3617" s="19">
        <v>72</v>
      </c>
    </row>
    <row r="3618" spans="1:5" x14ac:dyDescent="0.3">
      <c r="A3618" s="19" t="s">
        <v>8219</v>
      </c>
      <c r="B3618" s="19">
        <v>45</v>
      </c>
    </row>
    <row r="3619" spans="1:5" x14ac:dyDescent="0.3">
      <c r="A3619" s="19" t="s">
        <v>8219</v>
      </c>
      <c r="B3619" s="19">
        <v>51</v>
      </c>
    </row>
    <row r="3620" spans="1:5" x14ac:dyDescent="0.3">
      <c r="A3620" s="19" t="s">
        <v>8219</v>
      </c>
      <c r="B3620" s="19">
        <v>56</v>
      </c>
    </row>
    <row r="3621" spans="1:5" x14ac:dyDescent="0.3">
      <c r="A3621" s="19" t="s">
        <v>8219</v>
      </c>
      <c r="B3621" s="19">
        <v>17</v>
      </c>
    </row>
    <row r="3622" spans="1:5" x14ac:dyDescent="0.3">
      <c r="A3622" s="19" t="s">
        <v>8219</v>
      </c>
      <c r="B3622" s="19">
        <v>197</v>
      </c>
    </row>
    <row r="3623" spans="1:5" x14ac:dyDescent="0.3">
      <c r="A3623" s="19" t="s">
        <v>8219</v>
      </c>
      <c r="B3623" s="19">
        <v>70</v>
      </c>
    </row>
    <row r="3624" spans="1:5" x14ac:dyDescent="0.3">
      <c r="A3624" s="19" t="s">
        <v>8219</v>
      </c>
      <c r="B3624" s="19">
        <v>21</v>
      </c>
    </row>
    <row r="3625" spans="1:5" x14ac:dyDescent="0.3">
      <c r="A3625" s="19" t="s">
        <v>8219</v>
      </c>
      <c r="B3625" s="19">
        <v>34</v>
      </c>
    </row>
    <row r="3626" spans="1:5" x14ac:dyDescent="0.3">
      <c r="A3626" s="19" t="s">
        <v>8219</v>
      </c>
      <c r="B3626" s="19">
        <v>39</v>
      </c>
    </row>
    <row r="3627" spans="1:5" x14ac:dyDescent="0.3">
      <c r="A3627" s="19" t="s">
        <v>8219</v>
      </c>
      <c r="B3627" s="19">
        <v>78</v>
      </c>
    </row>
    <row r="3628" spans="1:5" x14ac:dyDescent="0.3">
      <c r="A3628" s="19" t="s">
        <v>8219</v>
      </c>
      <c r="B3628" s="19">
        <v>48</v>
      </c>
    </row>
    <row r="3629" spans="1:5" x14ac:dyDescent="0.3">
      <c r="A3629" s="19" t="s">
        <v>8219</v>
      </c>
      <c r="B3629" s="19">
        <v>29</v>
      </c>
    </row>
    <row r="3630" spans="1:5" hidden="1" x14ac:dyDescent="0.3">
      <c r="A3630" s="19" t="s">
        <v>8221</v>
      </c>
      <c r="B3630" s="19">
        <v>0</v>
      </c>
      <c r="D3630" s="19" t="s">
        <v>8221</v>
      </c>
      <c r="E3630" s="19">
        <v>0</v>
      </c>
    </row>
    <row r="3631" spans="1:5" hidden="1" x14ac:dyDescent="0.3">
      <c r="A3631" s="19" t="s">
        <v>8221</v>
      </c>
      <c r="B3631" s="19">
        <v>2</v>
      </c>
      <c r="D3631" s="19" t="s">
        <v>8221</v>
      </c>
      <c r="E3631" s="19">
        <v>2</v>
      </c>
    </row>
    <row r="3632" spans="1:5" hidden="1" x14ac:dyDescent="0.3">
      <c r="A3632" s="19" t="s">
        <v>8221</v>
      </c>
      <c r="B3632" s="19">
        <v>1</v>
      </c>
      <c r="D3632" s="19" t="s">
        <v>8221</v>
      </c>
      <c r="E3632" s="19">
        <v>1</v>
      </c>
    </row>
    <row r="3633" spans="1:5" hidden="1" x14ac:dyDescent="0.3">
      <c r="A3633" s="19" t="s">
        <v>8221</v>
      </c>
      <c r="B3633" s="19">
        <v>59</v>
      </c>
      <c r="D3633" s="19" t="s">
        <v>8221</v>
      </c>
      <c r="E3633" s="19">
        <v>59</v>
      </c>
    </row>
    <row r="3634" spans="1:5" hidden="1" x14ac:dyDescent="0.3">
      <c r="A3634" s="19" t="s">
        <v>8221</v>
      </c>
      <c r="B3634" s="19">
        <v>1</v>
      </c>
      <c r="D3634" s="19" t="s">
        <v>8221</v>
      </c>
      <c r="E3634" s="19">
        <v>1</v>
      </c>
    </row>
    <row r="3635" spans="1:5" hidden="1" x14ac:dyDescent="0.3">
      <c r="A3635" s="19" t="s">
        <v>8221</v>
      </c>
      <c r="B3635" s="19">
        <v>31</v>
      </c>
      <c r="D3635" s="19" t="s">
        <v>8221</v>
      </c>
      <c r="E3635" s="19">
        <v>31</v>
      </c>
    </row>
    <row r="3636" spans="1:5" hidden="1" x14ac:dyDescent="0.3">
      <c r="A3636" s="19" t="s">
        <v>8221</v>
      </c>
      <c r="B3636" s="19">
        <v>18</v>
      </c>
      <c r="D3636" s="19" t="s">
        <v>8221</v>
      </c>
      <c r="E3636" s="19">
        <v>18</v>
      </c>
    </row>
    <row r="3637" spans="1:5" hidden="1" x14ac:dyDescent="0.3">
      <c r="A3637" s="19" t="s">
        <v>8221</v>
      </c>
      <c r="B3637" s="19">
        <v>10</v>
      </c>
      <c r="D3637" s="19" t="s">
        <v>8221</v>
      </c>
      <c r="E3637" s="19">
        <v>10</v>
      </c>
    </row>
    <row r="3638" spans="1:5" hidden="1" x14ac:dyDescent="0.3">
      <c r="A3638" s="19" t="s">
        <v>8221</v>
      </c>
      <c r="B3638" s="19">
        <v>0</v>
      </c>
      <c r="D3638" s="19" t="s">
        <v>8221</v>
      </c>
      <c r="E3638" s="19">
        <v>0</v>
      </c>
    </row>
    <row r="3639" spans="1:5" hidden="1" x14ac:dyDescent="0.3">
      <c r="A3639" s="19" t="s">
        <v>8221</v>
      </c>
      <c r="B3639" s="19">
        <v>14</v>
      </c>
      <c r="D3639" s="19" t="s">
        <v>8221</v>
      </c>
      <c r="E3639" s="19">
        <v>14</v>
      </c>
    </row>
    <row r="3640" spans="1:5" hidden="1" x14ac:dyDescent="0.3">
      <c r="A3640" s="19" t="s">
        <v>8221</v>
      </c>
      <c r="B3640" s="19">
        <v>2</v>
      </c>
      <c r="D3640" s="19" t="s">
        <v>8221</v>
      </c>
      <c r="E3640" s="19">
        <v>2</v>
      </c>
    </row>
    <row r="3641" spans="1:5" hidden="1" x14ac:dyDescent="0.3">
      <c r="A3641" s="19" t="s">
        <v>8221</v>
      </c>
      <c r="B3641" s="19">
        <v>1</v>
      </c>
      <c r="D3641" s="19" t="s">
        <v>8221</v>
      </c>
      <c r="E3641" s="19">
        <v>1</v>
      </c>
    </row>
    <row r="3642" spans="1:5" hidden="1" x14ac:dyDescent="0.3">
      <c r="A3642" s="19" t="s">
        <v>8221</v>
      </c>
      <c r="B3642" s="19">
        <v>3</v>
      </c>
      <c r="D3642" s="19" t="s">
        <v>8221</v>
      </c>
      <c r="E3642" s="19">
        <v>3</v>
      </c>
    </row>
    <row r="3643" spans="1:5" hidden="1" x14ac:dyDescent="0.3">
      <c r="A3643" s="19" t="s">
        <v>8221</v>
      </c>
      <c r="B3643" s="19">
        <v>0</v>
      </c>
      <c r="D3643" s="19" t="s">
        <v>8221</v>
      </c>
      <c r="E3643" s="19">
        <v>0</v>
      </c>
    </row>
    <row r="3644" spans="1:5" hidden="1" x14ac:dyDescent="0.3">
      <c r="A3644" s="19" t="s">
        <v>8221</v>
      </c>
      <c r="B3644" s="19">
        <v>2</v>
      </c>
      <c r="D3644" s="19" t="s">
        <v>8221</v>
      </c>
      <c r="E3644" s="19">
        <v>2</v>
      </c>
    </row>
    <row r="3645" spans="1:5" hidden="1" x14ac:dyDescent="0.3">
      <c r="A3645" s="19" t="s">
        <v>8221</v>
      </c>
      <c r="B3645" s="19">
        <v>0</v>
      </c>
      <c r="D3645" s="19" t="s">
        <v>8221</v>
      </c>
      <c r="E3645" s="19">
        <v>0</v>
      </c>
    </row>
    <row r="3646" spans="1:5" hidden="1" x14ac:dyDescent="0.3">
      <c r="A3646" s="19" t="s">
        <v>8221</v>
      </c>
      <c r="B3646" s="19">
        <v>12</v>
      </c>
      <c r="D3646" s="19" t="s">
        <v>8221</v>
      </c>
      <c r="E3646" s="19">
        <v>12</v>
      </c>
    </row>
    <row r="3647" spans="1:5" hidden="1" x14ac:dyDescent="0.3">
      <c r="A3647" s="19" t="s">
        <v>8221</v>
      </c>
      <c r="B3647" s="19">
        <v>1</v>
      </c>
      <c r="D3647" s="19" t="s">
        <v>8221</v>
      </c>
      <c r="E3647" s="19">
        <v>1</v>
      </c>
    </row>
    <row r="3648" spans="1:5" hidden="1" x14ac:dyDescent="0.3">
      <c r="A3648" s="19" t="s">
        <v>8221</v>
      </c>
      <c r="B3648" s="19">
        <v>8</v>
      </c>
      <c r="D3648" s="19" t="s">
        <v>8221</v>
      </c>
      <c r="E3648" s="19">
        <v>8</v>
      </c>
    </row>
    <row r="3649" spans="1:5" hidden="1" x14ac:dyDescent="0.3">
      <c r="A3649" s="19" t="s">
        <v>8221</v>
      </c>
      <c r="B3649" s="19">
        <v>2</v>
      </c>
      <c r="D3649" s="19" t="s">
        <v>8221</v>
      </c>
      <c r="E3649" s="19">
        <v>2</v>
      </c>
    </row>
    <row r="3650" spans="1:5" x14ac:dyDescent="0.3">
      <c r="A3650" s="19" t="s">
        <v>8219</v>
      </c>
      <c r="B3650" s="19">
        <v>73</v>
      </c>
    </row>
    <row r="3651" spans="1:5" x14ac:dyDescent="0.3">
      <c r="A3651" s="19" t="s">
        <v>8219</v>
      </c>
      <c r="B3651" s="19">
        <v>8</v>
      </c>
    </row>
    <row r="3652" spans="1:5" x14ac:dyDescent="0.3">
      <c r="A3652" s="19" t="s">
        <v>8219</v>
      </c>
      <c r="B3652" s="19">
        <v>17</v>
      </c>
    </row>
    <row r="3653" spans="1:5" x14ac:dyDescent="0.3">
      <c r="A3653" s="19" t="s">
        <v>8219</v>
      </c>
      <c r="B3653" s="19">
        <v>9</v>
      </c>
    </row>
    <row r="3654" spans="1:5" x14ac:dyDescent="0.3">
      <c r="A3654" s="19" t="s">
        <v>8219</v>
      </c>
      <c r="B3654" s="19">
        <v>17</v>
      </c>
    </row>
    <row r="3655" spans="1:5" x14ac:dyDescent="0.3">
      <c r="A3655" s="19" t="s">
        <v>8219</v>
      </c>
      <c r="B3655" s="19">
        <v>33</v>
      </c>
    </row>
    <row r="3656" spans="1:5" x14ac:dyDescent="0.3">
      <c r="A3656" s="19" t="s">
        <v>8219</v>
      </c>
      <c r="B3656" s="19">
        <v>38</v>
      </c>
    </row>
    <row r="3657" spans="1:5" x14ac:dyDescent="0.3">
      <c r="A3657" s="19" t="s">
        <v>8219</v>
      </c>
      <c r="B3657" s="19">
        <v>79</v>
      </c>
    </row>
    <row r="3658" spans="1:5" x14ac:dyDescent="0.3">
      <c r="A3658" s="19" t="s">
        <v>8219</v>
      </c>
      <c r="B3658" s="19">
        <v>46</v>
      </c>
    </row>
    <row r="3659" spans="1:5" x14ac:dyDescent="0.3">
      <c r="A3659" s="19" t="s">
        <v>8219</v>
      </c>
      <c r="B3659" s="19">
        <v>20</v>
      </c>
    </row>
    <row r="3660" spans="1:5" x14ac:dyDescent="0.3">
      <c r="A3660" s="19" t="s">
        <v>8219</v>
      </c>
      <c r="B3660" s="19">
        <v>20</v>
      </c>
    </row>
    <row r="3661" spans="1:5" x14ac:dyDescent="0.3">
      <c r="A3661" s="19" t="s">
        <v>8219</v>
      </c>
      <c r="B3661" s="19">
        <v>13</v>
      </c>
    </row>
    <row r="3662" spans="1:5" x14ac:dyDescent="0.3">
      <c r="A3662" s="19" t="s">
        <v>8219</v>
      </c>
      <c r="B3662" s="19">
        <v>22</v>
      </c>
    </row>
    <row r="3663" spans="1:5" x14ac:dyDescent="0.3">
      <c r="A3663" s="19" t="s">
        <v>8219</v>
      </c>
      <c r="B3663" s="19">
        <v>36</v>
      </c>
    </row>
    <row r="3664" spans="1:5" x14ac:dyDescent="0.3">
      <c r="A3664" s="19" t="s">
        <v>8219</v>
      </c>
      <c r="B3664" s="19">
        <v>40</v>
      </c>
    </row>
    <row r="3665" spans="1:2" x14ac:dyDescent="0.3">
      <c r="A3665" s="19" t="s">
        <v>8219</v>
      </c>
      <c r="B3665" s="19">
        <v>9</v>
      </c>
    </row>
    <row r="3666" spans="1:2" x14ac:dyDescent="0.3">
      <c r="A3666" s="19" t="s">
        <v>8219</v>
      </c>
      <c r="B3666" s="19">
        <v>19</v>
      </c>
    </row>
    <row r="3667" spans="1:2" x14ac:dyDescent="0.3">
      <c r="A3667" s="19" t="s">
        <v>8219</v>
      </c>
      <c r="B3667" s="19">
        <v>14</v>
      </c>
    </row>
    <row r="3668" spans="1:2" x14ac:dyDescent="0.3">
      <c r="A3668" s="19" t="s">
        <v>8219</v>
      </c>
      <c r="B3668" s="19">
        <v>38</v>
      </c>
    </row>
    <row r="3669" spans="1:2" x14ac:dyDescent="0.3">
      <c r="A3669" s="19" t="s">
        <v>8219</v>
      </c>
      <c r="B3669" s="19">
        <v>58</v>
      </c>
    </row>
    <row r="3670" spans="1:2" x14ac:dyDescent="0.3">
      <c r="A3670" s="19" t="s">
        <v>8219</v>
      </c>
      <c r="B3670" s="19">
        <v>28</v>
      </c>
    </row>
    <row r="3671" spans="1:2" x14ac:dyDescent="0.3">
      <c r="A3671" s="19" t="s">
        <v>8219</v>
      </c>
      <c r="B3671" s="19">
        <v>17</v>
      </c>
    </row>
    <row r="3672" spans="1:2" x14ac:dyDescent="0.3">
      <c r="A3672" s="19" t="s">
        <v>8219</v>
      </c>
      <c r="B3672" s="19">
        <v>12</v>
      </c>
    </row>
    <row r="3673" spans="1:2" x14ac:dyDescent="0.3">
      <c r="A3673" s="19" t="s">
        <v>8219</v>
      </c>
      <c r="B3673" s="19">
        <v>40</v>
      </c>
    </row>
    <row r="3674" spans="1:2" x14ac:dyDescent="0.3">
      <c r="A3674" s="19" t="s">
        <v>8219</v>
      </c>
      <c r="B3674" s="19">
        <v>57</v>
      </c>
    </row>
    <row r="3675" spans="1:2" x14ac:dyDescent="0.3">
      <c r="A3675" s="19" t="s">
        <v>8219</v>
      </c>
      <c r="B3675" s="19">
        <v>114</v>
      </c>
    </row>
    <row r="3676" spans="1:2" x14ac:dyDescent="0.3">
      <c r="A3676" s="19" t="s">
        <v>8219</v>
      </c>
      <c r="B3676" s="19">
        <v>31</v>
      </c>
    </row>
    <row r="3677" spans="1:2" x14ac:dyDescent="0.3">
      <c r="A3677" s="19" t="s">
        <v>8219</v>
      </c>
      <c r="B3677" s="19">
        <v>3</v>
      </c>
    </row>
    <row r="3678" spans="1:2" x14ac:dyDescent="0.3">
      <c r="A3678" s="19" t="s">
        <v>8219</v>
      </c>
      <c r="B3678" s="19">
        <v>16</v>
      </c>
    </row>
    <row r="3679" spans="1:2" x14ac:dyDescent="0.3">
      <c r="A3679" s="19" t="s">
        <v>8219</v>
      </c>
      <c r="B3679" s="19">
        <v>199</v>
      </c>
    </row>
    <row r="3680" spans="1:2" x14ac:dyDescent="0.3">
      <c r="A3680" s="19" t="s">
        <v>8219</v>
      </c>
      <c r="B3680" s="19">
        <v>31</v>
      </c>
    </row>
    <row r="3681" spans="1:2" x14ac:dyDescent="0.3">
      <c r="A3681" s="19" t="s">
        <v>8219</v>
      </c>
      <c r="B3681" s="19">
        <v>30</v>
      </c>
    </row>
    <row r="3682" spans="1:2" x14ac:dyDescent="0.3">
      <c r="A3682" s="19" t="s">
        <v>8219</v>
      </c>
      <c r="B3682" s="19">
        <v>34</v>
      </c>
    </row>
    <row r="3683" spans="1:2" x14ac:dyDescent="0.3">
      <c r="A3683" s="19" t="s">
        <v>8219</v>
      </c>
      <c r="B3683" s="19">
        <v>18</v>
      </c>
    </row>
    <row r="3684" spans="1:2" x14ac:dyDescent="0.3">
      <c r="A3684" s="19" t="s">
        <v>8219</v>
      </c>
      <c r="B3684" s="19">
        <v>67</v>
      </c>
    </row>
    <row r="3685" spans="1:2" x14ac:dyDescent="0.3">
      <c r="A3685" s="19" t="s">
        <v>8219</v>
      </c>
      <c r="B3685" s="19">
        <v>66</v>
      </c>
    </row>
    <row r="3686" spans="1:2" x14ac:dyDescent="0.3">
      <c r="A3686" s="19" t="s">
        <v>8219</v>
      </c>
      <c r="B3686" s="19">
        <v>23</v>
      </c>
    </row>
    <row r="3687" spans="1:2" x14ac:dyDescent="0.3">
      <c r="A3687" s="19" t="s">
        <v>8219</v>
      </c>
      <c r="B3687" s="19">
        <v>126</v>
      </c>
    </row>
    <row r="3688" spans="1:2" x14ac:dyDescent="0.3">
      <c r="A3688" s="19" t="s">
        <v>8219</v>
      </c>
      <c r="B3688" s="19">
        <v>6</v>
      </c>
    </row>
    <row r="3689" spans="1:2" x14ac:dyDescent="0.3">
      <c r="A3689" s="19" t="s">
        <v>8219</v>
      </c>
      <c r="B3689" s="19">
        <v>25</v>
      </c>
    </row>
    <row r="3690" spans="1:2" x14ac:dyDescent="0.3">
      <c r="A3690" s="19" t="s">
        <v>8219</v>
      </c>
      <c r="B3690" s="19">
        <v>39</v>
      </c>
    </row>
    <row r="3691" spans="1:2" x14ac:dyDescent="0.3">
      <c r="A3691" s="19" t="s">
        <v>8219</v>
      </c>
      <c r="B3691" s="19">
        <v>62</v>
      </c>
    </row>
    <row r="3692" spans="1:2" x14ac:dyDescent="0.3">
      <c r="A3692" s="19" t="s">
        <v>8219</v>
      </c>
      <c r="B3692" s="19">
        <v>31</v>
      </c>
    </row>
    <row r="3693" spans="1:2" x14ac:dyDescent="0.3">
      <c r="A3693" s="19" t="s">
        <v>8219</v>
      </c>
      <c r="B3693" s="19">
        <v>274</v>
      </c>
    </row>
    <row r="3694" spans="1:2" x14ac:dyDescent="0.3">
      <c r="A3694" s="19" t="s">
        <v>8219</v>
      </c>
      <c r="B3694" s="19">
        <v>17</v>
      </c>
    </row>
    <row r="3695" spans="1:2" x14ac:dyDescent="0.3">
      <c r="A3695" s="19" t="s">
        <v>8219</v>
      </c>
      <c r="B3695" s="19">
        <v>14</v>
      </c>
    </row>
    <row r="3696" spans="1:2" x14ac:dyDescent="0.3">
      <c r="A3696" s="19" t="s">
        <v>8219</v>
      </c>
      <c r="B3696" s="19">
        <v>60</v>
      </c>
    </row>
    <row r="3697" spans="1:2" x14ac:dyDescent="0.3">
      <c r="A3697" s="19" t="s">
        <v>8219</v>
      </c>
      <c r="B3697" s="19">
        <v>33</v>
      </c>
    </row>
    <row r="3698" spans="1:2" x14ac:dyDescent="0.3">
      <c r="A3698" s="19" t="s">
        <v>8219</v>
      </c>
      <c r="B3698" s="19">
        <v>78</v>
      </c>
    </row>
    <row r="3699" spans="1:2" x14ac:dyDescent="0.3">
      <c r="A3699" s="19" t="s">
        <v>8219</v>
      </c>
      <c r="B3699" s="19">
        <v>30</v>
      </c>
    </row>
    <row r="3700" spans="1:2" x14ac:dyDescent="0.3">
      <c r="A3700" s="19" t="s">
        <v>8219</v>
      </c>
      <c r="B3700" s="19">
        <v>136</v>
      </c>
    </row>
    <row r="3701" spans="1:2" x14ac:dyDescent="0.3">
      <c r="A3701" s="19" t="s">
        <v>8219</v>
      </c>
      <c r="B3701" s="19">
        <v>40</v>
      </c>
    </row>
    <row r="3702" spans="1:2" x14ac:dyDescent="0.3">
      <c r="A3702" s="19" t="s">
        <v>8219</v>
      </c>
      <c r="B3702" s="19">
        <v>18</v>
      </c>
    </row>
    <row r="3703" spans="1:2" x14ac:dyDescent="0.3">
      <c r="A3703" s="19" t="s">
        <v>8219</v>
      </c>
      <c r="B3703" s="19">
        <v>39</v>
      </c>
    </row>
    <row r="3704" spans="1:2" x14ac:dyDescent="0.3">
      <c r="A3704" s="19" t="s">
        <v>8219</v>
      </c>
      <c r="B3704" s="19">
        <v>21</v>
      </c>
    </row>
    <row r="3705" spans="1:2" x14ac:dyDescent="0.3">
      <c r="A3705" s="19" t="s">
        <v>8219</v>
      </c>
      <c r="B3705" s="19">
        <v>30</v>
      </c>
    </row>
    <row r="3706" spans="1:2" x14ac:dyDescent="0.3">
      <c r="A3706" s="19" t="s">
        <v>8219</v>
      </c>
      <c r="B3706" s="19">
        <v>27</v>
      </c>
    </row>
    <row r="3707" spans="1:2" x14ac:dyDescent="0.3">
      <c r="A3707" s="19" t="s">
        <v>8219</v>
      </c>
      <c r="B3707" s="19">
        <v>35</v>
      </c>
    </row>
    <row r="3708" spans="1:2" x14ac:dyDescent="0.3">
      <c r="A3708" s="19" t="s">
        <v>8219</v>
      </c>
      <c r="B3708" s="19">
        <v>13</v>
      </c>
    </row>
    <row r="3709" spans="1:2" x14ac:dyDescent="0.3">
      <c r="A3709" s="19" t="s">
        <v>8219</v>
      </c>
      <c r="B3709" s="19">
        <v>23</v>
      </c>
    </row>
    <row r="3710" spans="1:2" x14ac:dyDescent="0.3">
      <c r="A3710" s="19" t="s">
        <v>8219</v>
      </c>
      <c r="B3710" s="19">
        <v>39</v>
      </c>
    </row>
    <row r="3711" spans="1:2" x14ac:dyDescent="0.3">
      <c r="A3711" s="19" t="s">
        <v>8219</v>
      </c>
      <c r="B3711" s="19">
        <v>35</v>
      </c>
    </row>
    <row r="3712" spans="1:2" x14ac:dyDescent="0.3">
      <c r="A3712" s="19" t="s">
        <v>8219</v>
      </c>
      <c r="B3712" s="19">
        <v>27</v>
      </c>
    </row>
    <row r="3713" spans="1:2" x14ac:dyDescent="0.3">
      <c r="A3713" s="19" t="s">
        <v>8219</v>
      </c>
      <c r="B3713" s="19">
        <v>21</v>
      </c>
    </row>
    <row r="3714" spans="1:2" x14ac:dyDescent="0.3">
      <c r="A3714" s="19" t="s">
        <v>8219</v>
      </c>
      <c r="B3714" s="19">
        <v>104</v>
      </c>
    </row>
    <row r="3715" spans="1:2" x14ac:dyDescent="0.3">
      <c r="A3715" s="19" t="s">
        <v>8219</v>
      </c>
      <c r="B3715" s="19">
        <v>19</v>
      </c>
    </row>
    <row r="3716" spans="1:2" x14ac:dyDescent="0.3">
      <c r="A3716" s="19" t="s">
        <v>8219</v>
      </c>
      <c r="B3716" s="19">
        <v>97</v>
      </c>
    </row>
    <row r="3717" spans="1:2" x14ac:dyDescent="0.3">
      <c r="A3717" s="19" t="s">
        <v>8219</v>
      </c>
      <c r="B3717" s="19">
        <v>27</v>
      </c>
    </row>
    <row r="3718" spans="1:2" x14ac:dyDescent="0.3">
      <c r="A3718" s="19" t="s">
        <v>8219</v>
      </c>
      <c r="B3718" s="19">
        <v>24</v>
      </c>
    </row>
    <row r="3719" spans="1:2" x14ac:dyDescent="0.3">
      <c r="A3719" s="19" t="s">
        <v>8219</v>
      </c>
      <c r="B3719" s="19">
        <v>13</v>
      </c>
    </row>
    <row r="3720" spans="1:2" x14ac:dyDescent="0.3">
      <c r="A3720" s="19" t="s">
        <v>8219</v>
      </c>
      <c r="B3720" s="19">
        <v>46</v>
      </c>
    </row>
    <row r="3721" spans="1:2" x14ac:dyDescent="0.3">
      <c r="A3721" s="19" t="s">
        <v>8219</v>
      </c>
      <c r="B3721" s="19">
        <v>4</v>
      </c>
    </row>
    <row r="3722" spans="1:2" x14ac:dyDescent="0.3">
      <c r="A3722" s="19" t="s">
        <v>8219</v>
      </c>
      <c r="B3722" s="19">
        <v>40</v>
      </c>
    </row>
    <row r="3723" spans="1:2" x14ac:dyDescent="0.3">
      <c r="A3723" s="19" t="s">
        <v>8219</v>
      </c>
      <c r="B3723" s="19">
        <v>44</v>
      </c>
    </row>
    <row r="3724" spans="1:2" x14ac:dyDescent="0.3">
      <c r="A3724" s="19" t="s">
        <v>8219</v>
      </c>
      <c r="B3724" s="19">
        <v>35</v>
      </c>
    </row>
    <row r="3725" spans="1:2" x14ac:dyDescent="0.3">
      <c r="A3725" s="19" t="s">
        <v>8219</v>
      </c>
      <c r="B3725" s="19">
        <v>63</v>
      </c>
    </row>
    <row r="3726" spans="1:2" x14ac:dyDescent="0.3">
      <c r="A3726" s="19" t="s">
        <v>8219</v>
      </c>
      <c r="B3726" s="19">
        <v>89</v>
      </c>
    </row>
    <row r="3727" spans="1:2" x14ac:dyDescent="0.3">
      <c r="A3727" s="19" t="s">
        <v>8219</v>
      </c>
      <c r="B3727" s="19">
        <v>15</v>
      </c>
    </row>
    <row r="3728" spans="1:2" x14ac:dyDescent="0.3">
      <c r="A3728" s="19" t="s">
        <v>8219</v>
      </c>
      <c r="B3728" s="19">
        <v>46</v>
      </c>
    </row>
    <row r="3729" spans="1:5" x14ac:dyDescent="0.3">
      <c r="A3729" s="19" t="s">
        <v>8219</v>
      </c>
      <c r="B3729" s="19">
        <v>33</v>
      </c>
    </row>
    <row r="3730" spans="1:5" hidden="1" x14ac:dyDescent="0.3">
      <c r="A3730" s="19" t="s">
        <v>8221</v>
      </c>
      <c r="B3730" s="19">
        <v>31</v>
      </c>
      <c r="D3730" s="19" t="s">
        <v>8221</v>
      </c>
      <c r="E3730" s="19">
        <v>31</v>
      </c>
    </row>
    <row r="3731" spans="1:5" hidden="1" x14ac:dyDescent="0.3">
      <c r="A3731" s="19" t="s">
        <v>8221</v>
      </c>
      <c r="B3731" s="19">
        <v>5</v>
      </c>
      <c r="D3731" s="19" t="s">
        <v>8221</v>
      </c>
      <c r="E3731" s="19">
        <v>5</v>
      </c>
    </row>
    <row r="3732" spans="1:5" hidden="1" x14ac:dyDescent="0.3">
      <c r="A3732" s="19" t="s">
        <v>8221</v>
      </c>
      <c r="B3732" s="19">
        <v>1</v>
      </c>
      <c r="D3732" s="19" t="s">
        <v>8221</v>
      </c>
      <c r="E3732" s="19">
        <v>1</v>
      </c>
    </row>
    <row r="3733" spans="1:5" hidden="1" x14ac:dyDescent="0.3">
      <c r="A3733" s="19" t="s">
        <v>8221</v>
      </c>
      <c r="B3733" s="19">
        <v>12</v>
      </c>
      <c r="D3733" s="19" t="s">
        <v>8221</v>
      </c>
      <c r="E3733" s="19">
        <v>12</v>
      </c>
    </row>
    <row r="3734" spans="1:5" hidden="1" x14ac:dyDescent="0.3">
      <c r="A3734" s="19" t="s">
        <v>8221</v>
      </c>
      <c r="B3734" s="19">
        <v>4</v>
      </c>
      <c r="D3734" s="19" t="s">
        <v>8221</v>
      </c>
      <c r="E3734" s="19">
        <v>4</v>
      </c>
    </row>
    <row r="3735" spans="1:5" hidden="1" x14ac:dyDescent="0.3">
      <c r="A3735" s="19" t="s">
        <v>8221</v>
      </c>
      <c r="B3735" s="19">
        <v>0</v>
      </c>
      <c r="D3735" s="19" t="s">
        <v>8221</v>
      </c>
      <c r="E3735" s="19">
        <v>0</v>
      </c>
    </row>
    <row r="3736" spans="1:5" hidden="1" x14ac:dyDescent="0.3">
      <c r="A3736" s="19" t="s">
        <v>8221</v>
      </c>
      <c r="B3736" s="19">
        <v>7</v>
      </c>
      <c r="D3736" s="19" t="s">
        <v>8221</v>
      </c>
      <c r="E3736" s="19">
        <v>7</v>
      </c>
    </row>
    <row r="3737" spans="1:5" hidden="1" x14ac:dyDescent="0.3">
      <c r="A3737" s="19" t="s">
        <v>8221</v>
      </c>
      <c r="B3737" s="19">
        <v>2</v>
      </c>
      <c r="D3737" s="19" t="s">
        <v>8221</v>
      </c>
      <c r="E3737" s="19">
        <v>2</v>
      </c>
    </row>
    <row r="3738" spans="1:5" hidden="1" x14ac:dyDescent="0.3">
      <c r="A3738" s="19" t="s">
        <v>8221</v>
      </c>
      <c r="B3738" s="19">
        <v>1</v>
      </c>
      <c r="D3738" s="19" t="s">
        <v>8221</v>
      </c>
      <c r="E3738" s="19">
        <v>1</v>
      </c>
    </row>
    <row r="3739" spans="1:5" hidden="1" x14ac:dyDescent="0.3">
      <c r="A3739" s="19" t="s">
        <v>8221</v>
      </c>
      <c r="B3739" s="19">
        <v>4</v>
      </c>
      <c r="D3739" s="19" t="s">
        <v>8221</v>
      </c>
      <c r="E3739" s="19">
        <v>4</v>
      </c>
    </row>
    <row r="3740" spans="1:5" hidden="1" x14ac:dyDescent="0.3">
      <c r="A3740" s="19" t="s">
        <v>8221</v>
      </c>
      <c r="B3740" s="19">
        <v>6</v>
      </c>
      <c r="D3740" s="19" t="s">
        <v>8221</v>
      </c>
      <c r="E3740" s="19">
        <v>6</v>
      </c>
    </row>
    <row r="3741" spans="1:5" hidden="1" x14ac:dyDescent="0.3">
      <c r="A3741" s="19" t="s">
        <v>8221</v>
      </c>
      <c r="B3741" s="19">
        <v>8</v>
      </c>
      <c r="D3741" s="19" t="s">
        <v>8221</v>
      </c>
      <c r="E3741" s="19">
        <v>8</v>
      </c>
    </row>
    <row r="3742" spans="1:5" hidden="1" x14ac:dyDescent="0.3">
      <c r="A3742" s="19" t="s">
        <v>8221</v>
      </c>
      <c r="B3742" s="19">
        <v>14</v>
      </c>
      <c r="D3742" s="19" t="s">
        <v>8221</v>
      </c>
      <c r="E3742" s="19">
        <v>14</v>
      </c>
    </row>
    <row r="3743" spans="1:5" hidden="1" x14ac:dyDescent="0.3">
      <c r="A3743" s="19" t="s">
        <v>8221</v>
      </c>
      <c r="B3743" s="19">
        <v>0</v>
      </c>
      <c r="D3743" s="19" t="s">
        <v>8221</v>
      </c>
      <c r="E3743" s="19">
        <v>0</v>
      </c>
    </row>
    <row r="3744" spans="1:5" hidden="1" x14ac:dyDescent="0.3">
      <c r="A3744" s="19" t="s">
        <v>8221</v>
      </c>
      <c r="B3744" s="19">
        <v>4</v>
      </c>
      <c r="D3744" s="19" t="s">
        <v>8221</v>
      </c>
      <c r="E3744" s="19">
        <v>4</v>
      </c>
    </row>
    <row r="3745" spans="1:5" hidden="1" x14ac:dyDescent="0.3">
      <c r="A3745" s="19" t="s">
        <v>8221</v>
      </c>
      <c r="B3745" s="19">
        <v>0</v>
      </c>
      <c r="D3745" s="19" t="s">
        <v>8221</v>
      </c>
      <c r="E3745" s="19">
        <v>0</v>
      </c>
    </row>
    <row r="3746" spans="1:5" hidden="1" x14ac:dyDescent="0.3">
      <c r="A3746" s="19" t="s">
        <v>8221</v>
      </c>
      <c r="B3746" s="19">
        <v>0</v>
      </c>
      <c r="D3746" s="19" t="s">
        <v>8221</v>
      </c>
      <c r="E3746" s="19">
        <v>0</v>
      </c>
    </row>
    <row r="3747" spans="1:5" hidden="1" x14ac:dyDescent="0.3">
      <c r="A3747" s="19" t="s">
        <v>8221</v>
      </c>
      <c r="B3747" s="19">
        <v>1</v>
      </c>
      <c r="D3747" s="19" t="s">
        <v>8221</v>
      </c>
      <c r="E3747" s="19">
        <v>1</v>
      </c>
    </row>
    <row r="3748" spans="1:5" hidden="1" x14ac:dyDescent="0.3">
      <c r="A3748" s="19" t="s">
        <v>8221</v>
      </c>
      <c r="B3748" s="19">
        <v>1</v>
      </c>
      <c r="D3748" s="19" t="s">
        <v>8221</v>
      </c>
      <c r="E3748" s="19">
        <v>1</v>
      </c>
    </row>
    <row r="3749" spans="1:5" hidden="1" x14ac:dyDescent="0.3">
      <c r="A3749" s="19" t="s">
        <v>8221</v>
      </c>
      <c r="B3749" s="19">
        <v>1</v>
      </c>
      <c r="D3749" s="19" t="s">
        <v>8221</v>
      </c>
      <c r="E3749" s="19">
        <v>1</v>
      </c>
    </row>
    <row r="3750" spans="1:5" x14ac:dyDescent="0.3">
      <c r="A3750" s="19" t="s">
        <v>8219</v>
      </c>
      <c r="B3750" s="19">
        <v>52</v>
      </c>
    </row>
    <row r="3751" spans="1:5" x14ac:dyDescent="0.3">
      <c r="A3751" s="19" t="s">
        <v>8219</v>
      </c>
      <c r="B3751" s="19">
        <v>7</v>
      </c>
    </row>
    <row r="3752" spans="1:5" x14ac:dyDescent="0.3">
      <c r="A3752" s="19" t="s">
        <v>8219</v>
      </c>
      <c r="B3752" s="19">
        <v>28</v>
      </c>
    </row>
    <row r="3753" spans="1:5" x14ac:dyDescent="0.3">
      <c r="A3753" s="19" t="s">
        <v>8219</v>
      </c>
      <c r="B3753" s="19">
        <v>11</v>
      </c>
    </row>
    <row r="3754" spans="1:5" x14ac:dyDescent="0.3">
      <c r="A3754" s="19" t="s">
        <v>8219</v>
      </c>
      <c r="B3754" s="19">
        <v>15</v>
      </c>
    </row>
    <row r="3755" spans="1:5" x14ac:dyDescent="0.3">
      <c r="A3755" s="19" t="s">
        <v>8219</v>
      </c>
      <c r="B3755" s="19">
        <v>30</v>
      </c>
    </row>
    <row r="3756" spans="1:5" x14ac:dyDescent="0.3">
      <c r="A3756" s="19" t="s">
        <v>8219</v>
      </c>
      <c r="B3756" s="19">
        <v>27</v>
      </c>
    </row>
    <row r="3757" spans="1:5" x14ac:dyDescent="0.3">
      <c r="A3757" s="19" t="s">
        <v>8219</v>
      </c>
      <c r="B3757" s="19">
        <v>28</v>
      </c>
    </row>
    <row r="3758" spans="1:5" x14ac:dyDescent="0.3">
      <c r="A3758" s="19" t="s">
        <v>8219</v>
      </c>
      <c r="B3758" s="19">
        <v>17</v>
      </c>
    </row>
    <row r="3759" spans="1:5" x14ac:dyDescent="0.3">
      <c r="A3759" s="19" t="s">
        <v>8219</v>
      </c>
      <c r="B3759" s="19">
        <v>50</v>
      </c>
    </row>
    <row r="3760" spans="1:5" x14ac:dyDescent="0.3">
      <c r="A3760" s="19" t="s">
        <v>8219</v>
      </c>
      <c r="B3760" s="19">
        <v>26</v>
      </c>
    </row>
    <row r="3761" spans="1:2" x14ac:dyDescent="0.3">
      <c r="A3761" s="19" t="s">
        <v>8219</v>
      </c>
      <c r="B3761" s="19">
        <v>88</v>
      </c>
    </row>
    <row r="3762" spans="1:2" x14ac:dyDescent="0.3">
      <c r="A3762" s="19" t="s">
        <v>8219</v>
      </c>
      <c r="B3762" s="19">
        <v>91</v>
      </c>
    </row>
    <row r="3763" spans="1:2" x14ac:dyDescent="0.3">
      <c r="A3763" s="19" t="s">
        <v>8219</v>
      </c>
      <c r="B3763" s="19">
        <v>3</v>
      </c>
    </row>
    <row r="3764" spans="1:2" x14ac:dyDescent="0.3">
      <c r="A3764" s="19" t="s">
        <v>8219</v>
      </c>
      <c r="B3764" s="19">
        <v>28</v>
      </c>
    </row>
    <row r="3765" spans="1:2" x14ac:dyDescent="0.3">
      <c r="A3765" s="19" t="s">
        <v>8219</v>
      </c>
      <c r="B3765" s="19">
        <v>77</v>
      </c>
    </row>
    <row r="3766" spans="1:2" x14ac:dyDescent="0.3">
      <c r="A3766" s="19" t="s">
        <v>8219</v>
      </c>
      <c r="B3766" s="19">
        <v>27</v>
      </c>
    </row>
    <row r="3767" spans="1:2" x14ac:dyDescent="0.3">
      <c r="A3767" s="19" t="s">
        <v>8219</v>
      </c>
      <c r="B3767" s="19">
        <v>107</v>
      </c>
    </row>
    <row r="3768" spans="1:2" x14ac:dyDescent="0.3">
      <c r="A3768" s="19" t="s">
        <v>8219</v>
      </c>
      <c r="B3768" s="19">
        <v>96</v>
      </c>
    </row>
    <row r="3769" spans="1:2" x14ac:dyDescent="0.3">
      <c r="A3769" s="19" t="s">
        <v>8219</v>
      </c>
      <c r="B3769" s="19">
        <v>56</v>
      </c>
    </row>
    <row r="3770" spans="1:2" x14ac:dyDescent="0.3">
      <c r="A3770" s="19" t="s">
        <v>8219</v>
      </c>
      <c r="B3770" s="19">
        <v>58</v>
      </c>
    </row>
    <row r="3771" spans="1:2" x14ac:dyDescent="0.3">
      <c r="A3771" s="19" t="s">
        <v>8219</v>
      </c>
      <c r="B3771" s="19">
        <v>15</v>
      </c>
    </row>
    <row r="3772" spans="1:2" x14ac:dyDescent="0.3">
      <c r="A3772" s="19" t="s">
        <v>8219</v>
      </c>
      <c r="B3772" s="19">
        <v>20</v>
      </c>
    </row>
    <row r="3773" spans="1:2" x14ac:dyDescent="0.3">
      <c r="A3773" s="19" t="s">
        <v>8219</v>
      </c>
      <c r="B3773" s="19">
        <v>38</v>
      </c>
    </row>
    <row r="3774" spans="1:2" x14ac:dyDescent="0.3">
      <c r="A3774" s="19" t="s">
        <v>8219</v>
      </c>
      <c r="B3774" s="19">
        <v>33</v>
      </c>
    </row>
    <row r="3775" spans="1:2" x14ac:dyDescent="0.3">
      <c r="A3775" s="19" t="s">
        <v>8219</v>
      </c>
      <c r="B3775" s="19">
        <v>57</v>
      </c>
    </row>
    <row r="3776" spans="1:2" x14ac:dyDescent="0.3">
      <c r="A3776" s="19" t="s">
        <v>8219</v>
      </c>
      <c r="B3776" s="19">
        <v>25</v>
      </c>
    </row>
    <row r="3777" spans="1:5" x14ac:dyDescent="0.3">
      <c r="A3777" s="19" t="s">
        <v>8219</v>
      </c>
      <c r="B3777" s="19">
        <v>14</v>
      </c>
    </row>
    <row r="3778" spans="1:5" x14ac:dyDescent="0.3">
      <c r="A3778" s="19" t="s">
        <v>8219</v>
      </c>
      <c r="B3778" s="19">
        <v>94</v>
      </c>
    </row>
    <row r="3779" spans="1:5" x14ac:dyDescent="0.3">
      <c r="A3779" s="19" t="s">
        <v>8219</v>
      </c>
      <c r="B3779" s="19">
        <v>59</v>
      </c>
    </row>
    <row r="3780" spans="1:5" x14ac:dyDescent="0.3">
      <c r="A3780" s="19" t="s">
        <v>8219</v>
      </c>
      <c r="B3780" s="19">
        <v>36</v>
      </c>
    </row>
    <row r="3781" spans="1:5" x14ac:dyDescent="0.3">
      <c r="A3781" s="19" t="s">
        <v>8219</v>
      </c>
      <c r="B3781" s="19">
        <v>115</v>
      </c>
    </row>
    <row r="3782" spans="1:5" x14ac:dyDescent="0.3">
      <c r="A3782" s="19" t="s">
        <v>8219</v>
      </c>
      <c r="B3782" s="19">
        <v>30</v>
      </c>
    </row>
    <row r="3783" spans="1:5" x14ac:dyDescent="0.3">
      <c r="A3783" s="19" t="s">
        <v>8219</v>
      </c>
      <c r="B3783" s="19">
        <v>52</v>
      </c>
    </row>
    <row r="3784" spans="1:5" x14ac:dyDescent="0.3">
      <c r="A3784" s="19" t="s">
        <v>8219</v>
      </c>
      <c r="B3784" s="19">
        <v>27</v>
      </c>
    </row>
    <row r="3785" spans="1:5" x14ac:dyDescent="0.3">
      <c r="A3785" s="19" t="s">
        <v>8219</v>
      </c>
      <c r="B3785" s="19">
        <v>24</v>
      </c>
    </row>
    <row r="3786" spans="1:5" x14ac:dyDescent="0.3">
      <c r="A3786" s="19" t="s">
        <v>8219</v>
      </c>
      <c r="B3786" s="19">
        <v>10</v>
      </c>
    </row>
    <row r="3787" spans="1:5" x14ac:dyDescent="0.3">
      <c r="A3787" s="19" t="s">
        <v>8219</v>
      </c>
      <c r="B3787" s="19">
        <v>30</v>
      </c>
    </row>
    <row r="3788" spans="1:5" x14ac:dyDescent="0.3">
      <c r="A3788" s="19" t="s">
        <v>8219</v>
      </c>
      <c r="B3788" s="19">
        <v>71</v>
      </c>
    </row>
    <row r="3789" spans="1:5" x14ac:dyDescent="0.3">
      <c r="A3789" s="19" t="s">
        <v>8219</v>
      </c>
      <c r="B3789" s="19">
        <v>10</v>
      </c>
    </row>
    <row r="3790" spans="1:5" hidden="1" x14ac:dyDescent="0.3">
      <c r="A3790" s="19" t="s">
        <v>8221</v>
      </c>
      <c r="B3790" s="19">
        <v>1</v>
      </c>
      <c r="D3790" s="19" t="s">
        <v>8221</v>
      </c>
      <c r="E3790" s="19">
        <v>1</v>
      </c>
    </row>
    <row r="3791" spans="1:5" hidden="1" x14ac:dyDescent="0.3">
      <c r="A3791" s="19" t="s">
        <v>8221</v>
      </c>
      <c r="B3791" s="19">
        <v>4</v>
      </c>
      <c r="D3791" s="19" t="s">
        <v>8221</v>
      </c>
      <c r="E3791" s="19">
        <v>4</v>
      </c>
    </row>
    <row r="3792" spans="1:5" hidden="1" x14ac:dyDescent="0.3">
      <c r="A3792" s="19" t="s">
        <v>8221</v>
      </c>
      <c r="B3792" s="19">
        <v>0</v>
      </c>
      <c r="D3792" s="19" t="s">
        <v>8221</v>
      </c>
      <c r="E3792" s="19">
        <v>0</v>
      </c>
    </row>
    <row r="3793" spans="1:5" hidden="1" x14ac:dyDescent="0.3">
      <c r="A3793" s="19" t="s">
        <v>8221</v>
      </c>
      <c r="B3793" s="19">
        <v>0</v>
      </c>
      <c r="D3793" s="19" t="s">
        <v>8221</v>
      </c>
      <c r="E3793" s="19">
        <v>0</v>
      </c>
    </row>
    <row r="3794" spans="1:5" hidden="1" x14ac:dyDescent="0.3">
      <c r="A3794" s="19" t="s">
        <v>8221</v>
      </c>
      <c r="B3794" s="19">
        <v>2</v>
      </c>
      <c r="D3794" s="19" t="s">
        <v>8221</v>
      </c>
      <c r="E3794" s="19">
        <v>2</v>
      </c>
    </row>
    <row r="3795" spans="1:5" hidden="1" x14ac:dyDescent="0.3">
      <c r="A3795" s="19" t="s">
        <v>8221</v>
      </c>
      <c r="B3795" s="19">
        <v>24</v>
      </c>
      <c r="D3795" s="19" t="s">
        <v>8221</v>
      </c>
      <c r="E3795" s="19">
        <v>24</v>
      </c>
    </row>
    <row r="3796" spans="1:5" hidden="1" x14ac:dyDescent="0.3">
      <c r="A3796" s="19" t="s">
        <v>8221</v>
      </c>
      <c r="B3796" s="19">
        <v>1</v>
      </c>
      <c r="D3796" s="19" t="s">
        <v>8221</v>
      </c>
      <c r="E3796" s="19">
        <v>1</v>
      </c>
    </row>
    <row r="3797" spans="1:5" hidden="1" x14ac:dyDescent="0.3">
      <c r="A3797" s="19" t="s">
        <v>8221</v>
      </c>
      <c r="B3797" s="19">
        <v>2</v>
      </c>
      <c r="D3797" s="19" t="s">
        <v>8221</v>
      </c>
      <c r="E3797" s="19">
        <v>2</v>
      </c>
    </row>
    <row r="3798" spans="1:5" hidden="1" x14ac:dyDescent="0.3">
      <c r="A3798" s="19" t="s">
        <v>8221</v>
      </c>
      <c r="B3798" s="19">
        <v>1</v>
      </c>
      <c r="D3798" s="19" t="s">
        <v>8221</v>
      </c>
      <c r="E3798" s="19">
        <v>1</v>
      </c>
    </row>
    <row r="3799" spans="1:5" hidden="1" x14ac:dyDescent="0.3">
      <c r="A3799" s="19" t="s">
        <v>8221</v>
      </c>
      <c r="B3799" s="19">
        <v>37</v>
      </c>
      <c r="D3799" s="19" t="s">
        <v>8221</v>
      </c>
      <c r="E3799" s="19">
        <v>37</v>
      </c>
    </row>
    <row r="3800" spans="1:5" hidden="1" x14ac:dyDescent="0.3">
      <c r="A3800" s="19" t="s">
        <v>8221</v>
      </c>
      <c r="B3800" s="19">
        <v>5</v>
      </c>
      <c r="D3800" s="19" t="s">
        <v>8221</v>
      </c>
      <c r="E3800" s="19">
        <v>5</v>
      </c>
    </row>
    <row r="3801" spans="1:5" hidden="1" x14ac:dyDescent="0.3">
      <c r="A3801" s="19" t="s">
        <v>8221</v>
      </c>
      <c r="B3801" s="19">
        <v>4</v>
      </c>
      <c r="D3801" s="19" t="s">
        <v>8221</v>
      </c>
      <c r="E3801" s="19">
        <v>4</v>
      </c>
    </row>
    <row r="3802" spans="1:5" hidden="1" x14ac:dyDescent="0.3">
      <c r="A3802" s="19" t="s">
        <v>8221</v>
      </c>
      <c r="B3802" s="19">
        <v>16</v>
      </c>
      <c r="D3802" s="19" t="s">
        <v>8221</v>
      </c>
      <c r="E3802" s="19">
        <v>16</v>
      </c>
    </row>
    <row r="3803" spans="1:5" hidden="1" x14ac:dyDescent="0.3">
      <c r="A3803" s="19" t="s">
        <v>8221</v>
      </c>
      <c r="B3803" s="19">
        <v>9</v>
      </c>
      <c r="D3803" s="19" t="s">
        <v>8221</v>
      </c>
      <c r="E3803" s="19">
        <v>9</v>
      </c>
    </row>
    <row r="3804" spans="1:5" hidden="1" x14ac:dyDescent="0.3">
      <c r="A3804" s="19" t="s">
        <v>8221</v>
      </c>
      <c r="B3804" s="19">
        <v>0</v>
      </c>
      <c r="D3804" s="19" t="s">
        <v>8221</v>
      </c>
      <c r="E3804" s="19">
        <v>0</v>
      </c>
    </row>
    <row r="3805" spans="1:5" hidden="1" x14ac:dyDescent="0.3">
      <c r="A3805" s="19" t="s">
        <v>8221</v>
      </c>
      <c r="B3805" s="19">
        <v>40</v>
      </c>
      <c r="D3805" s="19" t="s">
        <v>8221</v>
      </c>
      <c r="E3805" s="19">
        <v>40</v>
      </c>
    </row>
    <row r="3806" spans="1:5" hidden="1" x14ac:dyDescent="0.3">
      <c r="A3806" s="19" t="s">
        <v>8221</v>
      </c>
      <c r="B3806" s="19">
        <v>0</v>
      </c>
      <c r="D3806" s="19" t="s">
        <v>8221</v>
      </c>
      <c r="E3806" s="19">
        <v>0</v>
      </c>
    </row>
    <row r="3807" spans="1:5" hidden="1" x14ac:dyDescent="0.3">
      <c r="A3807" s="19" t="s">
        <v>8221</v>
      </c>
      <c r="B3807" s="19">
        <v>2</v>
      </c>
      <c r="D3807" s="19" t="s">
        <v>8221</v>
      </c>
      <c r="E3807" s="19">
        <v>2</v>
      </c>
    </row>
    <row r="3808" spans="1:5" hidden="1" x14ac:dyDescent="0.3">
      <c r="A3808" s="19" t="s">
        <v>8221</v>
      </c>
      <c r="B3808" s="19">
        <v>1</v>
      </c>
      <c r="D3808" s="19" t="s">
        <v>8221</v>
      </c>
      <c r="E3808" s="19">
        <v>1</v>
      </c>
    </row>
    <row r="3809" spans="1:5" hidden="1" x14ac:dyDescent="0.3">
      <c r="A3809" s="19" t="s">
        <v>8221</v>
      </c>
      <c r="B3809" s="19">
        <v>9</v>
      </c>
      <c r="D3809" s="19" t="s">
        <v>8221</v>
      </c>
      <c r="E3809" s="19">
        <v>9</v>
      </c>
    </row>
    <row r="3810" spans="1:5" x14ac:dyDescent="0.3">
      <c r="A3810" s="19" t="s">
        <v>8219</v>
      </c>
      <c r="B3810" s="19">
        <v>24</v>
      </c>
    </row>
    <row r="3811" spans="1:5" x14ac:dyDescent="0.3">
      <c r="A3811" s="19" t="s">
        <v>8219</v>
      </c>
      <c r="B3811" s="19">
        <v>38</v>
      </c>
    </row>
    <row r="3812" spans="1:5" x14ac:dyDescent="0.3">
      <c r="A3812" s="19" t="s">
        <v>8219</v>
      </c>
      <c r="B3812" s="19">
        <v>26</v>
      </c>
    </row>
    <row r="3813" spans="1:5" x14ac:dyDescent="0.3">
      <c r="A3813" s="19" t="s">
        <v>8219</v>
      </c>
      <c r="B3813" s="19">
        <v>19</v>
      </c>
    </row>
    <row r="3814" spans="1:5" x14ac:dyDescent="0.3">
      <c r="A3814" s="19" t="s">
        <v>8219</v>
      </c>
      <c r="B3814" s="19">
        <v>11</v>
      </c>
    </row>
    <row r="3815" spans="1:5" x14ac:dyDescent="0.3">
      <c r="A3815" s="19" t="s">
        <v>8219</v>
      </c>
      <c r="B3815" s="19">
        <v>27</v>
      </c>
    </row>
    <row r="3816" spans="1:5" x14ac:dyDescent="0.3">
      <c r="A3816" s="19" t="s">
        <v>8219</v>
      </c>
      <c r="B3816" s="19">
        <v>34</v>
      </c>
    </row>
    <row r="3817" spans="1:5" x14ac:dyDescent="0.3">
      <c r="A3817" s="19" t="s">
        <v>8219</v>
      </c>
      <c r="B3817" s="19">
        <v>20</v>
      </c>
    </row>
    <row r="3818" spans="1:5" x14ac:dyDescent="0.3">
      <c r="A3818" s="19" t="s">
        <v>8219</v>
      </c>
      <c r="B3818" s="19">
        <v>37</v>
      </c>
    </row>
    <row r="3819" spans="1:5" x14ac:dyDescent="0.3">
      <c r="A3819" s="19" t="s">
        <v>8219</v>
      </c>
      <c r="B3819" s="19">
        <v>20</v>
      </c>
    </row>
    <row r="3820" spans="1:5" x14ac:dyDescent="0.3">
      <c r="A3820" s="19" t="s">
        <v>8219</v>
      </c>
      <c r="B3820" s="19">
        <v>10</v>
      </c>
    </row>
    <row r="3821" spans="1:5" x14ac:dyDescent="0.3">
      <c r="A3821" s="19" t="s">
        <v>8219</v>
      </c>
      <c r="B3821" s="19">
        <v>26</v>
      </c>
    </row>
    <row r="3822" spans="1:5" x14ac:dyDescent="0.3">
      <c r="A3822" s="19" t="s">
        <v>8219</v>
      </c>
      <c r="B3822" s="19">
        <v>20</v>
      </c>
    </row>
    <row r="3823" spans="1:5" x14ac:dyDescent="0.3">
      <c r="A3823" s="19" t="s">
        <v>8219</v>
      </c>
      <c r="B3823" s="19">
        <v>46</v>
      </c>
    </row>
    <row r="3824" spans="1:5" x14ac:dyDescent="0.3">
      <c r="A3824" s="19" t="s">
        <v>8219</v>
      </c>
      <c r="B3824" s="19">
        <v>76</v>
      </c>
    </row>
    <row r="3825" spans="1:2" x14ac:dyDescent="0.3">
      <c r="A3825" s="19" t="s">
        <v>8219</v>
      </c>
      <c r="B3825" s="19">
        <v>41</v>
      </c>
    </row>
    <row r="3826" spans="1:2" x14ac:dyDescent="0.3">
      <c r="A3826" s="19" t="s">
        <v>8219</v>
      </c>
      <c r="B3826" s="19">
        <v>7</v>
      </c>
    </row>
    <row r="3827" spans="1:2" x14ac:dyDescent="0.3">
      <c r="A3827" s="19" t="s">
        <v>8219</v>
      </c>
      <c r="B3827" s="19">
        <v>49</v>
      </c>
    </row>
    <row r="3828" spans="1:2" x14ac:dyDescent="0.3">
      <c r="A3828" s="19" t="s">
        <v>8219</v>
      </c>
      <c r="B3828" s="19">
        <v>26</v>
      </c>
    </row>
    <row r="3829" spans="1:2" x14ac:dyDescent="0.3">
      <c r="A3829" s="19" t="s">
        <v>8219</v>
      </c>
      <c r="B3829" s="19">
        <v>65</v>
      </c>
    </row>
    <row r="3830" spans="1:2" x14ac:dyDescent="0.3">
      <c r="A3830" s="19" t="s">
        <v>8219</v>
      </c>
      <c r="B3830" s="19">
        <v>28</v>
      </c>
    </row>
    <row r="3831" spans="1:2" x14ac:dyDescent="0.3">
      <c r="A3831" s="19" t="s">
        <v>8219</v>
      </c>
      <c r="B3831" s="19">
        <v>8</v>
      </c>
    </row>
    <row r="3832" spans="1:2" x14ac:dyDescent="0.3">
      <c r="A3832" s="19" t="s">
        <v>8219</v>
      </c>
      <c r="B3832" s="19">
        <v>3</v>
      </c>
    </row>
    <row r="3833" spans="1:2" x14ac:dyDescent="0.3">
      <c r="A3833" s="19" t="s">
        <v>8219</v>
      </c>
      <c r="B3833" s="19">
        <v>9</v>
      </c>
    </row>
    <row r="3834" spans="1:2" x14ac:dyDescent="0.3">
      <c r="A3834" s="19" t="s">
        <v>8219</v>
      </c>
      <c r="B3834" s="19">
        <v>9</v>
      </c>
    </row>
    <row r="3835" spans="1:2" x14ac:dyDescent="0.3">
      <c r="A3835" s="19" t="s">
        <v>8219</v>
      </c>
      <c r="B3835" s="19">
        <v>20</v>
      </c>
    </row>
    <row r="3836" spans="1:2" x14ac:dyDescent="0.3">
      <c r="A3836" s="19" t="s">
        <v>8219</v>
      </c>
      <c r="B3836" s="19">
        <v>57</v>
      </c>
    </row>
    <row r="3837" spans="1:2" x14ac:dyDescent="0.3">
      <c r="A3837" s="19" t="s">
        <v>8219</v>
      </c>
      <c r="B3837" s="19">
        <v>8</v>
      </c>
    </row>
    <row r="3838" spans="1:2" x14ac:dyDescent="0.3">
      <c r="A3838" s="19" t="s">
        <v>8219</v>
      </c>
      <c r="B3838" s="19">
        <v>14</v>
      </c>
    </row>
    <row r="3839" spans="1:2" x14ac:dyDescent="0.3">
      <c r="A3839" s="19" t="s">
        <v>8219</v>
      </c>
      <c r="B3839" s="19">
        <v>17</v>
      </c>
    </row>
    <row r="3840" spans="1:2" x14ac:dyDescent="0.3">
      <c r="A3840" s="19" t="s">
        <v>8219</v>
      </c>
      <c r="B3840" s="19">
        <v>100</v>
      </c>
    </row>
    <row r="3841" spans="1:5" x14ac:dyDescent="0.3">
      <c r="A3841" s="19" t="s">
        <v>8219</v>
      </c>
      <c r="B3841" s="19">
        <v>32</v>
      </c>
    </row>
    <row r="3842" spans="1:5" x14ac:dyDescent="0.3">
      <c r="A3842" s="19" t="s">
        <v>8219</v>
      </c>
      <c r="B3842" s="19">
        <v>3</v>
      </c>
    </row>
    <row r="3843" spans="1:5" hidden="1" x14ac:dyDescent="0.3">
      <c r="A3843" s="19" t="s">
        <v>8221</v>
      </c>
      <c r="B3843" s="19">
        <v>34</v>
      </c>
      <c r="D3843" s="19" t="s">
        <v>8221</v>
      </c>
      <c r="E3843" s="19">
        <v>34</v>
      </c>
    </row>
    <row r="3844" spans="1:5" hidden="1" x14ac:dyDescent="0.3">
      <c r="A3844" s="19" t="s">
        <v>8221</v>
      </c>
      <c r="B3844" s="19">
        <v>23</v>
      </c>
      <c r="D3844" s="19" t="s">
        <v>8221</v>
      </c>
      <c r="E3844" s="19">
        <v>23</v>
      </c>
    </row>
    <row r="3845" spans="1:5" hidden="1" x14ac:dyDescent="0.3">
      <c r="A3845" s="19" t="s">
        <v>8221</v>
      </c>
      <c r="B3845" s="19">
        <v>19</v>
      </c>
      <c r="D3845" s="19" t="s">
        <v>8221</v>
      </c>
      <c r="E3845" s="19">
        <v>19</v>
      </c>
    </row>
    <row r="3846" spans="1:5" hidden="1" x14ac:dyDescent="0.3">
      <c r="A3846" s="19" t="s">
        <v>8221</v>
      </c>
      <c r="B3846" s="19">
        <v>50</v>
      </c>
      <c r="D3846" s="19" t="s">
        <v>8221</v>
      </c>
      <c r="E3846" s="19">
        <v>50</v>
      </c>
    </row>
    <row r="3847" spans="1:5" hidden="1" x14ac:dyDescent="0.3">
      <c r="A3847" s="19" t="s">
        <v>8221</v>
      </c>
      <c r="B3847" s="19">
        <v>12</v>
      </c>
      <c r="D3847" s="19" t="s">
        <v>8221</v>
      </c>
      <c r="E3847" s="19">
        <v>12</v>
      </c>
    </row>
    <row r="3848" spans="1:5" hidden="1" x14ac:dyDescent="0.3">
      <c r="A3848" s="19" t="s">
        <v>8221</v>
      </c>
      <c r="B3848" s="19">
        <v>8</v>
      </c>
      <c r="D3848" s="19" t="s">
        <v>8221</v>
      </c>
      <c r="E3848" s="19">
        <v>8</v>
      </c>
    </row>
    <row r="3849" spans="1:5" hidden="1" x14ac:dyDescent="0.3">
      <c r="A3849" s="19" t="s">
        <v>8221</v>
      </c>
      <c r="B3849" s="19">
        <v>9</v>
      </c>
      <c r="D3849" s="19" t="s">
        <v>8221</v>
      </c>
      <c r="E3849" s="19">
        <v>9</v>
      </c>
    </row>
    <row r="3850" spans="1:5" hidden="1" x14ac:dyDescent="0.3">
      <c r="A3850" s="19" t="s">
        <v>8221</v>
      </c>
      <c r="B3850" s="19">
        <v>43</v>
      </c>
      <c r="D3850" s="19" t="s">
        <v>8221</v>
      </c>
      <c r="E3850" s="19">
        <v>43</v>
      </c>
    </row>
    <row r="3851" spans="1:5" hidden="1" x14ac:dyDescent="0.3">
      <c r="A3851" s="19" t="s">
        <v>8221</v>
      </c>
      <c r="B3851" s="19">
        <v>28</v>
      </c>
      <c r="D3851" s="19" t="s">
        <v>8221</v>
      </c>
      <c r="E3851" s="19">
        <v>28</v>
      </c>
    </row>
    <row r="3852" spans="1:5" hidden="1" x14ac:dyDescent="0.3">
      <c r="A3852" s="19" t="s">
        <v>8221</v>
      </c>
      <c r="B3852" s="19">
        <v>4</v>
      </c>
      <c r="D3852" s="19" t="s">
        <v>8221</v>
      </c>
      <c r="E3852" s="19">
        <v>4</v>
      </c>
    </row>
    <row r="3853" spans="1:5" hidden="1" x14ac:dyDescent="0.3">
      <c r="A3853" s="19" t="s">
        <v>8221</v>
      </c>
      <c r="B3853" s="19">
        <v>24</v>
      </c>
      <c r="D3853" s="19" t="s">
        <v>8221</v>
      </c>
      <c r="E3853" s="19">
        <v>24</v>
      </c>
    </row>
    <row r="3854" spans="1:5" hidden="1" x14ac:dyDescent="0.3">
      <c r="A3854" s="19" t="s">
        <v>8221</v>
      </c>
      <c r="B3854" s="19">
        <v>2</v>
      </c>
      <c r="D3854" s="19" t="s">
        <v>8221</v>
      </c>
      <c r="E3854" s="19">
        <v>2</v>
      </c>
    </row>
    <row r="3855" spans="1:5" hidden="1" x14ac:dyDescent="0.3">
      <c r="A3855" s="19" t="s">
        <v>8221</v>
      </c>
      <c r="B3855" s="19">
        <v>2</v>
      </c>
      <c r="D3855" s="19" t="s">
        <v>8221</v>
      </c>
      <c r="E3855" s="19">
        <v>2</v>
      </c>
    </row>
    <row r="3856" spans="1:5" hidden="1" x14ac:dyDescent="0.3">
      <c r="A3856" s="19" t="s">
        <v>8221</v>
      </c>
      <c r="B3856" s="19">
        <v>20</v>
      </c>
      <c r="D3856" s="19" t="s">
        <v>8221</v>
      </c>
      <c r="E3856" s="19">
        <v>20</v>
      </c>
    </row>
    <row r="3857" spans="1:5" hidden="1" x14ac:dyDescent="0.3">
      <c r="A3857" s="19" t="s">
        <v>8221</v>
      </c>
      <c r="B3857" s="19">
        <v>1</v>
      </c>
      <c r="D3857" s="19" t="s">
        <v>8221</v>
      </c>
      <c r="E3857" s="19">
        <v>1</v>
      </c>
    </row>
    <row r="3858" spans="1:5" hidden="1" x14ac:dyDescent="0.3">
      <c r="A3858" s="19" t="s">
        <v>8221</v>
      </c>
      <c r="B3858" s="19">
        <v>1</v>
      </c>
      <c r="D3858" s="19" t="s">
        <v>8221</v>
      </c>
      <c r="E3858" s="19">
        <v>1</v>
      </c>
    </row>
    <row r="3859" spans="1:5" hidden="1" x14ac:dyDescent="0.3">
      <c r="A3859" s="19" t="s">
        <v>8221</v>
      </c>
      <c r="B3859" s="19">
        <v>4</v>
      </c>
      <c r="D3859" s="19" t="s">
        <v>8221</v>
      </c>
      <c r="E3859" s="19">
        <v>4</v>
      </c>
    </row>
    <row r="3860" spans="1:5" hidden="1" x14ac:dyDescent="0.3">
      <c r="A3860" s="19" t="s">
        <v>8221</v>
      </c>
      <c r="B3860" s="19">
        <v>1</v>
      </c>
      <c r="D3860" s="19" t="s">
        <v>8221</v>
      </c>
      <c r="E3860" s="19">
        <v>1</v>
      </c>
    </row>
    <row r="3861" spans="1:5" hidden="1" x14ac:dyDescent="0.3">
      <c r="A3861" s="19" t="s">
        <v>8221</v>
      </c>
      <c r="B3861" s="19">
        <v>1</v>
      </c>
      <c r="D3861" s="19" t="s">
        <v>8221</v>
      </c>
      <c r="E3861" s="19">
        <v>1</v>
      </c>
    </row>
    <row r="3862" spans="1:5" hidden="1" x14ac:dyDescent="0.3">
      <c r="A3862" s="19" t="s">
        <v>8221</v>
      </c>
      <c r="B3862" s="19">
        <v>13</v>
      </c>
      <c r="D3862" s="19" t="s">
        <v>8221</v>
      </c>
      <c r="E3862" s="19">
        <v>13</v>
      </c>
    </row>
    <row r="3863" spans="1:5" hidden="1" x14ac:dyDescent="0.3">
      <c r="A3863" s="19" t="s">
        <v>8221</v>
      </c>
      <c r="B3863" s="19">
        <v>1</v>
      </c>
      <c r="D3863" s="19" t="s">
        <v>8221</v>
      </c>
      <c r="E3863" s="19">
        <v>1</v>
      </c>
    </row>
    <row r="3864" spans="1:5" hidden="1" x14ac:dyDescent="0.3">
      <c r="A3864" s="19" t="s">
        <v>8221</v>
      </c>
      <c r="B3864" s="19">
        <v>1</v>
      </c>
      <c r="D3864" s="19" t="s">
        <v>8221</v>
      </c>
      <c r="E3864" s="19">
        <v>1</v>
      </c>
    </row>
    <row r="3865" spans="1:5" hidden="1" x14ac:dyDescent="0.3">
      <c r="A3865" s="19" t="s">
        <v>8221</v>
      </c>
      <c r="B3865" s="19">
        <v>0</v>
      </c>
      <c r="D3865" s="19" t="s">
        <v>8221</v>
      </c>
      <c r="E3865" s="19">
        <v>0</v>
      </c>
    </row>
    <row r="3866" spans="1:5" hidden="1" x14ac:dyDescent="0.3">
      <c r="A3866" s="19" t="s">
        <v>8221</v>
      </c>
      <c r="B3866" s="19">
        <v>3</v>
      </c>
      <c r="D3866" s="19" t="s">
        <v>8221</v>
      </c>
      <c r="E3866" s="19">
        <v>3</v>
      </c>
    </row>
    <row r="3867" spans="1:5" hidden="1" x14ac:dyDescent="0.3">
      <c r="A3867" s="19" t="s">
        <v>8221</v>
      </c>
      <c r="B3867" s="19">
        <v>14</v>
      </c>
      <c r="D3867" s="19" t="s">
        <v>8221</v>
      </c>
      <c r="E3867" s="19">
        <v>14</v>
      </c>
    </row>
    <row r="3868" spans="1:5" hidden="1" x14ac:dyDescent="0.3">
      <c r="A3868" s="19" t="s">
        <v>8221</v>
      </c>
      <c r="B3868" s="19">
        <v>2</v>
      </c>
      <c r="D3868" s="19" t="s">
        <v>8221</v>
      </c>
      <c r="E3868" s="19">
        <v>2</v>
      </c>
    </row>
    <row r="3869" spans="1:5" hidden="1" x14ac:dyDescent="0.3">
      <c r="A3869" s="19" t="s">
        <v>8221</v>
      </c>
      <c r="B3869" s="19">
        <v>5</v>
      </c>
      <c r="D3869" s="19" t="s">
        <v>8221</v>
      </c>
      <c r="E3869" s="19">
        <v>5</v>
      </c>
    </row>
    <row r="3870" spans="1:5" hidden="1" x14ac:dyDescent="0.3">
      <c r="A3870" s="19" t="s">
        <v>8220</v>
      </c>
      <c r="B3870" s="19">
        <v>1</v>
      </c>
      <c r="D3870" s="19" t="s">
        <v>8220</v>
      </c>
      <c r="E3870" s="19">
        <v>1</v>
      </c>
    </row>
    <row r="3871" spans="1:5" hidden="1" x14ac:dyDescent="0.3">
      <c r="A3871" s="19" t="s">
        <v>8220</v>
      </c>
      <c r="B3871" s="19">
        <v>15</v>
      </c>
      <c r="D3871" s="19" t="s">
        <v>8220</v>
      </c>
      <c r="E3871" s="19">
        <v>15</v>
      </c>
    </row>
    <row r="3872" spans="1:5" hidden="1" x14ac:dyDescent="0.3">
      <c r="A3872" s="19" t="s">
        <v>8220</v>
      </c>
      <c r="B3872" s="19">
        <v>10</v>
      </c>
      <c r="D3872" s="19" t="s">
        <v>8220</v>
      </c>
      <c r="E3872" s="19">
        <v>10</v>
      </c>
    </row>
    <row r="3873" spans="1:5" hidden="1" x14ac:dyDescent="0.3">
      <c r="A3873" s="19" t="s">
        <v>8220</v>
      </c>
      <c r="B3873" s="19">
        <v>3</v>
      </c>
      <c r="D3873" s="19" t="s">
        <v>8220</v>
      </c>
      <c r="E3873" s="19">
        <v>3</v>
      </c>
    </row>
    <row r="3874" spans="1:5" hidden="1" x14ac:dyDescent="0.3">
      <c r="A3874" s="19" t="s">
        <v>8220</v>
      </c>
      <c r="B3874" s="19">
        <v>0</v>
      </c>
      <c r="D3874" s="19" t="s">
        <v>8220</v>
      </c>
      <c r="E3874" s="19">
        <v>0</v>
      </c>
    </row>
    <row r="3875" spans="1:5" hidden="1" x14ac:dyDescent="0.3">
      <c r="A3875" s="19" t="s">
        <v>8220</v>
      </c>
      <c r="B3875" s="19">
        <v>0</v>
      </c>
      <c r="D3875" s="19" t="s">
        <v>8220</v>
      </c>
      <c r="E3875" s="19">
        <v>0</v>
      </c>
    </row>
    <row r="3876" spans="1:5" hidden="1" x14ac:dyDescent="0.3">
      <c r="A3876" s="19" t="s">
        <v>8220</v>
      </c>
      <c r="B3876" s="19">
        <v>0</v>
      </c>
      <c r="D3876" s="19" t="s">
        <v>8220</v>
      </c>
      <c r="E3876" s="19">
        <v>0</v>
      </c>
    </row>
    <row r="3877" spans="1:5" hidden="1" x14ac:dyDescent="0.3">
      <c r="A3877" s="19" t="s">
        <v>8220</v>
      </c>
      <c r="B3877" s="19">
        <v>0</v>
      </c>
      <c r="D3877" s="19" t="s">
        <v>8220</v>
      </c>
      <c r="E3877" s="19">
        <v>0</v>
      </c>
    </row>
    <row r="3878" spans="1:5" hidden="1" x14ac:dyDescent="0.3">
      <c r="A3878" s="19" t="s">
        <v>8220</v>
      </c>
      <c r="B3878" s="19">
        <v>46</v>
      </c>
      <c r="D3878" s="19" t="s">
        <v>8220</v>
      </c>
      <c r="E3878" s="19">
        <v>46</v>
      </c>
    </row>
    <row r="3879" spans="1:5" hidden="1" x14ac:dyDescent="0.3">
      <c r="A3879" s="19" t="s">
        <v>8220</v>
      </c>
      <c r="B3879" s="19">
        <v>14</v>
      </c>
      <c r="D3879" s="19" t="s">
        <v>8220</v>
      </c>
      <c r="E3879" s="19">
        <v>14</v>
      </c>
    </row>
    <row r="3880" spans="1:5" hidden="1" x14ac:dyDescent="0.3">
      <c r="A3880" s="19" t="s">
        <v>8220</v>
      </c>
      <c r="B3880" s="19">
        <v>1</v>
      </c>
      <c r="D3880" s="19" t="s">
        <v>8220</v>
      </c>
      <c r="E3880" s="19">
        <v>1</v>
      </c>
    </row>
    <row r="3881" spans="1:5" hidden="1" x14ac:dyDescent="0.3">
      <c r="A3881" s="19" t="s">
        <v>8220</v>
      </c>
      <c r="B3881" s="19">
        <v>0</v>
      </c>
      <c r="D3881" s="19" t="s">
        <v>8220</v>
      </c>
      <c r="E3881" s="19">
        <v>0</v>
      </c>
    </row>
    <row r="3882" spans="1:5" hidden="1" x14ac:dyDescent="0.3">
      <c r="A3882" s="19" t="s">
        <v>8220</v>
      </c>
      <c r="B3882" s="19">
        <v>17</v>
      </c>
      <c r="D3882" s="19" t="s">
        <v>8220</v>
      </c>
      <c r="E3882" s="19">
        <v>17</v>
      </c>
    </row>
    <row r="3883" spans="1:5" hidden="1" x14ac:dyDescent="0.3">
      <c r="A3883" s="19" t="s">
        <v>8220</v>
      </c>
      <c r="B3883" s="19">
        <v>1</v>
      </c>
      <c r="D3883" s="19" t="s">
        <v>8220</v>
      </c>
      <c r="E3883" s="19">
        <v>1</v>
      </c>
    </row>
    <row r="3884" spans="1:5" hidden="1" x14ac:dyDescent="0.3">
      <c r="A3884" s="19" t="s">
        <v>8220</v>
      </c>
      <c r="B3884" s="19">
        <v>0</v>
      </c>
      <c r="D3884" s="19" t="s">
        <v>8220</v>
      </c>
      <c r="E3884" s="19">
        <v>0</v>
      </c>
    </row>
    <row r="3885" spans="1:5" hidden="1" x14ac:dyDescent="0.3">
      <c r="A3885" s="19" t="s">
        <v>8220</v>
      </c>
      <c r="B3885" s="19">
        <v>0</v>
      </c>
      <c r="D3885" s="19" t="s">
        <v>8220</v>
      </c>
      <c r="E3885" s="19">
        <v>0</v>
      </c>
    </row>
    <row r="3886" spans="1:5" hidden="1" x14ac:dyDescent="0.3">
      <c r="A3886" s="19" t="s">
        <v>8220</v>
      </c>
      <c r="B3886" s="19">
        <v>0</v>
      </c>
      <c r="D3886" s="19" t="s">
        <v>8220</v>
      </c>
      <c r="E3886" s="19">
        <v>0</v>
      </c>
    </row>
    <row r="3887" spans="1:5" hidden="1" x14ac:dyDescent="0.3">
      <c r="A3887" s="19" t="s">
        <v>8220</v>
      </c>
      <c r="B3887" s="19">
        <v>0</v>
      </c>
      <c r="D3887" s="19" t="s">
        <v>8220</v>
      </c>
      <c r="E3887" s="19">
        <v>0</v>
      </c>
    </row>
    <row r="3888" spans="1:5" hidden="1" x14ac:dyDescent="0.3">
      <c r="A3888" s="19" t="s">
        <v>8220</v>
      </c>
      <c r="B3888" s="19">
        <v>0</v>
      </c>
      <c r="D3888" s="19" t="s">
        <v>8220</v>
      </c>
      <c r="E3888" s="19">
        <v>0</v>
      </c>
    </row>
    <row r="3889" spans="1:5" hidden="1" x14ac:dyDescent="0.3">
      <c r="A3889" s="19" t="s">
        <v>8220</v>
      </c>
      <c r="B3889" s="19">
        <v>2</v>
      </c>
      <c r="D3889" s="19" t="s">
        <v>8220</v>
      </c>
      <c r="E3889" s="19">
        <v>2</v>
      </c>
    </row>
    <row r="3890" spans="1:5" hidden="1" x14ac:dyDescent="0.3">
      <c r="A3890" s="19" t="s">
        <v>8221</v>
      </c>
      <c r="B3890" s="19">
        <v>14</v>
      </c>
      <c r="D3890" s="19" t="s">
        <v>8221</v>
      </c>
      <c r="E3890" s="19">
        <v>14</v>
      </c>
    </row>
    <row r="3891" spans="1:5" hidden="1" x14ac:dyDescent="0.3">
      <c r="A3891" s="19" t="s">
        <v>8221</v>
      </c>
      <c r="B3891" s="19">
        <v>9</v>
      </c>
      <c r="D3891" s="19" t="s">
        <v>8221</v>
      </c>
      <c r="E3891" s="19">
        <v>9</v>
      </c>
    </row>
    <row r="3892" spans="1:5" hidden="1" x14ac:dyDescent="0.3">
      <c r="A3892" s="19" t="s">
        <v>8221</v>
      </c>
      <c r="B3892" s="19">
        <v>8</v>
      </c>
      <c r="D3892" s="19" t="s">
        <v>8221</v>
      </c>
      <c r="E3892" s="19">
        <v>8</v>
      </c>
    </row>
    <row r="3893" spans="1:5" hidden="1" x14ac:dyDescent="0.3">
      <c r="A3893" s="19" t="s">
        <v>8221</v>
      </c>
      <c r="B3893" s="19">
        <v>7</v>
      </c>
      <c r="D3893" s="19" t="s">
        <v>8221</v>
      </c>
      <c r="E3893" s="19">
        <v>7</v>
      </c>
    </row>
    <row r="3894" spans="1:5" hidden="1" x14ac:dyDescent="0.3">
      <c r="A3894" s="19" t="s">
        <v>8221</v>
      </c>
      <c r="B3894" s="19">
        <v>0</v>
      </c>
      <c r="D3894" s="19" t="s">
        <v>8221</v>
      </c>
      <c r="E3894" s="19">
        <v>0</v>
      </c>
    </row>
    <row r="3895" spans="1:5" hidden="1" x14ac:dyDescent="0.3">
      <c r="A3895" s="19" t="s">
        <v>8221</v>
      </c>
      <c r="B3895" s="19">
        <v>84</v>
      </c>
      <c r="D3895" s="19" t="s">
        <v>8221</v>
      </c>
      <c r="E3895" s="19">
        <v>84</v>
      </c>
    </row>
    <row r="3896" spans="1:5" hidden="1" x14ac:dyDescent="0.3">
      <c r="A3896" s="19" t="s">
        <v>8221</v>
      </c>
      <c r="B3896" s="19">
        <v>11</v>
      </c>
      <c r="D3896" s="19" t="s">
        <v>8221</v>
      </c>
      <c r="E3896" s="19">
        <v>11</v>
      </c>
    </row>
    <row r="3897" spans="1:5" hidden="1" x14ac:dyDescent="0.3">
      <c r="A3897" s="19" t="s">
        <v>8221</v>
      </c>
      <c r="B3897" s="19">
        <v>1</v>
      </c>
      <c r="D3897" s="19" t="s">
        <v>8221</v>
      </c>
      <c r="E3897" s="19">
        <v>1</v>
      </c>
    </row>
    <row r="3898" spans="1:5" hidden="1" x14ac:dyDescent="0.3">
      <c r="A3898" s="19" t="s">
        <v>8221</v>
      </c>
      <c r="B3898" s="19">
        <v>4</v>
      </c>
      <c r="D3898" s="19" t="s">
        <v>8221</v>
      </c>
      <c r="E3898" s="19">
        <v>4</v>
      </c>
    </row>
    <row r="3899" spans="1:5" hidden="1" x14ac:dyDescent="0.3">
      <c r="A3899" s="19" t="s">
        <v>8221</v>
      </c>
      <c r="B3899" s="19">
        <v>10</v>
      </c>
      <c r="D3899" s="19" t="s">
        <v>8221</v>
      </c>
      <c r="E3899" s="19">
        <v>10</v>
      </c>
    </row>
    <row r="3900" spans="1:5" hidden="1" x14ac:dyDescent="0.3">
      <c r="A3900" s="19" t="s">
        <v>8221</v>
      </c>
      <c r="B3900" s="19">
        <v>16</v>
      </c>
      <c r="D3900" s="19" t="s">
        <v>8221</v>
      </c>
      <c r="E3900" s="19">
        <v>16</v>
      </c>
    </row>
    <row r="3901" spans="1:5" hidden="1" x14ac:dyDescent="0.3">
      <c r="A3901" s="19" t="s">
        <v>8221</v>
      </c>
      <c r="B3901" s="19">
        <v>2</v>
      </c>
      <c r="D3901" s="19" t="s">
        <v>8221</v>
      </c>
      <c r="E3901" s="19">
        <v>2</v>
      </c>
    </row>
    <row r="3902" spans="1:5" hidden="1" x14ac:dyDescent="0.3">
      <c r="A3902" s="19" t="s">
        <v>8221</v>
      </c>
      <c r="B3902" s="19">
        <v>5</v>
      </c>
      <c r="D3902" s="19" t="s">
        <v>8221</v>
      </c>
      <c r="E3902" s="19">
        <v>5</v>
      </c>
    </row>
    <row r="3903" spans="1:5" hidden="1" x14ac:dyDescent="0.3">
      <c r="A3903" s="19" t="s">
        <v>8221</v>
      </c>
      <c r="B3903" s="19">
        <v>1</v>
      </c>
      <c r="D3903" s="19" t="s">
        <v>8221</v>
      </c>
      <c r="E3903" s="19">
        <v>1</v>
      </c>
    </row>
    <row r="3904" spans="1:5" hidden="1" x14ac:dyDescent="0.3">
      <c r="A3904" s="19" t="s">
        <v>8221</v>
      </c>
      <c r="B3904" s="19">
        <v>31</v>
      </c>
      <c r="D3904" s="19" t="s">
        <v>8221</v>
      </c>
      <c r="E3904" s="19">
        <v>31</v>
      </c>
    </row>
    <row r="3905" spans="1:5" hidden="1" x14ac:dyDescent="0.3">
      <c r="A3905" s="19" t="s">
        <v>8221</v>
      </c>
      <c r="B3905" s="19">
        <v>0</v>
      </c>
      <c r="D3905" s="19" t="s">
        <v>8221</v>
      </c>
      <c r="E3905" s="19">
        <v>0</v>
      </c>
    </row>
    <row r="3906" spans="1:5" hidden="1" x14ac:dyDescent="0.3">
      <c r="A3906" s="19" t="s">
        <v>8221</v>
      </c>
      <c r="B3906" s="19">
        <v>2</v>
      </c>
      <c r="D3906" s="19" t="s">
        <v>8221</v>
      </c>
      <c r="E3906" s="19">
        <v>2</v>
      </c>
    </row>
    <row r="3907" spans="1:5" hidden="1" x14ac:dyDescent="0.3">
      <c r="A3907" s="19" t="s">
        <v>8221</v>
      </c>
      <c r="B3907" s="19">
        <v>7</v>
      </c>
      <c r="D3907" s="19" t="s">
        <v>8221</v>
      </c>
      <c r="E3907" s="19">
        <v>7</v>
      </c>
    </row>
    <row r="3908" spans="1:5" hidden="1" x14ac:dyDescent="0.3">
      <c r="A3908" s="19" t="s">
        <v>8221</v>
      </c>
      <c r="B3908" s="19">
        <v>16</v>
      </c>
      <c r="D3908" s="19" t="s">
        <v>8221</v>
      </c>
      <c r="E3908" s="19">
        <v>16</v>
      </c>
    </row>
    <row r="3909" spans="1:5" hidden="1" x14ac:dyDescent="0.3">
      <c r="A3909" s="19" t="s">
        <v>8221</v>
      </c>
      <c r="B3909" s="19">
        <v>4</v>
      </c>
      <c r="D3909" s="19" t="s">
        <v>8221</v>
      </c>
      <c r="E3909" s="19">
        <v>4</v>
      </c>
    </row>
    <row r="3910" spans="1:5" hidden="1" x14ac:dyDescent="0.3">
      <c r="A3910" s="19" t="s">
        <v>8221</v>
      </c>
      <c r="B3910" s="19">
        <v>4</v>
      </c>
      <c r="D3910" s="19" t="s">
        <v>8221</v>
      </c>
      <c r="E3910" s="19">
        <v>4</v>
      </c>
    </row>
    <row r="3911" spans="1:5" hidden="1" x14ac:dyDescent="0.3">
      <c r="A3911" s="19" t="s">
        <v>8221</v>
      </c>
      <c r="B3911" s="19">
        <v>4</v>
      </c>
      <c r="D3911" s="19" t="s">
        <v>8221</v>
      </c>
      <c r="E3911" s="19">
        <v>4</v>
      </c>
    </row>
    <row r="3912" spans="1:5" hidden="1" x14ac:dyDescent="0.3">
      <c r="A3912" s="19" t="s">
        <v>8221</v>
      </c>
      <c r="B3912" s="19">
        <v>3</v>
      </c>
      <c r="D3912" s="19" t="s">
        <v>8221</v>
      </c>
      <c r="E3912" s="19">
        <v>3</v>
      </c>
    </row>
    <row r="3913" spans="1:5" hidden="1" x14ac:dyDescent="0.3">
      <c r="A3913" s="19" t="s">
        <v>8221</v>
      </c>
      <c r="B3913" s="19">
        <v>36</v>
      </c>
      <c r="D3913" s="19" t="s">
        <v>8221</v>
      </c>
      <c r="E3913" s="19">
        <v>36</v>
      </c>
    </row>
    <row r="3914" spans="1:5" hidden="1" x14ac:dyDescent="0.3">
      <c r="A3914" s="19" t="s">
        <v>8221</v>
      </c>
      <c r="B3914" s="19">
        <v>1</v>
      </c>
      <c r="D3914" s="19" t="s">
        <v>8221</v>
      </c>
      <c r="E3914" s="19">
        <v>1</v>
      </c>
    </row>
    <row r="3915" spans="1:5" hidden="1" x14ac:dyDescent="0.3">
      <c r="A3915" s="19" t="s">
        <v>8221</v>
      </c>
      <c r="B3915" s="19">
        <v>7</v>
      </c>
      <c r="D3915" s="19" t="s">
        <v>8221</v>
      </c>
      <c r="E3915" s="19">
        <v>7</v>
      </c>
    </row>
    <row r="3916" spans="1:5" hidden="1" x14ac:dyDescent="0.3">
      <c r="A3916" s="19" t="s">
        <v>8221</v>
      </c>
      <c r="B3916" s="19">
        <v>27</v>
      </c>
      <c r="D3916" s="19" t="s">
        <v>8221</v>
      </c>
      <c r="E3916" s="19">
        <v>27</v>
      </c>
    </row>
    <row r="3917" spans="1:5" hidden="1" x14ac:dyDescent="0.3">
      <c r="A3917" s="19" t="s">
        <v>8221</v>
      </c>
      <c r="B3917" s="19">
        <v>1</v>
      </c>
      <c r="D3917" s="19" t="s">
        <v>8221</v>
      </c>
      <c r="E3917" s="19">
        <v>1</v>
      </c>
    </row>
    <row r="3918" spans="1:5" hidden="1" x14ac:dyDescent="0.3">
      <c r="A3918" s="19" t="s">
        <v>8221</v>
      </c>
      <c r="B3918" s="19">
        <v>0</v>
      </c>
      <c r="D3918" s="19" t="s">
        <v>8221</v>
      </c>
      <c r="E3918" s="19">
        <v>0</v>
      </c>
    </row>
    <row r="3919" spans="1:5" hidden="1" x14ac:dyDescent="0.3">
      <c r="A3919" s="19" t="s">
        <v>8221</v>
      </c>
      <c r="B3919" s="19">
        <v>1</v>
      </c>
      <c r="D3919" s="19" t="s">
        <v>8221</v>
      </c>
      <c r="E3919" s="19">
        <v>1</v>
      </c>
    </row>
    <row r="3920" spans="1:5" hidden="1" x14ac:dyDescent="0.3">
      <c r="A3920" s="19" t="s">
        <v>8221</v>
      </c>
      <c r="B3920" s="19">
        <v>3</v>
      </c>
      <c r="D3920" s="19" t="s">
        <v>8221</v>
      </c>
      <c r="E3920" s="19">
        <v>3</v>
      </c>
    </row>
    <row r="3921" spans="1:5" hidden="1" x14ac:dyDescent="0.3">
      <c r="A3921" s="19" t="s">
        <v>8221</v>
      </c>
      <c r="B3921" s="19">
        <v>3</v>
      </c>
      <c r="D3921" s="19" t="s">
        <v>8221</v>
      </c>
      <c r="E3921" s="19">
        <v>3</v>
      </c>
    </row>
    <row r="3922" spans="1:5" hidden="1" x14ac:dyDescent="0.3">
      <c r="A3922" s="19" t="s">
        <v>8221</v>
      </c>
      <c r="B3922" s="19">
        <v>3</v>
      </c>
      <c r="D3922" s="19" t="s">
        <v>8221</v>
      </c>
      <c r="E3922" s="19">
        <v>3</v>
      </c>
    </row>
    <row r="3923" spans="1:5" hidden="1" x14ac:dyDescent="0.3">
      <c r="A3923" s="19" t="s">
        <v>8221</v>
      </c>
      <c r="B3923" s="19">
        <v>0</v>
      </c>
      <c r="D3923" s="19" t="s">
        <v>8221</v>
      </c>
      <c r="E3923" s="19">
        <v>0</v>
      </c>
    </row>
    <row r="3924" spans="1:5" hidden="1" x14ac:dyDescent="0.3">
      <c r="A3924" s="19" t="s">
        <v>8221</v>
      </c>
      <c r="B3924" s="19">
        <v>6</v>
      </c>
      <c r="D3924" s="19" t="s">
        <v>8221</v>
      </c>
      <c r="E3924" s="19">
        <v>6</v>
      </c>
    </row>
    <row r="3925" spans="1:5" hidden="1" x14ac:dyDescent="0.3">
      <c r="A3925" s="19" t="s">
        <v>8221</v>
      </c>
      <c r="B3925" s="19">
        <v>17</v>
      </c>
      <c r="D3925" s="19" t="s">
        <v>8221</v>
      </c>
      <c r="E3925" s="19">
        <v>17</v>
      </c>
    </row>
    <row r="3926" spans="1:5" hidden="1" x14ac:dyDescent="0.3">
      <c r="A3926" s="19" t="s">
        <v>8221</v>
      </c>
      <c r="B3926" s="19">
        <v>40</v>
      </c>
      <c r="D3926" s="19" t="s">
        <v>8221</v>
      </c>
      <c r="E3926" s="19">
        <v>40</v>
      </c>
    </row>
    <row r="3927" spans="1:5" hidden="1" x14ac:dyDescent="0.3">
      <c r="A3927" s="19" t="s">
        <v>8221</v>
      </c>
      <c r="B3927" s="19">
        <v>3</v>
      </c>
      <c r="D3927" s="19" t="s">
        <v>8221</v>
      </c>
      <c r="E3927" s="19">
        <v>3</v>
      </c>
    </row>
    <row r="3928" spans="1:5" hidden="1" x14ac:dyDescent="0.3">
      <c r="A3928" s="19" t="s">
        <v>8221</v>
      </c>
      <c r="B3928" s="19">
        <v>1</v>
      </c>
      <c r="D3928" s="19" t="s">
        <v>8221</v>
      </c>
      <c r="E3928" s="19">
        <v>1</v>
      </c>
    </row>
    <row r="3929" spans="1:5" hidden="1" x14ac:dyDescent="0.3">
      <c r="A3929" s="19" t="s">
        <v>8221</v>
      </c>
      <c r="B3929" s="19">
        <v>2</v>
      </c>
      <c r="D3929" s="19" t="s">
        <v>8221</v>
      </c>
      <c r="E3929" s="19">
        <v>2</v>
      </c>
    </row>
    <row r="3930" spans="1:5" hidden="1" x14ac:dyDescent="0.3">
      <c r="A3930" s="19" t="s">
        <v>8221</v>
      </c>
      <c r="B3930" s="19">
        <v>7</v>
      </c>
      <c r="D3930" s="19" t="s">
        <v>8221</v>
      </c>
      <c r="E3930" s="19">
        <v>7</v>
      </c>
    </row>
    <row r="3931" spans="1:5" hidden="1" x14ac:dyDescent="0.3">
      <c r="A3931" s="19" t="s">
        <v>8221</v>
      </c>
      <c r="B3931" s="19">
        <v>14</v>
      </c>
      <c r="D3931" s="19" t="s">
        <v>8221</v>
      </c>
      <c r="E3931" s="19">
        <v>14</v>
      </c>
    </row>
    <row r="3932" spans="1:5" hidden="1" x14ac:dyDescent="0.3">
      <c r="A3932" s="19" t="s">
        <v>8221</v>
      </c>
      <c r="B3932" s="19">
        <v>0</v>
      </c>
      <c r="D3932" s="19" t="s">
        <v>8221</v>
      </c>
      <c r="E3932" s="19">
        <v>0</v>
      </c>
    </row>
    <row r="3933" spans="1:5" hidden="1" x14ac:dyDescent="0.3">
      <c r="A3933" s="19" t="s">
        <v>8221</v>
      </c>
      <c r="B3933" s="19">
        <v>0</v>
      </c>
      <c r="D3933" s="19" t="s">
        <v>8221</v>
      </c>
      <c r="E3933" s="19">
        <v>0</v>
      </c>
    </row>
    <row r="3934" spans="1:5" hidden="1" x14ac:dyDescent="0.3">
      <c r="A3934" s="19" t="s">
        <v>8221</v>
      </c>
      <c r="B3934" s="19">
        <v>1</v>
      </c>
      <c r="D3934" s="19" t="s">
        <v>8221</v>
      </c>
      <c r="E3934" s="19">
        <v>1</v>
      </c>
    </row>
    <row r="3935" spans="1:5" hidden="1" x14ac:dyDescent="0.3">
      <c r="A3935" s="19" t="s">
        <v>8221</v>
      </c>
      <c r="B3935" s="19">
        <v>12</v>
      </c>
      <c r="D3935" s="19" t="s">
        <v>8221</v>
      </c>
      <c r="E3935" s="19">
        <v>12</v>
      </c>
    </row>
    <row r="3936" spans="1:5" hidden="1" x14ac:dyDescent="0.3">
      <c r="A3936" s="19" t="s">
        <v>8221</v>
      </c>
      <c r="B3936" s="19">
        <v>12</v>
      </c>
      <c r="D3936" s="19" t="s">
        <v>8221</v>
      </c>
      <c r="E3936" s="19">
        <v>12</v>
      </c>
    </row>
    <row r="3937" spans="1:5" hidden="1" x14ac:dyDescent="0.3">
      <c r="A3937" s="19" t="s">
        <v>8221</v>
      </c>
      <c r="B3937" s="19">
        <v>23</v>
      </c>
      <c r="D3937" s="19" t="s">
        <v>8221</v>
      </c>
      <c r="E3937" s="19">
        <v>23</v>
      </c>
    </row>
    <row r="3938" spans="1:5" hidden="1" x14ac:dyDescent="0.3">
      <c r="A3938" s="19" t="s">
        <v>8221</v>
      </c>
      <c r="B3938" s="19">
        <v>0</v>
      </c>
      <c r="D3938" s="19" t="s">
        <v>8221</v>
      </c>
      <c r="E3938" s="19">
        <v>0</v>
      </c>
    </row>
    <row r="3939" spans="1:5" hidden="1" x14ac:dyDescent="0.3">
      <c r="A3939" s="19" t="s">
        <v>8221</v>
      </c>
      <c r="B3939" s="19">
        <v>10</v>
      </c>
      <c r="D3939" s="19" t="s">
        <v>8221</v>
      </c>
      <c r="E3939" s="19">
        <v>10</v>
      </c>
    </row>
    <row r="3940" spans="1:5" hidden="1" x14ac:dyDescent="0.3">
      <c r="A3940" s="19" t="s">
        <v>8221</v>
      </c>
      <c r="B3940" s="19">
        <v>5</v>
      </c>
      <c r="D3940" s="19" t="s">
        <v>8221</v>
      </c>
      <c r="E3940" s="19">
        <v>5</v>
      </c>
    </row>
    <row r="3941" spans="1:5" hidden="1" x14ac:dyDescent="0.3">
      <c r="A3941" s="19" t="s">
        <v>8221</v>
      </c>
      <c r="B3941" s="19">
        <v>1</v>
      </c>
      <c r="D3941" s="19" t="s">
        <v>8221</v>
      </c>
      <c r="E3941" s="19">
        <v>1</v>
      </c>
    </row>
    <row r="3942" spans="1:5" hidden="1" x14ac:dyDescent="0.3">
      <c r="A3942" s="19" t="s">
        <v>8221</v>
      </c>
      <c r="B3942" s="19">
        <v>2</v>
      </c>
      <c r="D3942" s="19" t="s">
        <v>8221</v>
      </c>
      <c r="E3942" s="19">
        <v>2</v>
      </c>
    </row>
    <row r="3943" spans="1:5" hidden="1" x14ac:dyDescent="0.3">
      <c r="A3943" s="19" t="s">
        <v>8221</v>
      </c>
      <c r="B3943" s="19">
        <v>2</v>
      </c>
      <c r="D3943" s="19" t="s">
        <v>8221</v>
      </c>
      <c r="E3943" s="19">
        <v>2</v>
      </c>
    </row>
    <row r="3944" spans="1:5" hidden="1" x14ac:dyDescent="0.3">
      <c r="A3944" s="19" t="s">
        <v>8221</v>
      </c>
      <c r="B3944" s="19">
        <v>0</v>
      </c>
      <c r="D3944" s="19" t="s">
        <v>8221</v>
      </c>
      <c r="E3944" s="19">
        <v>0</v>
      </c>
    </row>
    <row r="3945" spans="1:5" hidden="1" x14ac:dyDescent="0.3">
      <c r="A3945" s="19" t="s">
        <v>8221</v>
      </c>
      <c r="B3945" s="19">
        <v>13</v>
      </c>
      <c r="D3945" s="19" t="s">
        <v>8221</v>
      </c>
      <c r="E3945" s="19">
        <v>13</v>
      </c>
    </row>
    <row r="3946" spans="1:5" hidden="1" x14ac:dyDescent="0.3">
      <c r="A3946" s="19" t="s">
        <v>8221</v>
      </c>
      <c r="B3946" s="19">
        <v>0</v>
      </c>
      <c r="D3946" s="19" t="s">
        <v>8221</v>
      </c>
      <c r="E3946" s="19">
        <v>0</v>
      </c>
    </row>
    <row r="3947" spans="1:5" hidden="1" x14ac:dyDescent="0.3">
      <c r="A3947" s="19" t="s">
        <v>8221</v>
      </c>
      <c r="B3947" s="19">
        <v>1</v>
      </c>
      <c r="D3947" s="19" t="s">
        <v>8221</v>
      </c>
      <c r="E3947" s="19">
        <v>1</v>
      </c>
    </row>
    <row r="3948" spans="1:5" hidden="1" x14ac:dyDescent="0.3">
      <c r="A3948" s="19" t="s">
        <v>8221</v>
      </c>
      <c r="B3948" s="19">
        <v>5</v>
      </c>
      <c r="D3948" s="19" t="s">
        <v>8221</v>
      </c>
      <c r="E3948" s="19">
        <v>5</v>
      </c>
    </row>
    <row r="3949" spans="1:5" hidden="1" x14ac:dyDescent="0.3">
      <c r="A3949" s="19" t="s">
        <v>8221</v>
      </c>
      <c r="B3949" s="19">
        <v>2</v>
      </c>
      <c r="D3949" s="19" t="s">
        <v>8221</v>
      </c>
      <c r="E3949" s="19">
        <v>2</v>
      </c>
    </row>
    <row r="3950" spans="1:5" hidden="1" x14ac:dyDescent="0.3">
      <c r="A3950" s="19" t="s">
        <v>8221</v>
      </c>
      <c r="B3950" s="19">
        <v>0</v>
      </c>
      <c r="D3950" s="19" t="s">
        <v>8221</v>
      </c>
      <c r="E3950" s="19">
        <v>0</v>
      </c>
    </row>
    <row r="3951" spans="1:5" hidden="1" x14ac:dyDescent="0.3">
      <c r="A3951" s="19" t="s">
        <v>8221</v>
      </c>
      <c r="B3951" s="19">
        <v>32</v>
      </c>
      <c r="D3951" s="19" t="s">
        <v>8221</v>
      </c>
      <c r="E3951" s="19">
        <v>32</v>
      </c>
    </row>
    <row r="3952" spans="1:5" hidden="1" x14ac:dyDescent="0.3">
      <c r="A3952" s="19" t="s">
        <v>8221</v>
      </c>
      <c r="B3952" s="19">
        <v>1</v>
      </c>
      <c r="D3952" s="19" t="s">
        <v>8221</v>
      </c>
      <c r="E3952" s="19">
        <v>1</v>
      </c>
    </row>
    <row r="3953" spans="1:5" hidden="1" x14ac:dyDescent="0.3">
      <c r="A3953" s="19" t="s">
        <v>8221</v>
      </c>
      <c r="B3953" s="19">
        <v>1</v>
      </c>
      <c r="D3953" s="19" t="s">
        <v>8221</v>
      </c>
      <c r="E3953" s="19">
        <v>1</v>
      </c>
    </row>
    <row r="3954" spans="1:5" hidden="1" x14ac:dyDescent="0.3">
      <c r="A3954" s="19" t="s">
        <v>8221</v>
      </c>
      <c r="B3954" s="19">
        <v>1</v>
      </c>
      <c r="D3954" s="19" t="s">
        <v>8221</v>
      </c>
      <c r="E3954" s="19">
        <v>1</v>
      </c>
    </row>
    <row r="3955" spans="1:5" hidden="1" x14ac:dyDescent="0.3">
      <c r="A3955" s="19" t="s">
        <v>8221</v>
      </c>
      <c r="B3955" s="19">
        <v>0</v>
      </c>
      <c r="D3955" s="19" t="s">
        <v>8221</v>
      </c>
      <c r="E3955" s="19">
        <v>0</v>
      </c>
    </row>
    <row r="3956" spans="1:5" hidden="1" x14ac:dyDescent="0.3">
      <c r="A3956" s="19" t="s">
        <v>8221</v>
      </c>
      <c r="B3956" s="19">
        <v>0</v>
      </c>
      <c r="D3956" s="19" t="s">
        <v>8221</v>
      </c>
      <c r="E3956" s="19">
        <v>0</v>
      </c>
    </row>
    <row r="3957" spans="1:5" hidden="1" x14ac:dyDescent="0.3">
      <c r="A3957" s="19" t="s">
        <v>8221</v>
      </c>
      <c r="B3957" s="19">
        <v>8</v>
      </c>
      <c r="D3957" s="19" t="s">
        <v>8221</v>
      </c>
      <c r="E3957" s="19">
        <v>8</v>
      </c>
    </row>
    <row r="3958" spans="1:5" hidden="1" x14ac:dyDescent="0.3">
      <c r="A3958" s="19" t="s">
        <v>8221</v>
      </c>
      <c r="B3958" s="19">
        <v>0</v>
      </c>
      <c r="D3958" s="19" t="s">
        <v>8221</v>
      </c>
      <c r="E3958" s="19">
        <v>0</v>
      </c>
    </row>
    <row r="3959" spans="1:5" hidden="1" x14ac:dyDescent="0.3">
      <c r="A3959" s="19" t="s">
        <v>8221</v>
      </c>
      <c r="B3959" s="19">
        <v>1</v>
      </c>
      <c r="D3959" s="19" t="s">
        <v>8221</v>
      </c>
      <c r="E3959" s="19">
        <v>1</v>
      </c>
    </row>
    <row r="3960" spans="1:5" hidden="1" x14ac:dyDescent="0.3">
      <c r="A3960" s="19" t="s">
        <v>8221</v>
      </c>
      <c r="B3960" s="19">
        <v>16</v>
      </c>
      <c r="D3960" s="19" t="s">
        <v>8221</v>
      </c>
      <c r="E3960" s="19">
        <v>16</v>
      </c>
    </row>
    <row r="3961" spans="1:5" hidden="1" x14ac:dyDescent="0.3">
      <c r="A3961" s="19" t="s">
        <v>8221</v>
      </c>
      <c r="B3961" s="19">
        <v>12</v>
      </c>
      <c r="D3961" s="19" t="s">
        <v>8221</v>
      </c>
      <c r="E3961" s="19">
        <v>12</v>
      </c>
    </row>
    <row r="3962" spans="1:5" hidden="1" x14ac:dyDescent="0.3">
      <c r="A3962" s="19" t="s">
        <v>8221</v>
      </c>
      <c r="B3962" s="19">
        <v>4</v>
      </c>
      <c r="D3962" s="19" t="s">
        <v>8221</v>
      </c>
      <c r="E3962" s="19">
        <v>4</v>
      </c>
    </row>
    <row r="3963" spans="1:5" hidden="1" x14ac:dyDescent="0.3">
      <c r="A3963" s="19" t="s">
        <v>8221</v>
      </c>
      <c r="B3963" s="19">
        <v>2</v>
      </c>
      <c r="D3963" s="19" t="s">
        <v>8221</v>
      </c>
      <c r="E3963" s="19">
        <v>2</v>
      </c>
    </row>
    <row r="3964" spans="1:5" hidden="1" x14ac:dyDescent="0.3">
      <c r="A3964" s="19" t="s">
        <v>8221</v>
      </c>
      <c r="B3964" s="19">
        <v>3</v>
      </c>
      <c r="D3964" s="19" t="s">
        <v>8221</v>
      </c>
      <c r="E3964" s="19">
        <v>3</v>
      </c>
    </row>
    <row r="3965" spans="1:5" hidden="1" x14ac:dyDescent="0.3">
      <c r="A3965" s="19" t="s">
        <v>8221</v>
      </c>
      <c r="B3965" s="19">
        <v>0</v>
      </c>
      <c r="D3965" s="19" t="s">
        <v>8221</v>
      </c>
      <c r="E3965" s="19">
        <v>0</v>
      </c>
    </row>
    <row r="3966" spans="1:5" hidden="1" x14ac:dyDescent="0.3">
      <c r="A3966" s="19" t="s">
        <v>8221</v>
      </c>
      <c r="B3966" s="19">
        <v>3</v>
      </c>
      <c r="D3966" s="19" t="s">
        <v>8221</v>
      </c>
      <c r="E3966" s="19">
        <v>3</v>
      </c>
    </row>
    <row r="3967" spans="1:5" hidden="1" x14ac:dyDescent="0.3">
      <c r="A3967" s="19" t="s">
        <v>8221</v>
      </c>
      <c r="B3967" s="19">
        <v>4</v>
      </c>
      <c r="D3967" s="19" t="s">
        <v>8221</v>
      </c>
      <c r="E3967" s="19">
        <v>4</v>
      </c>
    </row>
    <row r="3968" spans="1:5" hidden="1" x14ac:dyDescent="0.3">
      <c r="A3968" s="19" t="s">
        <v>8221</v>
      </c>
      <c r="B3968" s="19">
        <v>2</v>
      </c>
      <c r="D3968" s="19" t="s">
        <v>8221</v>
      </c>
      <c r="E3968" s="19">
        <v>2</v>
      </c>
    </row>
    <row r="3969" spans="1:5" hidden="1" x14ac:dyDescent="0.3">
      <c r="A3969" s="19" t="s">
        <v>8221</v>
      </c>
      <c r="B3969" s="19">
        <v>10</v>
      </c>
      <c r="D3969" s="19" t="s">
        <v>8221</v>
      </c>
      <c r="E3969" s="19">
        <v>10</v>
      </c>
    </row>
    <row r="3970" spans="1:5" hidden="1" x14ac:dyDescent="0.3">
      <c r="A3970" s="19" t="s">
        <v>8221</v>
      </c>
      <c r="B3970" s="19">
        <v>11</v>
      </c>
      <c r="D3970" s="19" t="s">
        <v>8221</v>
      </c>
      <c r="E3970" s="19">
        <v>11</v>
      </c>
    </row>
    <row r="3971" spans="1:5" hidden="1" x14ac:dyDescent="0.3">
      <c r="A3971" s="19" t="s">
        <v>8221</v>
      </c>
      <c r="B3971" s="19">
        <v>6</v>
      </c>
      <c r="D3971" s="19" t="s">
        <v>8221</v>
      </c>
      <c r="E3971" s="19">
        <v>6</v>
      </c>
    </row>
    <row r="3972" spans="1:5" hidden="1" x14ac:dyDescent="0.3">
      <c r="A3972" s="19" t="s">
        <v>8221</v>
      </c>
      <c r="B3972" s="19">
        <v>2</v>
      </c>
      <c r="D3972" s="19" t="s">
        <v>8221</v>
      </c>
      <c r="E3972" s="19">
        <v>2</v>
      </c>
    </row>
    <row r="3973" spans="1:5" hidden="1" x14ac:dyDescent="0.3">
      <c r="A3973" s="19" t="s">
        <v>8221</v>
      </c>
      <c r="B3973" s="19">
        <v>6</v>
      </c>
      <c r="D3973" s="19" t="s">
        <v>8221</v>
      </c>
      <c r="E3973" s="19">
        <v>6</v>
      </c>
    </row>
    <row r="3974" spans="1:5" hidden="1" x14ac:dyDescent="0.3">
      <c r="A3974" s="19" t="s">
        <v>8221</v>
      </c>
      <c r="B3974" s="19">
        <v>8</v>
      </c>
      <c r="D3974" s="19" t="s">
        <v>8221</v>
      </c>
      <c r="E3974" s="19">
        <v>8</v>
      </c>
    </row>
    <row r="3975" spans="1:5" hidden="1" x14ac:dyDescent="0.3">
      <c r="A3975" s="19" t="s">
        <v>8221</v>
      </c>
      <c r="B3975" s="19">
        <v>37</v>
      </c>
      <c r="D3975" s="19" t="s">
        <v>8221</v>
      </c>
      <c r="E3975" s="19">
        <v>37</v>
      </c>
    </row>
    <row r="3976" spans="1:5" hidden="1" x14ac:dyDescent="0.3">
      <c r="A3976" s="19" t="s">
        <v>8221</v>
      </c>
      <c r="B3976" s="19">
        <v>11</v>
      </c>
      <c r="D3976" s="19" t="s">
        <v>8221</v>
      </c>
      <c r="E3976" s="19">
        <v>11</v>
      </c>
    </row>
    <row r="3977" spans="1:5" hidden="1" x14ac:dyDescent="0.3">
      <c r="A3977" s="19" t="s">
        <v>8221</v>
      </c>
      <c r="B3977" s="19">
        <v>0</v>
      </c>
      <c r="D3977" s="19" t="s">
        <v>8221</v>
      </c>
      <c r="E3977" s="19">
        <v>0</v>
      </c>
    </row>
    <row r="3978" spans="1:5" hidden="1" x14ac:dyDescent="0.3">
      <c r="A3978" s="19" t="s">
        <v>8221</v>
      </c>
      <c r="B3978" s="19">
        <v>10</v>
      </c>
      <c r="D3978" s="19" t="s">
        <v>8221</v>
      </c>
      <c r="E3978" s="19">
        <v>10</v>
      </c>
    </row>
    <row r="3979" spans="1:5" hidden="1" x14ac:dyDescent="0.3">
      <c r="A3979" s="19" t="s">
        <v>8221</v>
      </c>
      <c r="B3979" s="19">
        <v>6</v>
      </c>
      <c r="D3979" s="19" t="s">
        <v>8221</v>
      </c>
      <c r="E3979" s="19">
        <v>6</v>
      </c>
    </row>
    <row r="3980" spans="1:5" hidden="1" x14ac:dyDescent="0.3">
      <c r="A3980" s="19" t="s">
        <v>8221</v>
      </c>
      <c r="B3980" s="19">
        <v>8</v>
      </c>
      <c r="D3980" s="19" t="s">
        <v>8221</v>
      </c>
      <c r="E3980" s="19">
        <v>8</v>
      </c>
    </row>
    <row r="3981" spans="1:5" hidden="1" x14ac:dyDescent="0.3">
      <c r="A3981" s="19" t="s">
        <v>8221</v>
      </c>
      <c r="B3981" s="19">
        <v>6</v>
      </c>
      <c r="D3981" s="19" t="s">
        <v>8221</v>
      </c>
      <c r="E3981" s="19">
        <v>6</v>
      </c>
    </row>
    <row r="3982" spans="1:5" hidden="1" x14ac:dyDescent="0.3">
      <c r="A3982" s="19" t="s">
        <v>8221</v>
      </c>
      <c r="B3982" s="19">
        <v>7</v>
      </c>
      <c r="D3982" s="19" t="s">
        <v>8221</v>
      </c>
      <c r="E3982" s="19">
        <v>7</v>
      </c>
    </row>
    <row r="3983" spans="1:5" hidden="1" x14ac:dyDescent="0.3">
      <c r="A3983" s="19" t="s">
        <v>8221</v>
      </c>
      <c r="B3983" s="19">
        <v>7</v>
      </c>
      <c r="D3983" s="19" t="s">
        <v>8221</v>
      </c>
      <c r="E3983" s="19">
        <v>7</v>
      </c>
    </row>
    <row r="3984" spans="1:5" hidden="1" x14ac:dyDescent="0.3">
      <c r="A3984" s="19" t="s">
        <v>8221</v>
      </c>
      <c r="B3984" s="19">
        <v>5</v>
      </c>
      <c r="D3984" s="19" t="s">
        <v>8221</v>
      </c>
      <c r="E3984" s="19">
        <v>5</v>
      </c>
    </row>
    <row r="3985" spans="1:5" hidden="1" x14ac:dyDescent="0.3">
      <c r="A3985" s="19" t="s">
        <v>8221</v>
      </c>
      <c r="B3985" s="19">
        <v>46</v>
      </c>
      <c r="D3985" s="19" t="s">
        <v>8221</v>
      </c>
      <c r="E3985" s="19">
        <v>46</v>
      </c>
    </row>
    <row r="3986" spans="1:5" hidden="1" x14ac:dyDescent="0.3">
      <c r="A3986" s="19" t="s">
        <v>8221</v>
      </c>
      <c r="B3986" s="19">
        <v>10</v>
      </c>
      <c r="D3986" s="19" t="s">
        <v>8221</v>
      </c>
      <c r="E3986" s="19">
        <v>10</v>
      </c>
    </row>
    <row r="3987" spans="1:5" hidden="1" x14ac:dyDescent="0.3">
      <c r="A3987" s="19" t="s">
        <v>8221</v>
      </c>
      <c r="B3987" s="19">
        <v>19</v>
      </c>
      <c r="D3987" s="19" t="s">
        <v>8221</v>
      </c>
      <c r="E3987" s="19">
        <v>19</v>
      </c>
    </row>
    <row r="3988" spans="1:5" hidden="1" x14ac:dyDescent="0.3">
      <c r="A3988" s="19" t="s">
        <v>8221</v>
      </c>
      <c r="B3988" s="19">
        <v>13</v>
      </c>
      <c r="D3988" s="19" t="s">
        <v>8221</v>
      </c>
      <c r="E3988" s="19">
        <v>13</v>
      </c>
    </row>
    <row r="3989" spans="1:5" hidden="1" x14ac:dyDescent="0.3">
      <c r="A3989" s="19" t="s">
        <v>8221</v>
      </c>
      <c r="B3989" s="19">
        <v>13</v>
      </c>
      <c r="D3989" s="19" t="s">
        <v>8221</v>
      </c>
      <c r="E3989" s="19">
        <v>13</v>
      </c>
    </row>
    <row r="3990" spans="1:5" hidden="1" x14ac:dyDescent="0.3">
      <c r="A3990" s="19" t="s">
        <v>8221</v>
      </c>
      <c r="B3990" s="19">
        <v>4</v>
      </c>
      <c r="D3990" s="19" t="s">
        <v>8221</v>
      </c>
      <c r="E3990" s="19">
        <v>4</v>
      </c>
    </row>
    <row r="3991" spans="1:5" hidden="1" x14ac:dyDescent="0.3">
      <c r="A3991" s="19" t="s">
        <v>8221</v>
      </c>
      <c r="B3991" s="19">
        <v>0</v>
      </c>
      <c r="D3991" s="19" t="s">
        <v>8221</v>
      </c>
      <c r="E3991" s="19">
        <v>0</v>
      </c>
    </row>
    <row r="3992" spans="1:5" hidden="1" x14ac:dyDescent="0.3">
      <c r="A3992" s="19" t="s">
        <v>8221</v>
      </c>
      <c r="B3992" s="19">
        <v>3</v>
      </c>
      <c r="D3992" s="19" t="s">
        <v>8221</v>
      </c>
      <c r="E3992" s="19">
        <v>3</v>
      </c>
    </row>
    <row r="3993" spans="1:5" hidden="1" x14ac:dyDescent="0.3">
      <c r="A3993" s="19" t="s">
        <v>8221</v>
      </c>
      <c r="B3993" s="19">
        <v>1</v>
      </c>
      <c r="D3993" s="19" t="s">
        <v>8221</v>
      </c>
      <c r="E3993" s="19">
        <v>1</v>
      </c>
    </row>
    <row r="3994" spans="1:5" hidden="1" x14ac:dyDescent="0.3">
      <c r="A3994" s="19" t="s">
        <v>8221</v>
      </c>
      <c r="B3994" s="19">
        <v>9</v>
      </c>
      <c r="D3994" s="19" t="s">
        <v>8221</v>
      </c>
      <c r="E3994" s="19">
        <v>9</v>
      </c>
    </row>
    <row r="3995" spans="1:5" hidden="1" x14ac:dyDescent="0.3">
      <c r="A3995" s="19" t="s">
        <v>8221</v>
      </c>
      <c r="B3995" s="19">
        <v>1</v>
      </c>
      <c r="D3995" s="19" t="s">
        <v>8221</v>
      </c>
      <c r="E3995" s="19">
        <v>1</v>
      </c>
    </row>
    <row r="3996" spans="1:5" hidden="1" x14ac:dyDescent="0.3">
      <c r="A3996" s="19" t="s">
        <v>8221</v>
      </c>
      <c r="B3996" s="19">
        <v>1</v>
      </c>
      <c r="D3996" s="19" t="s">
        <v>8221</v>
      </c>
      <c r="E3996" s="19">
        <v>1</v>
      </c>
    </row>
    <row r="3997" spans="1:5" hidden="1" x14ac:dyDescent="0.3">
      <c r="A3997" s="19" t="s">
        <v>8221</v>
      </c>
      <c r="B3997" s="19">
        <v>4</v>
      </c>
      <c r="D3997" s="19" t="s">
        <v>8221</v>
      </c>
      <c r="E3997" s="19">
        <v>4</v>
      </c>
    </row>
    <row r="3998" spans="1:5" hidden="1" x14ac:dyDescent="0.3">
      <c r="A3998" s="19" t="s">
        <v>8221</v>
      </c>
      <c r="B3998" s="19">
        <v>17</v>
      </c>
      <c r="D3998" s="19" t="s">
        <v>8221</v>
      </c>
      <c r="E3998" s="19">
        <v>17</v>
      </c>
    </row>
    <row r="3999" spans="1:5" hidden="1" x14ac:dyDescent="0.3">
      <c r="A3999" s="19" t="s">
        <v>8221</v>
      </c>
      <c r="B3999" s="19">
        <v>0</v>
      </c>
      <c r="D3999" s="19" t="s">
        <v>8221</v>
      </c>
      <c r="E3999" s="19">
        <v>0</v>
      </c>
    </row>
    <row r="4000" spans="1:5" hidden="1" x14ac:dyDescent="0.3">
      <c r="A4000" s="19" t="s">
        <v>8221</v>
      </c>
      <c r="B4000" s="19">
        <v>12</v>
      </c>
      <c r="D4000" s="19" t="s">
        <v>8221</v>
      </c>
      <c r="E4000" s="19">
        <v>12</v>
      </c>
    </row>
    <row r="4001" spans="1:5" hidden="1" x14ac:dyDescent="0.3">
      <c r="A4001" s="19" t="s">
        <v>8221</v>
      </c>
      <c r="B4001" s="19">
        <v>14</v>
      </c>
      <c r="D4001" s="19" t="s">
        <v>8221</v>
      </c>
      <c r="E4001" s="19">
        <v>14</v>
      </c>
    </row>
    <row r="4002" spans="1:5" hidden="1" x14ac:dyDescent="0.3">
      <c r="A4002" s="19" t="s">
        <v>8221</v>
      </c>
      <c r="B4002" s="19">
        <v>1</v>
      </c>
      <c r="D4002" s="19" t="s">
        <v>8221</v>
      </c>
      <c r="E4002" s="19">
        <v>1</v>
      </c>
    </row>
    <row r="4003" spans="1:5" hidden="1" x14ac:dyDescent="0.3">
      <c r="A4003" s="19" t="s">
        <v>8221</v>
      </c>
      <c r="B4003" s="19">
        <v>14</v>
      </c>
      <c r="D4003" s="19" t="s">
        <v>8221</v>
      </c>
      <c r="E4003" s="19">
        <v>14</v>
      </c>
    </row>
    <row r="4004" spans="1:5" hidden="1" x14ac:dyDescent="0.3">
      <c r="A4004" s="19" t="s">
        <v>8221</v>
      </c>
      <c r="B4004" s="19">
        <v>4</v>
      </c>
      <c r="D4004" s="19" t="s">
        <v>8221</v>
      </c>
      <c r="E4004" s="19">
        <v>4</v>
      </c>
    </row>
    <row r="4005" spans="1:5" hidden="1" x14ac:dyDescent="0.3">
      <c r="A4005" s="19" t="s">
        <v>8221</v>
      </c>
      <c r="B4005" s="19">
        <v>2</v>
      </c>
      <c r="D4005" s="19" t="s">
        <v>8221</v>
      </c>
      <c r="E4005" s="19">
        <v>2</v>
      </c>
    </row>
    <row r="4006" spans="1:5" hidden="1" x14ac:dyDescent="0.3">
      <c r="A4006" s="19" t="s">
        <v>8221</v>
      </c>
      <c r="B4006" s="19">
        <v>1</v>
      </c>
      <c r="D4006" s="19" t="s">
        <v>8221</v>
      </c>
      <c r="E4006" s="19">
        <v>1</v>
      </c>
    </row>
    <row r="4007" spans="1:5" hidden="1" x14ac:dyDescent="0.3">
      <c r="A4007" s="19" t="s">
        <v>8221</v>
      </c>
      <c r="B4007" s="19">
        <v>2</v>
      </c>
      <c r="D4007" s="19" t="s">
        <v>8221</v>
      </c>
      <c r="E4007" s="19">
        <v>2</v>
      </c>
    </row>
    <row r="4008" spans="1:5" hidden="1" x14ac:dyDescent="0.3">
      <c r="A4008" s="19" t="s">
        <v>8221</v>
      </c>
      <c r="B4008" s="19">
        <v>1</v>
      </c>
      <c r="D4008" s="19" t="s">
        <v>8221</v>
      </c>
      <c r="E4008" s="19">
        <v>1</v>
      </c>
    </row>
    <row r="4009" spans="1:5" hidden="1" x14ac:dyDescent="0.3">
      <c r="A4009" s="19" t="s">
        <v>8221</v>
      </c>
      <c r="B4009" s="19">
        <v>1</v>
      </c>
      <c r="D4009" s="19" t="s">
        <v>8221</v>
      </c>
      <c r="E4009" s="19">
        <v>1</v>
      </c>
    </row>
    <row r="4010" spans="1:5" hidden="1" x14ac:dyDescent="0.3">
      <c r="A4010" s="19" t="s">
        <v>8221</v>
      </c>
      <c r="B4010" s="19">
        <v>4</v>
      </c>
      <c r="D4010" s="19" t="s">
        <v>8221</v>
      </c>
      <c r="E4010" s="19">
        <v>4</v>
      </c>
    </row>
    <row r="4011" spans="1:5" hidden="1" x14ac:dyDescent="0.3">
      <c r="A4011" s="19" t="s">
        <v>8221</v>
      </c>
      <c r="B4011" s="19">
        <v>3</v>
      </c>
      <c r="D4011" s="19" t="s">
        <v>8221</v>
      </c>
      <c r="E4011" s="19">
        <v>3</v>
      </c>
    </row>
    <row r="4012" spans="1:5" hidden="1" x14ac:dyDescent="0.3">
      <c r="A4012" s="19" t="s">
        <v>8221</v>
      </c>
      <c r="B4012" s="19">
        <v>38</v>
      </c>
      <c r="D4012" s="19" t="s">
        <v>8221</v>
      </c>
      <c r="E4012" s="19">
        <v>38</v>
      </c>
    </row>
    <row r="4013" spans="1:5" hidden="1" x14ac:dyDescent="0.3">
      <c r="A4013" s="19" t="s">
        <v>8221</v>
      </c>
      <c r="B4013" s="19">
        <v>4</v>
      </c>
      <c r="D4013" s="19" t="s">
        <v>8221</v>
      </c>
      <c r="E4013" s="19">
        <v>4</v>
      </c>
    </row>
    <row r="4014" spans="1:5" hidden="1" x14ac:dyDescent="0.3">
      <c r="A4014" s="19" t="s">
        <v>8221</v>
      </c>
      <c r="B4014" s="19">
        <v>0</v>
      </c>
      <c r="D4014" s="19" t="s">
        <v>8221</v>
      </c>
      <c r="E4014" s="19">
        <v>0</v>
      </c>
    </row>
    <row r="4015" spans="1:5" hidden="1" x14ac:dyDescent="0.3">
      <c r="A4015" s="19" t="s">
        <v>8221</v>
      </c>
      <c r="B4015" s="19">
        <v>2</v>
      </c>
      <c r="D4015" s="19" t="s">
        <v>8221</v>
      </c>
      <c r="E4015" s="19">
        <v>2</v>
      </c>
    </row>
    <row r="4016" spans="1:5" hidden="1" x14ac:dyDescent="0.3">
      <c r="A4016" s="19" t="s">
        <v>8221</v>
      </c>
      <c r="B4016" s="19">
        <v>0</v>
      </c>
      <c r="D4016" s="19" t="s">
        <v>8221</v>
      </c>
      <c r="E4016" s="19">
        <v>0</v>
      </c>
    </row>
    <row r="4017" spans="1:5" hidden="1" x14ac:dyDescent="0.3">
      <c r="A4017" s="19" t="s">
        <v>8221</v>
      </c>
      <c r="B4017" s="19">
        <v>1</v>
      </c>
      <c r="D4017" s="19" t="s">
        <v>8221</v>
      </c>
      <c r="E4017" s="19">
        <v>1</v>
      </c>
    </row>
    <row r="4018" spans="1:5" hidden="1" x14ac:dyDescent="0.3">
      <c r="A4018" s="19" t="s">
        <v>8221</v>
      </c>
      <c r="B4018" s="19">
        <v>7</v>
      </c>
      <c r="D4018" s="19" t="s">
        <v>8221</v>
      </c>
      <c r="E4018" s="19">
        <v>7</v>
      </c>
    </row>
    <row r="4019" spans="1:5" hidden="1" x14ac:dyDescent="0.3">
      <c r="A4019" s="19" t="s">
        <v>8221</v>
      </c>
      <c r="B4019" s="19">
        <v>2</v>
      </c>
      <c r="D4019" s="19" t="s">
        <v>8221</v>
      </c>
      <c r="E4019" s="19">
        <v>2</v>
      </c>
    </row>
    <row r="4020" spans="1:5" hidden="1" x14ac:dyDescent="0.3">
      <c r="A4020" s="19" t="s">
        <v>8221</v>
      </c>
      <c r="B4020" s="19">
        <v>4</v>
      </c>
      <c r="D4020" s="19" t="s">
        <v>8221</v>
      </c>
      <c r="E4020" s="19">
        <v>4</v>
      </c>
    </row>
    <row r="4021" spans="1:5" hidden="1" x14ac:dyDescent="0.3">
      <c r="A4021" s="19" t="s">
        <v>8221</v>
      </c>
      <c r="B4021" s="19">
        <v>4</v>
      </c>
      <c r="D4021" s="19" t="s">
        <v>8221</v>
      </c>
      <c r="E4021" s="19">
        <v>4</v>
      </c>
    </row>
    <row r="4022" spans="1:5" hidden="1" x14ac:dyDescent="0.3">
      <c r="A4022" s="19" t="s">
        <v>8221</v>
      </c>
      <c r="B4022" s="19">
        <v>3</v>
      </c>
      <c r="D4022" s="19" t="s">
        <v>8221</v>
      </c>
      <c r="E4022" s="19">
        <v>3</v>
      </c>
    </row>
    <row r="4023" spans="1:5" hidden="1" x14ac:dyDescent="0.3">
      <c r="A4023" s="19" t="s">
        <v>8221</v>
      </c>
      <c r="B4023" s="19">
        <v>2</v>
      </c>
      <c r="D4023" s="19" t="s">
        <v>8221</v>
      </c>
      <c r="E4023" s="19">
        <v>2</v>
      </c>
    </row>
    <row r="4024" spans="1:5" hidden="1" x14ac:dyDescent="0.3">
      <c r="A4024" s="19" t="s">
        <v>8221</v>
      </c>
      <c r="B4024" s="19">
        <v>197</v>
      </c>
      <c r="D4024" s="19" t="s">
        <v>8221</v>
      </c>
      <c r="E4024" s="19">
        <v>197</v>
      </c>
    </row>
    <row r="4025" spans="1:5" hidden="1" x14ac:dyDescent="0.3">
      <c r="A4025" s="19" t="s">
        <v>8221</v>
      </c>
      <c r="B4025" s="19">
        <v>0</v>
      </c>
      <c r="D4025" s="19" t="s">
        <v>8221</v>
      </c>
      <c r="E4025" s="19">
        <v>0</v>
      </c>
    </row>
    <row r="4026" spans="1:5" hidden="1" x14ac:dyDescent="0.3">
      <c r="A4026" s="19" t="s">
        <v>8221</v>
      </c>
      <c r="B4026" s="19">
        <v>1</v>
      </c>
      <c r="D4026" s="19" t="s">
        <v>8221</v>
      </c>
      <c r="E4026" s="19">
        <v>1</v>
      </c>
    </row>
    <row r="4027" spans="1:5" hidden="1" x14ac:dyDescent="0.3">
      <c r="A4027" s="19" t="s">
        <v>8221</v>
      </c>
      <c r="B4027" s="19">
        <v>4</v>
      </c>
      <c r="D4027" s="19" t="s">
        <v>8221</v>
      </c>
      <c r="E4027" s="19">
        <v>4</v>
      </c>
    </row>
    <row r="4028" spans="1:5" hidden="1" x14ac:dyDescent="0.3">
      <c r="A4028" s="19" t="s">
        <v>8221</v>
      </c>
      <c r="B4028" s="19">
        <v>0</v>
      </c>
      <c r="D4028" s="19" t="s">
        <v>8221</v>
      </c>
      <c r="E4028" s="19">
        <v>0</v>
      </c>
    </row>
    <row r="4029" spans="1:5" hidden="1" x14ac:dyDescent="0.3">
      <c r="A4029" s="19" t="s">
        <v>8221</v>
      </c>
      <c r="B4029" s="19">
        <v>7</v>
      </c>
      <c r="D4029" s="19" t="s">
        <v>8221</v>
      </c>
      <c r="E4029" s="19">
        <v>7</v>
      </c>
    </row>
    <row r="4030" spans="1:5" hidden="1" x14ac:dyDescent="0.3">
      <c r="A4030" s="19" t="s">
        <v>8221</v>
      </c>
      <c r="B4030" s="19">
        <v>11</v>
      </c>
      <c r="D4030" s="19" t="s">
        <v>8221</v>
      </c>
      <c r="E4030" s="19">
        <v>11</v>
      </c>
    </row>
    <row r="4031" spans="1:5" hidden="1" x14ac:dyDescent="0.3">
      <c r="A4031" s="19" t="s">
        <v>8221</v>
      </c>
      <c r="B4031" s="19">
        <v>0</v>
      </c>
      <c r="D4031" s="19" t="s">
        <v>8221</v>
      </c>
      <c r="E4031" s="19">
        <v>0</v>
      </c>
    </row>
    <row r="4032" spans="1:5" hidden="1" x14ac:dyDescent="0.3">
      <c r="A4032" s="19" t="s">
        <v>8221</v>
      </c>
      <c r="B4032" s="19">
        <v>6</v>
      </c>
      <c r="D4032" s="19" t="s">
        <v>8221</v>
      </c>
      <c r="E4032" s="19">
        <v>6</v>
      </c>
    </row>
    <row r="4033" spans="1:5" hidden="1" x14ac:dyDescent="0.3">
      <c r="A4033" s="19" t="s">
        <v>8221</v>
      </c>
      <c r="B4033" s="19">
        <v>0</v>
      </c>
      <c r="D4033" s="19" t="s">
        <v>8221</v>
      </c>
      <c r="E4033" s="19">
        <v>0</v>
      </c>
    </row>
    <row r="4034" spans="1:5" hidden="1" x14ac:dyDescent="0.3">
      <c r="A4034" s="19" t="s">
        <v>8221</v>
      </c>
      <c r="B4034" s="19">
        <v>7</v>
      </c>
      <c r="D4034" s="19" t="s">
        <v>8221</v>
      </c>
      <c r="E4034" s="19">
        <v>7</v>
      </c>
    </row>
    <row r="4035" spans="1:5" hidden="1" x14ac:dyDescent="0.3">
      <c r="A4035" s="19" t="s">
        <v>8221</v>
      </c>
      <c r="B4035" s="19">
        <v>94</v>
      </c>
      <c r="D4035" s="19" t="s">
        <v>8221</v>
      </c>
      <c r="E4035" s="19">
        <v>94</v>
      </c>
    </row>
    <row r="4036" spans="1:5" hidden="1" x14ac:dyDescent="0.3">
      <c r="A4036" s="19" t="s">
        <v>8221</v>
      </c>
      <c r="B4036" s="19">
        <v>2</v>
      </c>
      <c r="D4036" s="19" t="s">
        <v>8221</v>
      </c>
      <c r="E4036" s="19">
        <v>2</v>
      </c>
    </row>
    <row r="4037" spans="1:5" hidden="1" x14ac:dyDescent="0.3">
      <c r="A4037" s="19" t="s">
        <v>8221</v>
      </c>
      <c r="B4037" s="19">
        <v>25</v>
      </c>
      <c r="D4037" s="19" t="s">
        <v>8221</v>
      </c>
      <c r="E4037" s="19">
        <v>25</v>
      </c>
    </row>
    <row r="4038" spans="1:5" hidden="1" x14ac:dyDescent="0.3">
      <c r="A4038" s="19" t="s">
        <v>8221</v>
      </c>
      <c r="B4038" s="19">
        <v>17</v>
      </c>
      <c r="D4038" s="19" t="s">
        <v>8221</v>
      </c>
      <c r="E4038" s="19">
        <v>17</v>
      </c>
    </row>
    <row r="4039" spans="1:5" hidden="1" x14ac:dyDescent="0.3">
      <c r="A4039" s="19" t="s">
        <v>8221</v>
      </c>
      <c r="B4039" s="19">
        <v>2</v>
      </c>
      <c r="D4039" s="19" t="s">
        <v>8221</v>
      </c>
      <c r="E4039" s="19">
        <v>2</v>
      </c>
    </row>
    <row r="4040" spans="1:5" hidden="1" x14ac:dyDescent="0.3">
      <c r="A4040" s="19" t="s">
        <v>8221</v>
      </c>
      <c r="B4040" s="19">
        <v>4</v>
      </c>
      <c r="D4040" s="19" t="s">
        <v>8221</v>
      </c>
      <c r="E4040" s="19">
        <v>4</v>
      </c>
    </row>
    <row r="4041" spans="1:5" hidden="1" x14ac:dyDescent="0.3">
      <c r="A4041" s="19" t="s">
        <v>8221</v>
      </c>
      <c r="B4041" s="19">
        <v>5</v>
      </c>
      <c r="D4041" s="19" t="s">
        <v>8221</v>
      </c>
      <c r="E4041" s="19">
        <v>5</v>
      </c>
    </row>
    <row r="4042" spans="1:5" hidden="1" x14ac:dyDescent="0.3">
      <c r="A4042" s="19" t="s">
        <v>8221</v>
      </c>
      <c r="B4042" s="19">
        <v>2</v>
      </c>
      <c r="D4042" s="19" t="s">
        <v>8221</v>
      </c>
      <c r="E4042" s="19">
        <v>2</v>
      </c>
    </row>
    <row r="4043" spans="1:5" hidden="1" x14ac:dyDescent="0.3">
      <c r="A4043" s="19" t="s">
        <v>8221</v>
      </c>
      <c r="B4043" s="19">
        <v>2</v>
      </c>
      <c r="D4043" s="19" t="s">
        <v>8221</v>
      </c>
      <c r="E4043" s="19">
        <v>2</v>
      </c>
    </row>
    <row r="4044" spans="1:5" hidden="1" x14ac:dyDescent="0.3">
      <c r="A4044" s="19" t="s">
        <v>8221</v>
      </c>
      <c r="B4044" s="19">
        <v>3</v>
      </c>
      <c r="D4044" s="19" t="s">
        <v>8221</v>
      </c>
      <c r="E4044" s="19">
        <v>3</v>
      </c>
    </row>
    <row r="4045" spans="1:5" hidden="1" x14ac:dyDescent="0.3">
      <c r="A4045" s="19" t="s">
        <v>8221</v>
      </c>
      <c r="B4045" s="19">
        <v>0</v>
      </c>
      <c r="D4045" s="19" t="s">
        <v>8221</v>
      </c>
      <c r="E4045" s="19">
        <v>0</v>
      </c>
    </row>
    <row r="4046" spans="1:5" hidden="1" x14ac:dyDescent="0.3">
      <c r="A4046" s="19" t="s">
        <v>8221</v>
      </c>
      <c r="B4046" s="19">
        <v>4</v>
      </c>
      <c r="D4046" s="19" t="s">
        <v>8221</v>
      </c>
      <c r="E4046" s="19">
        <v>4</v>
      </c>
    </row>
    <row r="4047" spans="1:5" hidden="1" x14ac:dyDescent="0.3">
      <c r="A4047" s="19" t="s">
        <v>8221</v>
      </c>
      <c r="B4047" s="19">
        <v>1</v>
      </c>
      <c r="D4047" s="19" t="s">
        <v>8221</v>
      </c>
      <c r="E4047" s="19">
        <v>1</v>
      </c>
    </row>
    <row r="4048" spans="1:5" hidden="1" x14ac:dyDescent="0.3">
      <c r="A4048" s="19" t="s">
        <v>8221</v>
      </c>
      <c r="B4048" s="19">
        <v>12</v>
      </c>
      <c r="D4048" s="19" t="s">
        <v>8221</v>
      </c>
      <c r="E4048" s="19">
        <v>12</v>
      </c>
    </row>
    <row r="4049" spans="1:5" hidden="1" x14ac:dyDescent="0.3">
      <c r="A4049" s="19" t="s">
        <v>8221</v>
      </c>
      <c r="B4049" s="19">
        <v>4</v>
      </c>
      <c r="D4049" s="19" t="s">
        <v>8221</v>
      </c>
      <c r="E4049" s="19">
        <v>4</v>
      </c>
    </row>
    <row r="4050" spans="1:5" hidden="1" x14ac:dyDescent="0.3">
      <c r="A4050" s="19" t="s">
        <v>8221</v>
      </c>
      <c r="B4050" s="19">
        <v>91</v>
      </c>
      <c r="D4050" s="19" t="s">
        <v>8221</v>
      </c>
      <c r="E4050" s="19">
        <v>91</v>
      </c>
    </row>
    <row r="4051" spans="1:5" hidden="1" x14ac:dyDescent="0.3">
      <c r="A4051" s="19" t="s">
        <v>8221</v>
      </c>
      <c r="B4051" s="19">
        <v>1</v>
      </c>
      <c r="D4051" s="19" t="s">
        <v>8221</v>
      </c>
      <c r="E4051" s="19">
        <v>1</v>
      </c>
    </row>
    <row r="4052" spans="1:5" hidden="1" x14ac:dyDescent="0.3">
      <c r="A4052" s="19" t="s">
        <v>8221</v>
      </c>
      <c r="B4052" s="19">
        <v>1</v>
      </c>
      <c r="D4052" s="19" t="s">
        <v>8221</v>
      </c>
      <c r="E4052" s="19">
        <v>1</v>
      </c>
    </row>
    <row r="4053" spans="1:5" hidden="1" x14ac:dyDescent="0.3">
      <c r="A4053" s="19" t="s">
        <v>8221</v>
      </c>
      <c r="B4053" s="19">
        <v>0</v>
      </c>
      <c r="D4053" s="19" t="s">
        <v>8221</v>
      </c>
      <c r="E4053" s="19">
        <v>0</v>
      </c>
    </row>
    <row r="4054" spans="1:5" hidden="1" x14ac:dyDescent="0.3">
      <c r="A4054" s="19" t="s">
        <v>8221</v>
      </c>
      <c r="B4054" s="19">
        <v>13</v>
      </c>
      <c r="D4054" s="19" t="s">
        <v>8221</v>
      </c>
      <c r="E4054" s="19">
        <v>13</v>
      </c>
    </row>
    <row r="4055" spans="1:5" hidden="1" x14ac:dyDescent="0.3">
      <c r="A4055" s="19" t="s">
        <v>8221</v>
      </c>
      <c r="B4055" s="19">
        <v>2</v>
      </c>
      <c r="D4055" s="19" t="s">
        <v>8221</v>
      </c>
      <c r="E4055" s="19">
        <v>2</v>
      </c>
    </row>
    <row r="4056" spans="1:5" hidden="1" x14ac:dyDescent="0.3">
      <c r="A4056" s="19" t="s">
        <v>8221</v>
      </c>
      <c r="B4056" s="19">
        <v>0</v>
      </c>
      <c r="D4056" s="19" t="s">
        <v>8221</v>
      </c>
      <c r="E4056" s="19">
        <v>0</v>
      </c>
    </row>
    <row r="4057" spans="1:5" hidden="1" x14ac:dyDescent="0.3">
      <c r="A4057" s="19" t="s">
        <v>8221</v>
      </c>
      <c r="B4057" s="19">
        <v>21</v>
      </c>
      <c r="D4057" s="19" t="s">
        <v>8221</v>
      </c>
      <c r="E4057" s="19">
        <v>21</v>
      </c>
    </row>
    <row r="4058" spans="1:5" hidden="1" x14ac:dyDescent="0.3">
      <c r="A4058" s="19" t="s">
        <v>8221</v>
      </c>
      <c r="B4058" s="19">
        <v>9</v>
      </c>
      <c r="D4058" s="19" t="s">
        <v>8221</v>
      </c>
      <c r="E4058" s="19">
        <v>9</v>
      </c>
    </row>
    <row r="4059" spans="1:5" hidden="1" x14ac:dyDescent="0.3">
      <c r="A4059" s="19" t="s">
        <v>8221</v>
      </c>
      <c r="B4059" s="19">
        <v>6</v>
      </c>
      <c r="D4059" s="19" t="s">
        <v>8221</v>
      </c>
      <c r="E4059" s="19">
        <v>6</v>
      </c>
    </row>
    <row r="4060" spans="1:5" hidden="1" x14ac:dyDescent="0.3">
      <c r="A4060" s="19" t="s">
        <v>8221</v>
      </c>
      <c r="B4060" s="19">
        <v>4</v>
      </c>
      <c r="D4060" s="19" t="s">
        <v>8221</v>
      </c>
      <c r="E4060" s="19">
        <v>4</v>
      </c>
    </row>
    <row r="4061" spans="1:5" hidden="1" x14ac:dyDescent="0.3">
      <c r="A4061" s="19" t="s">
        <v>8221</v>
      </c>
      <c r="B4061" s="19">
        <v>7</v>
      </c>
      <c r="D4061" s="19" t="s">
        <v>8221</v>
      </c>
      <c r="E4061" s="19">
        <v>7</v>
      </c>
    </row>
    <row r="4062" spans="1:5" hidden="1" x14ac:dyDescent="0.3">
      <c r="A4062" s="19" t="s">
        <v>8221</v>
      </c>
      <c r="B4062" s="19">
        <v>5</v>
      </c>
      <c r="D4062" s="19" t="s">
        <v>8221</v>
      </c>
      <c r="E4062" s="19">
        <v>5</v>
      </c>
    </row>
    <row r="4063" spans="1:5" hidden="1" x14ac:dyDescent="0.3">
      <c r="A4063" s="19" t="s">
        <v>8221</v>
      </c>
      <c r="B4063" s="19">
        <v>0</v>
      </c>
      <c r="D4063" s="19" t="s">
        <v>8221</v>
      </c>
      <c r="E4063" s="19">
        <v>0</v>
      </c>
    </row>
    <row r="4064" spans="1:5" hidden="1" x14ac:dyDescent="0.3">
      <c r="A4064" s="19" t="s">
        <v>8221</v>
      </c>
      <c r="B4064" s="19">
        <v>3</v>
      </c>
      <c r="D4064" s="19" t="s">
        <v>8221</v>
      </c>
      <c r="E4064" s="19">
        <v>3</v>
      </c>
    </row>
    <row r="4065" spans="1:5" hidden="1" x14ac:dyDescent="0.3">
      <c r="A4065" s="19" t="s">
        <v>8221</v>
      </c>
      <c r="B4065" s="19">
        <v>9</v>
      </c>
      <c r="D4065" s="19" t="s">
        <v>8221</v>
      </c>
      <c r="E4065" s="19">
        <v>9</v>
      </c>
    </row>
    <row r="4066" spans="1:5" hidden="1" x14ac:dyDescent="0.3">
      <c r="A4066" s="19" t="s">
        <v>8221</v>
      </c>
      <c r="B4066" s="19">
        <v>6</v>
      </c>
      <c r="D4066" s="19" t="s">
        <v>8221</v>
      </c>
      <c r="E4066" s="19">
        <v>6</v>
      </c>
    </row>
    <row r="4067" spans="1:5" hidden="1" x14ac:dyDescent="0.3">
      <c r="A4067" s="19" t="s">
        <v>8221</v>
      </c>
      <c r="B4067" s="19">
        <v>4</v>
      </c>
      <c r="D4067" s="19" t="s">
        <v>8221</v>
      </c>
      <c r="E4067" s="19">
        <v>4</v>
      </c>
    </row>
    <row r="4068" spans="1:5" hidden="1" x14ac:dyDescent="0.3">
      <c r="A4068" s="19" t="s">
        <v>8221</v>
      </c>
      <c r="B4068" s="19">
        <v>1</v>
      </c>
      <c r="D4068" s="19" t="s">
        <v>8221</v>
      </c>
      <c r="E4068" s="19">
        <v>1</v>
      </c>
    </row>
    <row r="4069" spans="1:5" hidden="1" x14ac:dyDescent="0.3">
      <c r="A4069" s="19" t="s">
        <v>8221</v>
      </c>
      <c r="B4069" s="19">
        <v>17</v>
      </c>
      <c r="D4069" s="19" t="s">
        <v>8221</v>
      </c>
      <c r="E4069" s="19">
        <v>17</v>
      </c>
    </row>
    <row r="4070" spans="1:5" hidden="1" x14ac:dyDescent="0.3">
      <c r="A4070" s="19" t="s">
        <v>8221</v>
      </c>
      <c r="B4070" s="19">
        <v>1</v>
      </c>
      <c r="D4070" s="19" t="s">
        <v>8221</v>
      </c>
      <c r="E4070" s="19">
        <v>1</v>
      </c>
    </row>
    <row r="4071" spans="1:5" hidden="1" x14ac:dyDescent="0.3">
      <c r="A4071" s="19" t="s">
        <v>8221</v>
      </c>
      <c r="B4071" s="19">
        <v>13</v>
      </c>
      <c r="D4071" s="19" t="s">
        <v>8221</v>
      </c>
      <c r="E4071" s="19">
        <v>13</v>
      </c>
    </row>
    <row r="4072" spans="1:5" hidden="1" x14ac:dyDescent="0.3">
      <c r="A4072" s="19" t="s">
        <v>8221</v>
      </c>
      <c r="B4072" s="19">
        <v>6</v>
      </c>
      <c r="D4072" s="19" t="s">
        <v>8221</v>
      </c>
      <c r="E4072" s="19">
        <v>6</v>
      </c>
    </row>
    <row r="4073" spans="1:5" hidden="1" x14ac:dyDescent="0.3">
      <c r="A4073" s="19" t="s">
        <v>8221</v>
      </c>
      <c r="B4073" s="19">
        <v>0</v>
      </c>
      <c r="D4073" s="19" t="s">
        <v>8221</v>
      </c>
      <c r="E4073" s="19">
        <v>0</v>
      </c>
    </row>
    <row r="4074" spans="1:5" hidden="1" x14ac:dyDescent="0.3">
      <c r="A4074" s="19" t="s">
        <v>8221</v>
      </c>
      <c r="B4074" s="19">
        <v>2</v>
      </c>
      <c r="D4074" s="19" t="s">
        <v>8221</v>
      </c>
      <c r="E4074" s="19">
        <v>2</v>
      </c>
    </row>
    <row r="4075" spans="1:5" hidden="1" x14ac:dyDescent="0.3">
      <c r="A4075" s="19" t="s">
        <v>8221</v>
      </c>
      <c r="B4075" s="19">
        <v>2</v>
      </c>
      <c r="D4075" s="19" t="s">
        <v>8221</v>
      </c>
      <c r="E4075" s="19">
        <v>2</v>
      </c>
    </row>
    <row r="4076" spans="1:5" hidden="1" x14ac:dyDescent="0.3">
      <c r="A4076" s="19" t="s">
        <v>8221</v>
      </c>
      <c r="B4076" s="19">
        <v>21</v>
      </c>
      <c r="D4076" s="19" t="s">
        <v>8221</v>
      </c>
      <c r="E4076" s="19">
        <v>21</v>
      </c>
    </row>
    <row r="4077" spans="1:5" hidden="1" x14ac:dyDescent="0.3">
      <c r="A4077" s="19" t="s">
        <v>8221</v>
      </c>
      <c r="B4077" s="19">
        <v>13</v>
      </c>
      <c r="D4077" s="19" t="s">
        <v>8221</v>
      </c>
      <c r="E4077" s="19">
        <v>13</v>
      </c>
    </row>
    <row r="4078" spans="1:5" hidden="1" x14ac:dyDescent="0.3">
      <c r="A4078" s="19" t="s">
        <v>8221</v>
      </c>
      <c r="B4078" s="19">
        <v>0</v>
      </c>
      <c r="D4078" s="19" t="s">
        <v>8221</v>
      </c>
      <c r="E4078" s="19">
        <v>0</v>
      </c>
    </row>
    <row r="4079" spans="1:5" hidden="1" x14ac:dyDescent="0.3">
      <c r="A4079" s="19" t="s">
        <v>8221</v>
      </c>
      <c r="B4079" s="19">
        <v>6</v>
      </c>
      <c r="D4079" s="19" t="s">
        <v>8221</v>
      </c>
      <c r="E4079" s="19">
        <v>6</v>
      </c>
    </row>
    <row r="4080" spans="1:5" hidden="1" x14ac:dyDescent="0.3">
      <c r="A4080" s="19" t="s">
        <v>8221</v>
      </c>
      <c r="B4080" s="19">
        <v>0</v>
      </c>
      <c r="D4080" s="19" t="s">
        <v>8221</v>
      </c>
      <c r="E4080" s="19">
        <v>0</v>
      </c>
    </row>
    <row r="4081" spans="1:5" hidden="1" x14ac:dyDescent="0.3">
      <c r="A4081" s="19" t="s">
        <v>8221</v>
      </c>
      <c r="B4081" s="19">
        <v>1</v>
      </c>
      <c r="D4081" s="19" t="s">
        <v>8221</v>
      </c>
      <c r="E4081" s="19">
        <v>1</v>
      </c>
    </row>
    <row r="4082" spans="1:5" hidden="1" x14ac:dyDescent="0.3">
      <c r="A4082" s="19" t="s">
        <v>8221</v>
      </c>
      <c r="B4082" s="19">
        <v>0</v>
      </c>
      <c r="D4082" s="19" t="s">
        <v>8221</v>
      </c>
      <c r="E4082" s="19">
        <v>0</v>
      </c>
    </row>
    <row r="4083" spans="1:5" hidden="1" x14ac:dyDescent="0.3">
      <c r="A4083" s="19" t="s">
        <v>8221</v>
      </c>
      <c r="B4083" s="19">
        <v>12</v>
      </c>
      <c r="D4083" s="19" t="s">
        <v>8221</v>
      </c>
      <c r="E4083" s="19">
        <v>12</v>
      </c>
    </row>
    <row r="4084" spans="1:5" hidden="1" x14ac:dyDescent="0.3">
      <c r="A4084" s="19" t="s">
        <v>8221</v>
      </c>
      <c r="B4084" s="19">
        <v>2</v>
      </c>
      <c r="D4084" s="19" t="s">
        <v>8221</v>
      </c>
      <c r="E4084" s="19">
        <v>2</v>
      </c>
    </row>
    <row r="4085" spans="1:5" hidden="1" x14ac:dyDescent="0.3">
      <c r="A4085" s="19" t="s">
        <v>8221</v>
      </c>
      <c r="B4085" s="19">
        <v>6</v>
      </c>
      <c r="D4085" s="19" t="s">
        <v>8221</v>
      </c>
      <c r="E4085" s="19">
        <v>6</v>
      </c>
    </row>
    <row r="4086" spans="1:5" hidden="1" x14ac:dyDescent="0.3">
      <c r="A4086" s="19" t="s">
        <v>8221</v>
      </c>
      <c r="B4086" s="19">
        <v>1</v>
      </c>
      <c r="D4086" s="19" t="s">
        <v>8221</v>
      </c>
      <c r="E4086" s="19">
        <v>1</v>
      </c>
    </row>
    <row r="4087" spans="1:5" hidden="1" x14ac:dyDescent="0.3">
      <c r="A4087" s="19" t="s">
        <v>8221</v>
      </c>
      <c r="B4087" s="19">
        <v>1</v>
      </c>
      <c r="D4087" s="19" t="s">
        <v>8221</v>
      </c>
      <c r="E4087" s="19">
        <v>1</v>
      </c>
    </row>
    <row r="4088" spans="1:5" hidden="1" x14ac:dyDescent="0.3">
      <c r="A4088" s="19" t="s">
        <v>8221</v>
      </c>
      <c r="B4088" s="19">
        <v>5</v>
      </c>
      <c r="D4088" s="19" t="s">
        <v>8221</v>
      </c>
      <c r="E4088" s="19">
        <v>5</v>
      </c>
    </row>
    <row r="4089" spans="1:5" hidden="1" x14ac:dyDescent="0.3">
      <c r="A4089" s="19" t="s">
        <v>8221</v>
      </c>
      <c r="B4089" s="19">
        <v>0</v>
      </c>
      <c r="D4089" s="19" t="s">
        <v>8221</v>
      </c>
      <c r="E4089" s="19">
        <v>0</v>
      </c>
    </row>
    <row r="4090" spans="1:5" hidden="1" x14ac:dyDescent="0.3">
      <c r="A4090" s="19" t="s">
        <v>8221</v>
      </c>
      <c r="B4090" s="19">
        <v>3</v>
      </c>
      <c r="D4090" s="19" t="s">
        <v>8221</v>
      </c>
      <c r="E4090" s="19">
        <v>3</v>
      </c>
    </row>
    <row r="4091" spans="1:5" hidden="1" x14ac:dyDescent="0.3">
      <c r="A4091" s="19" t="s">
        <v>8221</v>
      </c>
      <c r="B4091" s="19">
        <v>8</v>
      </c>
      <c r="D4091" s="19" t="s">
        <v>8221</v>
      </c>
      <c r="E4091" s="19">
        <v>8</v>
      </c>
    </row>
    <row r="4092" spans="1:5" hidden="1" x14ac:dyDescent="0.3">
      <c r="A4092" s="19" t="s">
        <v>8221</v>
      </c>
      <c r="B4092" s="19">
        <v>3</v>
      </c>
      <c r="D4092" s="19" t="s">
        <v>8221</v>
      </c>
      <c r="E4092" s="19">
        <v>3</v>
      </c>
    </row>
    <row r="4093" spans="1:5" hidden="1" x14ac:dyDescent="0.3">
      <c r="A4093" s="19" t="s">
        <v>8221</v>
      </c>
      <c r="B4093" s="19">
        <v>8</v>
      </c>
      <c r="D4093" s="19" t="s">
        <v>8221</v>
      </c>
      <c r="E4093" s="19">
        <v>8</v>
      </c>
    </row>
    <row r="4094" spans="1:5" hidden="1" x14ac:dyDescent="0.3">
      <c r="A4094" s="19" t="s">
        <v>8221</v>
      </c>
      <c r="B4094" s="19">
        <v>1</v>
      </c>
      <c r="D4094" s="19" t="s">
        <v>8221</v>
      </c>
      <c r="E4094" s="19">
        <v>1</v>
      </c>
    </row>
    <row r="4095" spans="1:5" hidden="1" x14ac:dyDescent="0.3">
      <c r="A4095" s="19" t="s">
        <v>8221</v>
      </c>
      <c r="B4095" s="19">
        <v>4</v>
      </c>
      <c r="D4095" s="19" t="s">
        <v>8221</v>
      </c>
      <c r="E4095" s="19">
        <v>4</v>
      </c>
    </row>
    <row r="4096" spans="1:5" hidden="1" x14ac:dyDescent="0.3">
      <c r="A4096" s="19" t="s">
        <v>8221</v>
      </c>
      <c r="B4096" s="19">
        <v>8</v>
      </c>
      <c r="D4096" s="19" t="s">
        <v>8221</v>
      </c>
      <c r="E4096" s="19">
        <v>8</v>
      </c>
    </row>
    <row r="4097" spans="1:5" hidden="1" x14ac:dyDescent="0.3">
      <c r="A4097" s="19" t="s">
        <v>8221</v>
      </c>
      <c r="B4097" s="19">
        <v>1</v>
      </c>
      <c r="D4097" s="19" t="s">
        <v>8221</v>
      </c>
      <c r="E4097" s="19">
        <v>1</v>
      </c>
    </row>
    <row r="4098" spans="1:5" hidden="1" x14ac:dyDescent="0.3">
      <c r="A4098" s="19" t="s">
        <v>8221</v>
      </c>
      <c r="B4098" s="19">
        <v>5</v>
      </c>
      <c r="D4098" s="19" t="s">
        <v>8221</v>
      </c>
      <c r="E4098" s="19">
        <v>5</v>
      </c>
    </row>
    <row r="4099" spans="1:5" hidden="1" x14ac:dyDescent="0.3">
      <c r="A4099" s="19" t="s">
        <v>8221</v>
      </c>
      <c r="B4099" s="19">
        <v>0</v>
      </c>
      <c r="D4099" s="19" t="s">
        <v>8221</v>
      </c>
      <c r="E4099" s="19">
        <v>0</v>
      </c>
    </row>
    <row r="4100" spans="1:5" hidden="1" x14ac:dyDescent="0.3">
      <c r="A4100" s="19" t="s">
        <v>8221</v>
      </c>
      <c r="B4100" s="19">
        <v>0</v>
      </c>
      <c r="D4100" s="19" t="s">
        <v>8221</v>
      </c>
      <c r="E4100" s="19">
        <v>0</v>
      </c>
    </row>
    <row r="4101" spans="1:5" hidden="1" x14ac:dyDescent="0.3">
      <c r="A4101" s="19" t="s">
        <v>8221</v>
      </c>
      <c r="B4101" s="19">
        <v>1</v>
      </c>
      <c r="D4101" s="19" t="s">
        <v>8221</v>
      </c>
      <c r="E4101" s="19">
        <v>1</v>
      </c>
    </row>
    <row r="4102" spans="1:5" hidden="1" x14ac:dyDescent="0.3">
      <c r="A4102" s="19" t="s">
        <v>8221</v>
      </c>
      <c r="B4102" s="19">
        <v>0</v>
      </c>
      <c r="D4102" s="19" t="s">
        <v>8221</v>
      </c>
      <c r="E4102" s="19">
        <v>0</v>
      </c>
    </row>
    <row r="4103" spans="1:5" hidden="1" x14ac:dyDescent="0.3">
      <c r="A4103" s="19" t="s">
        <v>8221</v>
      </c>
      <c r="B4103" s="19">
        <v>0</v>
      </c>
      <c r="D4103" s="19" t="s">
        <v>8221</v>
      </c>
      <c r="E4103" s="19">
        <v>0</v>
      </c>
    </row>
    <row r="4104" spans="1:5" hidden="1" x14ac:dyDescent="0.3">
      <c r="A4104" s="19" t="s">
        <v>8221</v>
      </c>
      <c r="B4104" s="19">
        <v>6</v>
      </c>
      <c r="D4104" s="19" t="s">
        <v>8221</v>
      </c>
      <c r="E4104" s="19">
        <v>6</v>
      </c>
    </row>
    <row r="4105" spans="1:5" hidden="1" x14ac:dyDescent="0.3">
      <c r="A4105" s="19" t="s">
        <v>8221</v>
      </c>
      <c r="B4105" s="19">
        <v>6</v>
      </c>
      <c r="D4105" s="19" t="s">
        <v>8221</v>
      </c>
      <c r="E4105" s="19">
        <v>6</v>
      </c>
    </row>
    <row r="4106" spans="1:5" hidden="1" x14ac:dyDescent="0.3">
      <c r="A4106" s="19" t="s">
        <v>8221</v>
      </c>
      <c r="B4106" s="19">
        <v>14</v>
      </c>
      <c r="D4106" s="19" t="s">
        <v>8221</v>
      </c>
      <c r="E4106" s="19">
        <v>14</v>
      </c>
    </row>
    <row r="4107" spans="1:5" hidden="1" x14ac:dyDescent="0.3">
      <c r="A4107" s="19" t="s">
        <v>8221</v>
      </c>
      <c r="B4107" s="19">
        <v>6</v>
      </c>
      <c r="D4107" s="19" t="s">
        <v>8221</v>
      </c>
      <c r="E4107" s="19">
        <v>6</v>
      </c>
    </row>
    <row r="4108" spans="1:5" hidden="1" x14ac:dyDescent="0.3">
      <c r="A4108" s="19" t="s">
        <v>8221</v>
      </c>
      <c r="B4108" s="19">
        <v>33</v>
      </c>
      <c r="D4108" s="19" t="s">
        <v>8221</v>
      </c>
      <c r="E4108" s="19">
        <v>33</v>
      </c>
    </row>
    <row r="4109" spans="1:5" hidden="1" x14ac:dyDescent="0.3">
      <c r="A4109" s="19" t="s">
        <v>8221</v>
      </c>
      <c r="B4109" s="19">
        <v>4</v>
      </c>
      <c r="D4109" s="19" t="s">
        <v>8221</v>
      </c>
      <c r="E4109" s="19">
        <v>4</v>
      </c>
    </row>
    <row r="4110" spans="1:5" hidden="1" x14ac:dyDescent="0.3">
      <c r="A4110" s="19" t="s">
        <v>8221</v>
      </c>
      <c r="B4110" s="19">
        <v>1</v>
      </c>
      <c r="D4110" s="19" t="s">
        <v>8221</v>
      </c>
      <c r="E4110" s="19">
        <v>1</v>
      </c>
    </row>
    <row r="4111" spans="1:5" hidden="1" x14ac:dyDescent="0.3">
      <c r="A4111" s="19" t="s">
        <v>8221</v>
      </c>
      <c r="B4111" s="19">
        <v>0</v>
      </c>
      <c r="D4111" s="19" t="s">
        <v>8221</v>
      </c>
      <c r="E4111" s="19">
        <v>0</v>
      </c>
    </row>
    <row r="4112" spans="1:5" hidden="1" x14ac:dyDescent="0.3">
      <c r="A4112" s="19" t="s">
        <v>8221</v>
      </c>
      <c r="B4112" s="19">
        <v>6</v>
      </c>
      <c r="D4112" s="19" t="s">
        <v>8221</v>
      </c>
      <c r="E4112" s="19">
        <v>6</v>
      </c>
    </row>
    <row r="4113" spans="1:5" hidden="1" x14ac:dyDescent="0.3">
      <c r="A4113" s="19" t="s">
        <v>8221</v>
      </c>
      <c r="B4113" s="19">
        <v>6</v>
      </c>
      <c r="D4113" s="19" t="s">
        <v>8221</v>
      </c>
      <c r="E4113" s="19">
        <v>6</v>
      </c>
    </row>
    <row r="4114" spans="1:5" hidden="1" x14ac:dyDescent="0.3">
      <c r="A4114" s="19" t="s">
        <v>8221</v>
      </c>
      <c r="B4114" s="19">
        <v>1</v>
      </c>
      <c r="D4114" s="19" t="s">
        <v>8221</v>
      </c>
      <c r="E4114" s="19">
        <v>1</v>
      </c>
    </row>
    <row r="4115" spans="1:5" hidden="1" x14ac:dyDescent="0.3">
      <c r="A4115" s="19" t="s">
        <v>8221</v>
      </c>
      <c r="B4115" s="19">
        <v>3</v>
      </c>
      <c r="C4115" s="20"/>
      <c r="D4115" s="19" t="s">
        <v>8221</v>
      </c>
      <c r="E4115" s="19">
        <v>3</v>
      </c>
    </row>
  </sheetData>
  <autoFilter ref="A1:B4115" xr:uid="{E6C69E32-D3BC-445B-B2A2-B371C81DFAA3}">
    <filterColumn colId="0">
      <filters>
        <filter val="successful"/>
      </filters>
    </filterColumn>
  </autoFilter>
  <sortState xmlns:xlrd2="http://schemas.microsoft.com/office/spreadsheetml/2017/richdata2" ref="A1:E4115">
    <sortCondition ref="A1:A4115" customList="successful"/>
  </sortState>
  <conditionalFormatting sqref="A1:A1048576">
    <cfRule type="containsText" dxfId="15" priority="10" operator="containsText" text="canceled">
      <formula>NOT(ISERROR(SEARCH("canceled",A1)))</formula>
    </cfRule>
    <cfRule type="containsText" dxfId="14" priority="11" operator="containsText" text="failed">
      <formula>NOT(ISERROR(SEARCH("failed",A1)))</formula>
    </cfRule>
    <cfRule type="containsText" dxfId="13" priority="12" operator="containsText" text="successful">
      <formula>NOT(ISERROR(SEARCH("successful",A1)))</formula>
    </cfRule>
  </conditionalFormatting>
  <conditionalFormatting sqref="A1683:A4115">
    <cfRule type="containsText" dxfId="12" priority="9" operator="containsText" text="live">
      <formula>NOT(ISERROR(SEARCH("live",A1683)))</formula>
    </cfRule>
  </conditionalFormatting>
  <conditionalFormatting sqref="D1 D1532:D1048576">
    <cfRule type="containsText" dxfId="11" priority="6" operator="containsText" text="canceled">
      <formula>NOT(ISERROR(SEARCH("canceled",D1)))</formula>
    </cfRule>
    <cfRule type="containsText" dxfId="10" priority="7" operator="containsText" text="failed">
      <formula>NOT(ISERROR(SEARCH("failed",D1)))</formula>
    </cfRule>
    <cfRule type="containsText" dxfId="9" priority="8" operator="containsText" text="successful">
      <formula>NOT(ISERROR(SEARCH("successful",D1)))</formula>
    </cfRule>
  </conditionalFormatting>
  <conditionalFormatting sqref="D1683:D4115">
    <cfRule type="containsText" dxfId="8" priority="5" operator="containsText" text="live">
      <formula>NOT(ISERROR(SEARCH("live",D1683)))</formula>
    </cfRule>
  </conditionalFormatting>
  <conditionalFormatting sqref="D2:D1531">
    <cfRule type="containsText" dxfId="7" priority="2" operator="containsText" text="canceled">
      <formula>NOT(ISERROR(SEARCH("canceled",D2)))</formula>
    </cfRule>
    <cfRule type="containsText" dxfId="6" priority="3" operator="containsText" text="failed">
      <formula>NOT(ISERROR(SEARCH("failed",D2)))</formula>
    </cfRule>
    <cfRule type="containsText" dxfId="5" priority="4" operator="containsText" text="successful">
      <formula>NOT(ISERROR(SEARCH("successful",D2)))</formula>
    </cfRule>
  </conditionalFormatting>
  <conditionalFormatting sqref="D689:D1531">
    <cfRule type="containsText" dxfId="4" priority="1" operator="containsText" text="live">
      <formula>NOT(ISERROR(SEARCH("live",D689)))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Category</vt:lpstr>
      <vt:lpstr>Pivot Table Sub-category </vt:lpstr>
      <vt:lpstr>Pivot Table Chart line</vt:lpstr>
      <vt:lpstr>data</vt:lpstr>
      <vt:lpstr>Bonus</vt:lpstr>
      <vt:lpstr>Bonus Satisitcal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Bee Mr'O</cp:lastModifiedBy>
  <dcterms:created xsi:type="dcterms:W3CDTF">2017-04-20T15:17:24Z</dcterms:created>
  <dcterms:modified xsi:type="dcterms:W3CDTF">2021-06-02T20:40:05Z</dcterms:modified>
</cp:coreProperties>
</file>