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8D252B4A-FFC6-4969-9A43-E6214C31D482}" xr6:coauthVersionLast="47" xr6:coauthVersionMax="47" xr10:uidLastSave="{00000000-0000-0000-0000-000000000000}"/>
  <bookViews>
    <workbookView xWindow="-120" yWindow="-120" windowWidth="20730" windowHeight="11760" activeTab="4" xr2:uid="{64B7F193-6367-4C21-B031-5A0061D25057}"/>
  </bookViews>
  <sheets>
    <sheet name="Lpr" sheetId="1" r:id="rId1"/>
    <sheet name="mval" sheetId="3" r:id="rId2"/>
    <sheet name="Hefei" sheetId="5" r:id="rId3"/>
    <sheet name="Beijing" sheetId="7" r:id="rId4"/>
    <sheet name="kw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AE6" i="1"/>
  <c r="AF6" i="1" s="1"/>
  <c r="AG6" i="1"/>
  <c r="AH6" i="1"/>
  <c r="AI6" i="1"/>
  <c r="R7" i="1"/>
  <c r="S7" i="1"/>
  <c r="T7" i="1"/>
  <c r="AE7" i="1"/>
  <c r="AF7" i="1" s="1"/>
  <c r="AG7" i="1"/>
  <c r="AH7" i="1"/>
  <c r="AI7" i="1"/>
  <c r="R8" i="1"/>
  <c r="S8" i="1"/>
  <c r="T8" i="1"/>
  <c r="AE8" i="1"/>
  <c r="AF8" i="1" s="1"/>
  <c r="AG8" i="1"/>
  <c r="AH8" i="1"/>
  <c r="AI8" i="1"/>
  <c r="R9" i="1"/>
  <c r="S9" i="1"/>
  <c r="T9" i="1"/>
  <c r="AH9" i="1" s="1"/>
  <c r="AE9" i="1"/>
  <c r="AF9" i="1" s="1"/>
  <c r="AG9" i="1"/>
  <c r="AI9" i="1"/>
  <c r="R10" i="1"/>
  <c r="S10" i="1"/>
  <c r="T10" i="1"/>
  <c r="AE10" i="1"/>
  <c r="AF10" i="1" s="1"/>
  <c r="AG10" i="1"/>
  <c r="AH10" i="1"/>
  <c r="AI10" i="1"/>
  <c r="R11" i="1"/>
  <c r="S11" i="1"/>
  <c r="T11" i="1"/>
  <c r="AE11" i="1"/>
  <c r="AF11" i="1" s="1"/>
  <c r="AG11" i="1"/>
  <c r="AH11" i="1"/>
  <c r="AI11" i="1"/>
  <c r="R12" i="1"/>
  <c r="S12" i="1"/>
  <c r="T12" i="1"/>
  <c r="AE12" i="1"/>
  <c r="AF12" i="1" s="1"/>
  <c r="AG12" i="1"/>
  <c r="AH12" i="1"/>
  <c r="AI12" i="1"/>
  <c r="R13" i="1"/>
  <c r="S13" i="1"/>
  <c r="T13" i="1"/>
  <c r="AE13" i="1"/>
  <c r="AF13" i="1" s="1"/>
  <c r="AG13" i="1"/>
  <c r="AH13" i="1"/>
  <c r="AI13" i="1"/>
  <c r="R14" i="1"/>
  <c r="S14" i="1"/>
  <c r="T14" i="1"/>
  <c r="AE14" i="1"/>
  <c r="AF14" i="1" s="1"/>
  <c r="AG14" i="1"/>
  <c r="AH14" i="1"/>
  <c r="AI14" i="1"/>
  <c r="R15" i="1"/>
  <c r="S15" i="1"/>
  <c r="T15" i="1"/>
  <c r="AE15" i="1"/>
  <c r="AF15" i="1" s="1"/>
  <c r="AG15" i="1"/>
  <c r="AH15" i="1"/>
  <c r="AI15" i="1"/>
  <c r="R16" i="1"/>
  <c r="S16" i="1"/>
  <c r="T16" i="1"/>
  <c r="AE16" i="1"/>
  <c r="AF16" i="1" s="1"/>
  <c r="AG16" i="1"/>
  <c r="AH16" i="1"/>
  <c r="AI16" i="1"/>
  <c r="R17" i="1"/>
  <c r="S17" i="1"/>
  <c r="T17" i="1"/>
  <c r="AE17" i="1"/>
  <c r="AF17" i="1" s="1"/>
  <c r="AG17" i="1"/>
  <c r="AH17" i="1"/>
  <c r="AI17" i="1"/>
  <c r="R18" i="1"/>
  <c r="S18" i="1"/>
  <c r="T18" i="1"/>
  <c r="AE18" i="1"/>
  <c r="AF18" i="1" s="1"/>
  <c r="AG18" i="1"/>
  <c r="AH18" i="1"/>
  <c r="AI18" i="1"/>
  <c r="R19" i="1"/>
  <c r="S19" i="1"/>
  <c r="T19" i="1"/>
  <c r="AE19" i="1"/>
  <c r="AF19" i="1" s="1"/>
  <c r="AG19" i="1"/>
  <c r="AH19" i="1"/>
  <c r="AI19" i="1"/>
  <c r="R20" i="1"/>
  <c r="S20" i="1"/>
  <c r="T20" i="1"/>
  <c r="AE20" i="1"/>
  <c r="AF20" i="1" s="1"/>
  <c r="AG20" i="1"/>
  <c r="AH20" i="1"/>
  <c r="AI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J7" i="1"/>
  <c r="H7" i="1"/>
  <c r="V17" i="8" l="1"/>
  <c r="T17" i="8"/>
  <c r="V16" i="8"/>
  <c r="T16" i="8"/>
  <c r="V15" i="8"/>
  <c r="T15" i="8"/>
  <c r="V14" i="8"/>
  <c r="T14" i="8"/>
  <c r="V13" i="8"/>
  <c r="T13" i="8"/>
  <c r="V12" i="8"/>
  <c r="T12" i="8"/>
  <c r="V11" i="8"/>
  <c r="T11" i="8"/>
  <c r="V10" i="8"/>
  <c r="T10" i="8"/>
  <c r="V9" i="8"/>
  <c r="T9" i="8"/>
  <c r="V8" i="8"/>
  <c r="T8" i="8"/>
  <c r="V7" i="8"/>
  <c r="T7" i="8"/>
  <c r="V6" i="8"/>
  <c r="T6" i="8"/>
  <c r="R17" i="8"/>
  <c r="P17" i="8"/>
  <c r="R16" i="8"/>
  <c r="P16" i="8"/>
  <c r="R15" i="8"/>
  <c r="P15" i="8"/>
  <c r="R14" i="8"/>
  <c r="P14" i="8"/>
  <c r="R13" i="8"/>
  <c r="P13" i="8"/>
  <c r="R12" i="8"/>
  <c r="P12" i="8"/>
  <c r="R11" i="8"/>
  <c r="P11" i="8"/>
  <c r="R10" i="8"/>
  <c r="P10" i="8"/>
  <c r="R9" i="8"/>
  <c r="P9" i="8"/>
  <c r="R8" i="8"/>
  <c r="P8" i="8"/>
  <c r="R7" i="8"/>
  <c r="P7" i="8"/>
  <c r="R6" i="8"/>
  <c r="P6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" i="8"/>
  <c r="L6" i="8"/>
  <c r="H6" i="8"/>
  <c r="J6" i="8"/>
  <c r="H7" i="8"/>
  <c r="J7" i="8"/>
  <c r="H8" i="8"/>
  <c r="J8" i="8"/>
  <c r="H9" i="8"/>
  <c r="J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J7" i="3"/>
  <c r="J6" i="3"/>
  <c r="H7" i="3"/>
  <c r="H6" i="3"/>
  <c r="AG6" i="8"/>
  <c r="AG7" i="8"/>
  <c r="T18" i="8" l="1"/>
  <c r="H18" i="8"/>
  <c r="R18" i="8"/>
  <c r="L18" i="8"/>
  <c r="P18" i="8"/>
  <c r="N18" i="8"/>
  <c r="V18" i="8"/>
  <c r="J18" i="8"/>
  <c r="AF7" i="8"/>
  <c r="AF8" i="8"/>
  <c r="AF9" i="8"/>
  <c r="AF10" i="8"/>
  <c r="AF11" i="8"/>
  <c r="AF12" i="8"/>
  <c r="AF13" i="8"/>
  <c r="AF14" i="8"/>
  <c r="AF15" i="8"/>
  <c r="AF16" i="8"/>
  <c r="AF17" i="8"/>
  <c r="AD17" i="8"/>
  <c r="AE17" i="8"/>
  <c r="AG17" i="8"/>
  <c r="AV17" i="8"/>
  <c r="AT17" i="8"/>
  <c r="Y17" i="8" s="1"/>
  <c r="AR17" i="8"/>
  <c r="W17" i="8" s="1"/>
  <c r="AV16" i="8"/>
  <c r="AT16" i="8"/>
  <c r="Y16" i="8" s="1"/>
  <c r="AR16" i="8"/>
  <c r="AG16" i="8"/>
  <c r="AE16" i="8"/>
  <c r="AD16" i="8"/>
  <c r="AV15" i="8"/>
  <c r="AT15" i="8"/>
  <c r="Y15" i="8" s="1"/>
  <c r="AR15" i="8"/>
  <c r="W15" i="8" s="1"/>
  <c r="AG15" i="8"/>
  <c r="AE15" i="8"/>
  <c r="AD15" i="8"/>
  <c r="AV14" i="8"/>
  <c r="AT14" i="8"/>
  <c r="AR14" i="8"/>
  <c r="W14" i="8" s="1"/>
  <c r="AG14" i="8"/>
  <c r="AE14" i="8"/>
  <c r="AD14" i="8"/>
  <c r="AV13" i="8"/>
  <c r="AT13" i="8"/>
  <c r="Y13" i="8" s="1"/>
  <c r="AR13" i="8"/>
  <c r="W13" i="8" s="1"/>
  <c r="AG13" i="8"/>
  <c r="AE13" i="8"/>
  <c r="AD13" i="8"/>
  <c r="AV12" i="8"/>
  <c r="AT12" i="8"/>
  <c r="Y12" i="8" s="1"/>
  <c r="AR12" i="8"/>
  <c r="AG12" i="8"/>
  <c r="AE12" i="8"/>
  <c r="AD12" i="8"/>
  <c r="AV11" i="8"/>
  <c r="AT11" i="8"/>
  <c r="Y11" i="8" s="1"/>
  <c r="AR11" i="8"/>
  <c r="W11" i="8" s="1"/>
  <c r="AG11" i="8"/>
  <c r="AE11" i="8"/>
  <c r="AD11" i="8"/>
  <c r="AV10" i="8"/>
  <c r="AT10" i="8"/>
  <c r="AR10" i="8"/>
  <c r="W10" i="8" s="1"/>
  <c r="AG10" i="8"/>
  <c r="AE10" i="8"/>
  <c r="AD10" i="8"/>
  <c r="AV9" i="8"/>
  <c r="AT9" i="8"/>
  <c r="Y9" i="8" s="1"/>
  <c r="AR9" i="8"/>
  <c r="W9" i="8" s="1"/>
  <c r="AG9" i="8"/>
  <c r="AE9" i="8"/>
  <c r="AD9" i="8"/>
  <c r="AV8" i="8"/>
  <c r="AT8" i="8"/>
  <c r="Y8" i="8" s="1"/>
  <c r="AR8" i="8"/>
  <c r="AG8" i="8"/>
  <c r="AE8" i="8"/>
  <c r="AD8" i="8"/>
  <c r="AV7" i="8"/>
  <c r="AT7" i="8"/>
  <c r="Y7" i="8" s="1"/>
  <c r="AR7" i="8"/>
  <c r="W7" i="8" s="1"/>
  <c r="AE7" i="8"/>
  <c r="AD7" i="8"/>
  <c r="AV6" i="8"/>
  <c r="AT6" i="8"/>
  <c r="AR6" i="8"/>
  <c r="W6" i="8" s="1"/>
  <c r="AF6" i="8"/>
  <c r="AE6" i="8"/>
  <c r="AD6" i="8"/>
  <c r="AF5" i="8"/>
  <c r="U33" i="7"/>
  <c r="S33" i="7"/>
  <c r="Q33" i="7"/>
  <c r="R15" i="7" s="1"/>
  <c r="F33" i="7"/>
  <c r="E33" i="7"/>
  <c r="D33" i="7"/>
  <c r="U32" i="7"/>
  <c r="S32" i="7"/>
  <c r="T14" i="7" s="1"/>
  <c r="Q32" i="7"/>
  <c r="F32" i="7"/>
  <c r="E32" i="7"/>
  <c r="D32" i="7"/>
  <c r="U31" i="7"/>
  <c r="S31" i="7"/>
  <c r="T31" i="7" s="1"/>
  <c r="U13" i="7" s="1"/>
  <c r="Q31" i="7"/>
  <c r="R13" i="7" s="1"/>
  <c r="F31" i="7"/>
  <c r="E31" i="7"/>
  <c r="D31" i="7"/>
  <c r="U30" i="7"/>
  <c r="S30" i="7"/>
  <c r="T30" i="7" s="1"/>
  <c r="U12" i="7" s="1"/>
  <c r="Q30" i="7"/>
  <c r="R30" i="7" s="1"/>
  <c r="S12" i="7" s="1"/>
  <c r="F30" i="7"/>
  <c r="E30" i="7"/>
  <c r="D30" i="7"/>
  <c r="U29" i="7"/>
  <c r="S29" i="7"/>
  <c r="T29" i="7" s="1"/>
  <c r="U11" i="7" s="1"/>
  <c r="Q29" i="7"/>
  <c r="R29" i="7" s="1"/>
  <c r="S11" i="7" s="1"/>
  <c r="F29" i="7"/>
  <c r="E29" i="7"/>
  <c r="D29" i="7"/>
  <c r="U28" i="7"/>
  <c r="S28" i="7"/>
  <c r="T10" i="7" s="1"/>
  <c r="Q28" i="7"/>
  <c r="R10" i="7" s="1"/>
  <c r="F28" i="7"/>
  <c r="E28" i="7"/>
  <c r="D28" i="7"/>
  <c r="U27" i="7"/>
  <c r="S27" i="7"/>
  <c r="T27" i="7" s="1"/>
  <c r="U9" i="7" s="1"/>
  <c r="Q27" i="7"/>
  <c r="R9" i="7" s="1"/>
  <c r="F27" i="7"/>
  <c r="E27" i="7"/>
  <c r="D27" i="7"/>
  <c r="U26" i="7"/>
  <c r="S26" i="7"/>
  <c r="Q26" i="7"/>
  <c r="R8" i="7" s="1"/>
  <c r="F26" i="7"/>
  <c r="E26" i="7"/>
  <c r="D26" i="7"/>
  <c r="U25" i="7"/>
  <c r="S25" i="7"/>
  <c r="T25" i="7" s="1"/>
  <c r="U7" i="7" s="1"/>
  <c r="Q25" i="7"/>
  <c r="R25" i="7" s="1"/>
  <c r="S7" i="7" s="1"/>
  <c r="F25" i="7"/>
  <c r="E25" i="7"/>
  <c r="D25" i="7"/>
  <c r="U24" i="7"/>
  <c r="S24" i="7"/>
  <c r="T6" i="7" s="1"/>
  <c r="Q24" i="7"/>
  <c r="R6" i="7" s="1"/>
  <c r="F24" i="7"/>
  <c r="E24" i="7"/>
  <c r="D24" i="7"/>
  <c r="Q15" i="7"/>
  <c r="O15" i="7"/>
  <c r="M15" i="7"/>
  <c r="K15" i="7"/>
  <c r="I15" i="7"/>
  <c r="G15" i="7"/>
  <c r="R14" i="7"/>
  <c r="Q14" i="7"/>
  <c r="O14" i="7"/>
  <c r="M14" i="7"/>
  <c r="K14" i="7"/>
  <c r="I14" i="7"/>
  <c r="G14" i="7"/>
  <c r="Q13" i="7"/>
  <c r="O13" i="7"/>
  <c r="M13" i="7"/>
  <c r="K13" i="7"/>
  <c r="I13" i="7"/>
  <c r="G13" i="7"/>
  <c r="Q12" i="7"/>
  <c r="O12" i="7"/>
  <c r="M12" i="7"/>
  <c r="K12" i="7"/>
  <c r="I12" i="7"/>
  <c r="G12" i="7"/>
  <c r="R11" i="7"/>
  <c r="Q11" i="7"/>
  <c r="O11" i="7"/>
  <c r="M11" i="7"/>
  <c r="K11" i="7"/>
  <c r="I11" i="7"/>
  <c r="G11" i="7"/>
  <c r="Q10" i="7"/>
  <c r="O10" i="7"/>
  <c r="M10" i="7"/>
  <c r="K10" i="7"/>
  <c r="I10" i="7"/>
  <c r="G10" i="7"/>
  <c r="Q9" i="7"/>
  <c r="O9" i="7"/>
  <c r="M9" i="7"/>
  <c r="K9" i="7"/>
  <c r="I9" i="7"/>
  <c r="G9" i="7"/>
  <c r="T8" i="7"/>
  <c r="Q8" i="7"/>
  <c r="O8" i="7"/>
  <c r="M8" i="7"/>
  <c r="K8" i="7"/>
  <c r="I8" i="7"/>
  <c r="G8" i="7"/>
  <c r="R7" i="7"/>
  <c r="Q7" i="7"/>
  <c r="O7" i="7"/>
  <c r="M7" i="7"/>
  <c r="K7" i="7"/>
  <c r="I7" i="7"/>
  <c r="G7" i="7"/>
  <c r="Q6" i="7"/>
  <c r="O6" i="7"/>
  <c r="M6" i="7"/>
  <c r="K6" i="7"/>
  <c r="I6" i="7"/>
  <c r="G6" i="7"/>
  <c r="Q15" i="5"/>
  <c r="O15" i="5"/>
  <c r="Q14" i="5"/>
  <c r="O14" i="5"/>
  <c r="Q13" i="5"/>
  <c r="O13" i="5"/>
  <c r="Q12" i="5"/>
  <c r="O12" i="5"/>
  <c r="Q11" i="5"/>
  <c r="O11" i="5"/>
  <c r="Q10" i="5"/>
  <c r="O10" i="5"/>
  <c r="Q9" i="5"/>
  <c r="O9" i="5"/>
  <c r="Q8" i="5"/>
  <c r="O8" i="5"/>
  <c r="Q7" i="5"/>
  <c r="O7" i="5"/>
  <c r="Q6" i="5"/>
  <c r="Q16" i="5" s="1"/>
  <c r="O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M16" i="5" s="1"/>
  <c r="K6" i="5"/>
  <c r="K16" i="5" s="1"/>
  <c r="I8" i="5"/>
  <c r="I9" i="5"/>
  <c r="I10" i="5"/>
  <c r="I11" i="5"/>
  <c r="I12" i="5"/>
  <c r="I13" i="5"/>
  <c r="I14" i="5"/>
  <c r="I15" i="5"/>
  <c r="I6" i="5"/>
  <c r="G8" i="5"/>
  <c r="G9" i="5"/>
  <c r="G10" i="5"/>
  <c r="G11" i="5"/>
  <c r="G12" i="5"/>
  <c r="G13" i="5"/>
  <c r="G14" i="5"/>
  <c r="G15" i="5"/>
  <c r="G6" i="5"/>
  <c r="I7" i="5"/>
  <c r="G7" i="5"/>
  <c r="D33" i="5"/>
  <c r="E33" i="5"/>
  <c r="F33" i="5"/>
  <c r="Q33" i="5"/>
  <c r="R33" i="5" s="1"/>
  <c r="S33" i="5"/>
  <c r="U33" i="5"/>
  <c r="AS13" i="8" l="1"/>
  <c r="X13" i="8" s="1"/>
  <c r="AS9" i="8"/>
  <c r="X9" i="8" s="1"/>
  <c r="AU14" i="8"/>
  <c r="Z14" i="8" s="1"/>
  <c r="AS12" i="8"/>
  <c r="X12" i="8" s="1"/>
  <c r="AS15" i="8"/>
  <c r="X15" i="8" s="1"/>
  <c r="AS11" i="8"/>
  <c r="X11" i="8" s="1"/>
  <c r="AU7" i="8"/>
  <c r="Z7" i="8" s="1"/>
  <c r="AS16" i="8"/>
  <c r="X16" i="8" s="1"/>
  <c r="AU11" i="8"/>
  <c r="Z11" i="8" s="1"/>
  <c r="AU15" i="8"/>
  <c r="Z15" i="8" s="1"/>
  <c r="AS17" i="8"/>
  <c r="X17" i="8" s="1"/>
  <c r="AU6" i="8"/>
  <c r="Z6" i="8" s="1"/>
  <c r="AS8" i="8"/>
  <c r="X8" i="8" s="1"/>
  <c r="AS7" i="8"/>
  <c r="X7" i="8" s="1"/>
  <c r="AU10" i="8"/>
  <c r="Z10" i="8" s="1"/>
  <c r="AU9" i="8"/>
  <c r="Z9" i="8" s="1"/>
  <c r="AU13" i="8"/>
  <c r="Z13" i="8" s="1"/>
  <c r="AU17" i="8"/>
  <c r="Z17" i="8" s="1"/>
  <c r="AS6" i="8"/>
  <c r="X6" i="8" s="1"/>
  <c r="Y6" i="8"/>
  <c r="AU8" i="8"/>
  <c r="Z8" i="8" s="1"/>
  <c r="W8" i="8"/>
  <c r="AS10" i="8"/>
  <c r="X10" i="8" s="1"/>
  <c r="Y10" i="8"/>
  <c r="AU12" i="8"/>
  <c r="Z12" i="8" s="1"/>
  <c r="W12" i="8"/>
  <c r="AS14" i="8"/>
  <c r="X14" i="8" s="1"/>
  <c r="Y14" i="8"/>
  <c r="AU16" i="8"/>
  <c r="Z16" i="8" s="1"/>
  <c r="W16" i="8"/>
  <c r="R33" i="7"/>
  <c r="S15" i="7" s="1"/>
  <c r="T12" i="7"/>
  <c r="R32" i="7"/>
  <c r="S14" i="7" s="1"/>
  <c r="S16" i="7" s="1"/>
  <c r="R12" i="7"/>
  <c r="R31" i="7"/>
  <c r="S13" i="7" s="1"/>
  <c r="R28" i="7"/>
  <c r="S10" i="7" s="1"/>
  <c r="R26" i="7"/>
  <c r="S8" i="7" s="1"/>
  <c r="R27" i="7"/>
  <c r="S9" i="7" s="1"/>
  <c r="R24" i="7"/>
  <c r="S6" i="7" s="1"/>
  <c r="Q16" i="7"/>
  <c r="I16" i="7"/>
  <c r="K16" i="7"/>
  <c r="T26" i="7"/>
  <c r="U8" i="7" s="1"/>
  <c r="M16" i="7"/>
  <c r="T33" i="7"/>
  <c r="U15" i="7" s="1"/>
  <c r="G16" i="7"/>
  <c r="O16" i="7"/>
  <c r="T24" i="7"/>
  <c r="U6" i="7" s="1"/>
  <c r="T28" i="7"/>
  <c r="U10" i="7" s="1"/>
  <c r="T32" i="7"/>
  <c r="U14" i="7" s="1"/>
  <c r="T7" i="7"/>
  <c r="T9" i="7"/>
  <c r="T11" i="7"/>
  <c r="T13" i="7"/>
  <c r="T15" i="7"/>
  <c r="O16" i="5"/>
  <c r="T33" i="5"/>
  <c r="Z18" i="8" l="1"/>
  <c r="X18" i="8"/>
  <c r="U16" i="7"/>
  <c r="T15" i="5"/>
  <c r="U15" i="5"/>
  <c r="U32" i="5"/>
  <c r="S32" i="5"/>
  <c r="T14" i="5" s="1"/>
  <c r="Q32" i="5"/>
  <c r="F32" i="5"/>
  <c r="E32" i="5"/>
  <c r="D32" i="5"/>
  <c r="U31" i="5"/>
  <c r="S31" i="5"/>
  <c r="T13" i="5" s="1"/>
  <c r="Q31" i="5"/>
  <c r="R13" i="5" s="1"/>
  <c r="F31" i="5"/>
  <c r="E31" i="5"/>
  <c r="D31" i="5"/>
  <c r="U30" i="5"/>
  <c r="S30" i="5"/>
  <c r="Q30" i="5"/>
  <c r="R12" i="5" s="1"/>
  <c r="F30" i="5"/>
  <c r="E30" i="5"/>
  <c r="D30" i="5"/>
  <c r="U29" i="5"/>
  <c r="S29" i="5"/>
  <c r="T11" i="5" s="1"/>
  <c r="Q29" i="5"/>
  <c r="R11" i="5" s="1"/>
  <c r="F29" i="5"/>
  <c r="E29" i="5"/>
  <c r="D29" i="5"/>
  <c r="U28" i="5"/>
  <c r="S28" i="5"/>
  <c r="T10" i="5" s="1"/>
  <c r="Q28" i="5"/>
  <c r="R10" i="5" s="1"/>
  <c r="F28" i="5"/>
  <c r="E28" i="5"/>
  <c r="D28" i="5"/>
  <c r="U27" i="5"/>
  <c r="S27" i="5"/>
  <c r="Q27" i="5"/>
  <c r="R9" i="5" s="1"/>
  <c r="F27" i="5"/>
  <c r="E27" i="5"/>
  <c r="D27" i="5"/>
  <c r="U26" i="5"/>
  <c r="S26" i="5"/>
  <c r="Q26" i="5"/>
  <c r="R8" i="5" s="1"/>
  <c r="F26" i="5"/>
  <c r="E26" i="5"/>
  <c r="D26" i="5"/>
  <c r="U25" i="5"/>
  <c r="S25" i="5"/>
  <c r="T7" i="5" s="1"/>
  <c r="Q25" i="5"/>
  <c r="R7" i="5" s="1"/>
  <c r="F25" i="5"/>
  <c r="E25" i="5"/>
  <c r="D25" i="5"/>
  <c r="U24" i="5"/>
  <c r="S24" i="5"/>
  <c r="T6" i="5" s="1"/>
  <c r="Q24" i="5"/>
  <c r="R6" i="5" s="1"/>
  <c r="F24" i="5"/>
  <c r="E24" i="5"/>
  <c r="D24" i="5"/>
  <c r="J21" i="1"/>
  <c r="H21" i="1"/>
  <c r="T26" i="5" l="1"/>
  <c r="U8" i="5" s="1"/>
  <c r="T32" i="5"/>
  <c r="U14" i="5" s="1"/>
  <c r="T29" i="5"/>
  <c r="U11" i="5" s="1"/>
  <c r="T25" i="5"/>
  <c r="U7" i="5" s="1"/>
  <c r="I16" i="5"/>
  <c r="G16" i="5"/>
  <c r="R27" i="5"/>
  <c r="S9" i="5" s="1"/>
  <c r="T27" i="5"/>
  <c r="U9" i="5" s="1"/>
  <c r="T30" i="5"/>
  <c r="U12" i="5" s="1"/>
  <c r="T12" i="5"/>
  <c r="R25" i="5"/>
  <c r="S7" i="5" s="1"/>
  <c r="T24" i="5"/>
  <c r="U6" i="5" s="1"/>
  <c r="T8" i="5"/>
  <c r="T9" i="5"/>
  <c r="T28" i="5"/>
  <c r="U10" i="5" s="1"/>
  <c r="R30" i="5"/>
  <c r="S12" i="5" s="1"/>
  <c r="R31" i="5"/>
  <c r="S13" i="5" s="1"/>
  <c r="R32" i="5"/>
  <c r="S14" i="5" s="1"/>
  <c r="S15" i="5"/>
  <c r="R24" i="5"/>
  <c r="S6" i="5" s="1"/>
  <c r="R26" i="5"/>
  <c r="S8" i="5" s="1"/>
  <c r="R28" i="5"/>
  <c r="S10" i="5" s="1"/>
  <c r="R29" i="5"/>
  <c r="S11" i="5" s="1"/>
  <c r="T31" i="5"/>
  <c r="U13" i="5" s="1"/>
  <c r="R14" i="5"/>
  <c r="R15" i="5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4" i="3"/>
  <c r="X5" i="3"/>
  <c r="X6" i="3"/>
  <c r="V36" i="3"/>
  <c r="W36" i="3"/>
  <c r="Y36" i="3"/>
  <c r="AJ36" i="3"/>
  <c r="AL36" i="3"/>
  <c r="AN36" i="3"/>
  <c r="V37" i="3"/>
  <c r="W37" i="3"/>
  <c r="Y37" i="3"/>
  <c r="AJ37" i="3"/>
  <c r="AL37" i="3"/>
  <c r="AN37" i="3"/>
  <c r="V38" i="3"/>
  <c r="W38" i="3"/>
  <c r="Y38" i="3"/>
  <c r="AJ38" i="3"/>
  <c r="AL38" i="3"/>
  <c r="AN38" i="3"/>
  <c r="V19" i="3"/>
  <c r="W19" i="3"/>
  <c r="Y19" i="3"/>
  <c r="AJ19" i="3"/>
  <c r="AL19" i="3"/>
  <c r="M20" i="3" s="1"/>
  <c r="AN19" i="3"/>
  <c r="V20" i="3"/>
  <c r="W20" i="3"/>
  <c r="Y20" i="3"/>
  <c r="AJ20" i="3"/>
  <c r="AL20" i="3"/>
  <c r="AN20" i="3"/>
  <c r="V21" i="3"/>
  <c r="W21" i="3"/>
  <c r="Y21" i="3"/>
  <c r="AJ21" i="3"/>
  <c r="AL21" i="3"/>
  <c r="AN21" i="3"/>
  <c r="V22" i="3"/>
  <c r="W22" i="3"/>
  <c r="Y22" i="3"/>
  <c r="AJ22" i="3"/>
  <c r="AL22" i="3"/>
  <c r="M23" i="3" s="1"/>
  <c r="AN22" i="3"/>
  <c r="V23" i="3"/>
  <c r="W23" i="3"/>
  <c r="Y23" i="3"/>
  <c r="AJ23" i="3"/>
  <c r="AL23" i="3"/>
  <c r="AN23" i="3"/>
  <c r="V24" i="3"/>
  <c r="W24" i="3"/>
  <c r="Y24" i="3"/>
  <c r="AJ24" i="3"/>
  <c r="AL24" i="3"/>
  <c r="M25" i="3" s="1"/>
  <c r="AN24" i="3"/>
  <c r="V25" i="3"/>
  <c r="W25" i="3"/>
  <c r="Y25" i="3"/>
  <c r="AJ25" i="3"/>
  <c r="AL25" i="3"/>
  <c r="AN25" i="3"/>
  <c r="V26" i="3"/>
  <c r="W26" i="3"/>
  <c r="Y26" i="3"/>
  <c r="AJ26" i="3"/>
  <c r="AL26" i="3"/>
  <c r="M27" i="3" s="1"/>
  <c r="AN26" i="3"/>
  <c r="V27" i="3"/>
  <c r="W27" i="3"/>
  <c r="Y27" i="3"/>
  <c r="AJ27" i="3"/>
  <c r="AL27" i="3"/>
  <c r="M28" i="3" s="1"/>
  <c r="AN27" i="3"/>
  <c r="V28" i="3"/>
  <c r="W28" i="3"/>
  <c r="Y28" i="3"/>
  <c r="AJ28" i="3"/>
  <c r="AL28" i="3"/>
  <c r="M29" i="3" s="1"/>
  <c r="AN28" i="3"/>
  <c r="V29" i="3"/>
  <c r="W29" i="3"/>
  <c r="Y29" i="3"/>
  <c r="AJ29" i="3"/>
  <c r="AL29" i="3"/>
  <c r="M30" i="3" s="1"/>
  <c r="AN29" i="3"/>
  <c r="V30" i="3"/>
  <c r="W30" i="3"/>
  <c r="Y30" i="3"/>
  <c r="AJ30" i="3"/>
  <c r="AL30" i="3"/>
  <c r="M31" i="3" s="1"/>
  <c r="AN30" i="3"/>
  <c r="V31" i="3"/>
  <c r="W31" i="3"/>
  <c r="Y31" i="3"/>
  <c r="AJ31" i="3"/>
  <c r="AL31" i="3"/>
  <c r="M32" i="3" s="1"/>
  <c r="AN31" i="3"/>
  <c r="V32" i="3"/>
  <c r="W32" i="3"/>
  <c r="Y32" i="3"/>
  <c r="AJ32" i="3"/>
  <c r="AL32" i="3"/>
  <c r="M33" i="3" s="1"/>
  <c r="AN32" i="3"/>
  <c r="V33" i="3"/>
  <c r="W33" i="3"/>
  <c r="Y33" i="3"/>
  <c r="AJ33" i="3"/>
  <c r="AL33" i="3"/>
  <c r="AN33" i="3"/>
  <c r="V34" i="3"/>
  <c r="W34" i="3"/>
  <c r="Y34" i="3"/>
  <c r="AJ34" i="3"/>
  <c r="AL34" i="3"/>
  <c r="M35" i="3" s="1"/>
  <c r="AN34" i="3"/>
  <c r="V35" i="3"/>
  <c r="W35" i="3"/>
  <c r="Y35" i="3"/>
  <c r="AJ35" i="3"/>
  <c r="AL35" i="3"/>
  <c r="AN35" i="3"/>
  <c r="AN18" i="3"/>
  <c r="AL18" i="3"/>
  <c r="AJ18" i="3"/>
  <c r="K19" i="3" s="1"/>
  <c r="Y18" i="3"/>
  <c r="W18" i="3"/>
  <c r="V18" i="3"/>
  <c r="AN17" i="3"/>
  <c r="AL17" i="3"/>
  <c r="AJ17" i="3"/>
  <c r="Y17" i="3"/>
  <c r="W17" i="3"/>
  <c r="V17" i="3"/>
  <c r="AN16" i="3"/>
  <c r="AL16" i="3"/>
  <c r="AJ16" i="3"/>
  <c r="Y16" i="3"/>
  <c r="W16" i="3"/>
  <c r="V16" i="3"/>
  <c r="AN15" i="3"/>
  <c r="AL15" i="3"/>
  <c r="AJ15" i="3"/>
  <c r="K16" i="3" s="1"/>
  <c r="Y15" i="3"/>
  <c r="W15" i="3"/>
  <c r="V15" i="3"/>
  <c r="AN14" i="3"/>
  <c r="AL14" i="3"/>
  <c r="AJ14" i="3"/>
  <c r="K15" i="3" s="1"/>
  <c r="Y14" i="3"/>
  <c r="W14" i="3"/>
  <c r="V14" i="3"/>
  <c r="AN13" i="3"/>
  <c r="AL13" i="3"/>
  <c r="AJ13" i="3"/>
  <c r="K14" i="3" s="1"/>
  <c r="Y13" i="3"/>
  <c r="W13" i="3"/>
  <c r="V13" i="3"/>
  <c r="AN12" i="3"/>
  <c r="AL12" i="3"/>
  <c r="AJ12" i="3"/>
  <c r="K13" i="3" s="1"/>
  <c r="Y12" i="3"/>
  <c r="W12" i="3"/>
  <c r="V12" i="3"/>
  <c r="AN11" i="3"/>
  <c r="AL11" i="3"/>
  <c r="AJ11" i="3"/>
  <c r="Y11" i="3"/>
  <c r="W11" i="3"/>
  <c r="V11" i="3"/>
  <c r="AN10" i="3"/>
  <c r="AL10" i="3"/>
  <c r="AJ10" i="3"/>
  <c r="Y10" i="3"/>
  <c r="W10" i="3"/>
  <c r="V10" i="3"/>
  <c r="AN9" i="3"/>
  <c r="AL9" i="3"/>
  <c r="AJ9" i="3"/>
  <c r="K10" i="3" s="1"/>
  <c r="Y9" i="3"/>
  <c r="W9" i="3"/>
  <c r="V9" i="3"/>
  <c r="AN8" i="3"/>
  <c r="AL8" i="3"/>
  <c r="M9" i="3" s="1"/>
  <c r="AJ8" i="3"/>
  <c r="Y8" i="3"/>
  <c r="W8" i="3"/>
  <c r="V8" i="3"/>
  <c r="AN7" i="3"/>
  <c r="AL7" i="3"/>
  <c r="AJ7" i="3"/>
  <c r="K8" i="3" s="1"/>
  <c r="Y7" i="3"/>
  <c r="W7" i="3"/>
  <c r="V7" i="3"/>
  <c r="AN6" i="3"/>
  <c r="AL6" i="3"/>
  <c r="AJ6" i="3"/>
  <c r="K7" i="3" s="1"/>
  <c r="Y6" i="3"/>
  <c r="W6" i="3"/>
  <c r="V6" i="3"/>
  <c r="AN5" i="3"/>
  <c r="AL5" i="3"/>
  <c r="M6" i="3" s="1"/>
  <c r="AJ5" i="3"/>
  <c r="K6" i="3" s="1"/>
  <c r="Y5" i="3"/>
  <c r="W5" i="3"/>
  <c r="V5" i="3"/>
  <c r="K18" i="3"/>
  <c r="M13" i="3"/>
  <c r="K11" i="1"/>
  <c r="M11" i="1"/>
  <c r="K12" i="1"/>
  <c r="K13" i="1"/>
  <c r="M13" i="1"/>
  <c r="M14" i="1"/>
  <c r="K15" i="1"/>
  <c r="M15" i="1"/>
  <c r="K16" i="1"/>
  <c r="K17" i="1"/>
  <c r="M18" i="1"/>
  <c r="M19" i="1"/>
  <c r="N14" i="1"/>
  <c r="N7" i="1"/>
  <c r="AM20" i="3" l="1"/>
  <c r="N21" i="3" s="1"/>
  <c r="AM38" i="3"/>
  <c r="N39" i="3" s="1"/>
  <c r="AM36" i="3"/>
  <c r="N37" i="3" s="1"/>
  <c r="AK30" i="3"/>
  <c r="L31" i="3" s="1"/>
  <c r="AK26" i="3"/>
  <c r="L27" i="3" s="1"/>
  <c r="AK24" i="3"/>
  <c r="L25" i="3" s="1"/>
  <c r="N12" i="1"/>
  <c r="AM34" i="3"/>
  <c r="N35" i="3" s="1"/>
  <c r="AM35" i="3"/>
  <c r="N36" i="3" s="1"/>
  <c r="AM33" i="3"/>
  <c r="N34" i="3" s="1"/>
  <c r="AM28" i="3"/>
  <c r="N29" i="3" s="1"/>
  <c r="AM26" i="3"/>
  <c r="N27" i="3" s="1"/>
  <c r="AM25" i="3"/>
  <c r="N26" i="3" s="1"/>
  <c r="AM30" i="3"/>
  <c r="N31" i="3" s="1"/>
  <c r="AK29" i="3"/>
  <c r="L30" i="3" s="1"/>
  <c r="AK27" i="3"/>
  <c r="L28" i="3" s="1"/>
  <c r="AK25" i="3"/>
  <c r="L26" i="3" s="1"/>
  <c r="AK35" i="3"/>
  <c r="L36" i="3" s="1"/>
  <c r="AK33" i="3"/>
  <c r="L34" i="3" s="1"/>
  <c r="AK22" i="3"/>
  <c r="L23" i="3" s="1"/>
  <c r="AK20" i="3"/>
  <c r="L21" i="3" s="1"/>
  <c r="AK38" i="3"/>
  <c r="L39" i="3" s="1"/>
  <c r="AK36" i="3"/>
  <c r="L37" i="3" s="1"/>
  <c r="H40" i="3"/>
  <c r="J40" i="3"/>
  <c r="AK34" i="3"/>
  <c r="L35" i="3" s="1"/>
  <c r="AK32" i="3"/>
  <c r="L33" i="3" s="1"/>
  <c r="AM22" i="3"/>
  <c r="N23" i="3" s="1"/>
  <c r="AK21" i="3"/>
  <c r="L22" i="3" s="1"/>
  <c r="AK19" i="3"/>
  <c r="L20" i="3" s="1"/>
  <c r="AK37" i="3"/>
  <c r="L38" i="3" s="1"/>
  <c r="AK17" i="3"/>
  <c r="L18" i="3" s="1"/>
  <c r="AM23" i="3"/>
  <c r="N24" i="3" s="1"/>
  <c r="AM13" i="3"/>
  <c r="N14" i="3" s="1"/>
  <c r="AM32" i="3"/>
  <c r="N33" i="3" s="1"/>
  <c r="AK31" i="3"/>
  <c r="L32" i="3" s="1"/>
  <c r="AK28" i="3"/>
  <c r="L29" i="3" s="1"/>
  <c r="AM24" i="3"/>
  <c r="N25" i="3" s="1"/>
  <c r="AK23" i="3"/>
  <c r="L24" i="3" s="1"/>
  <c r="AM21" i="3"/>
  <c r="N22" i="3" s="1"/>
  <c r="AM37" i="3"/>
  <c r="N38" i="3" s="1"/>
  <c r="S16" i="5"/>
  <c r="U16" i="5"/>
  <c r="K38" i="3"/>
  <c r="K35" i="3"/>
  <c r="M36" i="3"/>
  <c r="M37" i="3"/>
  <c r="K36" i="3"/>
  <c r="M38" i="3"/>
  <c r="K37" i="3"/>
  <c r="M34" i="3"/>
  <c r="K33" i="3"/>
  <c r="K30" i="3"/>
  <c r="K27" i="3"/>
  <c r="M24" i="3"/>
  <c r="M21" i="3"/>
  <c r="K20" i="3"/>
  <c r="AM31" i="3"/>
  <c r="N32" i="3" s="1"/>
  <c r="AM27" i="3"/>
  <c r="N28" i="3" s="1"/>
  <c r="K34" i="3"/>
  <c r="K31" i="3"/>
  <c r="K24" i="3"/>
  <c r="M22" i="3"/>
  <c r="K21" i="3"/>
  <c r="K28" i="3"/>
  <c r="M26" i="3"/>
  <c r="K25" i="3"/>
  <c r="K22" i="3"/>
  <c r="AM29" i="3"/>
  <c r="N30" i="3" s="1"/>
  <c r="AM19" i="3"/>
  <c r="N20" i="3" s="1"/>
  <c r="K32" i="3"/>
  <c r="K29" i="3"/>
  <c r="K26" i="3"/>
  <c r="K23" i="3"/>
  <c r="L15" i="1"/>
  <c r="M39" i="3"/>
  <c r="K39" i="3"/>
  <c r="L16" i="1"/>
  <c r="L17" i="1"/>
  <c r="N13" i="1"/>
  <c r="N16" i="1"/>
  <c r="L20" i="1"/>
  <c r="N17" i="1"/>
  <c r="K20" i="1"/>
  <c r="L12" i="1"/>
  <c r="M17" i="1"/>
  <c r="L18" i="1"/>
  <c r="L14" i="1"/>
  <c r="L13" i="1"/>
  <c r="L11" i="1"/>
  <c r="N20" i="1"/>
  <c r="L19" i="1"/>
  <c r="M10" i="1"/>
  <c r="N19" i="1"/>
  <c r="N11" i="1"/>
  <c r="K10" i="1"/>
  <c r="N18" i="1"/>
  <c r="K19" i="1"/>
  <c r="K8" i="1"/>
  <c r="N15" i="1"/>
  <c r="M9" i="1"/>
  <c r="K9" i="1"/>
  <c r="M8" i="1"/>
  <c r="K7" i="1"/>
  <c r="M7" i="1"/>
  <c r="M6" i="1"/>
  <c r="K6" i="1"/>
  <c r="K17" i="3"/>
  <c r="AK9" i="3"/>
  <c r="AK13" i="3"/>
  <c r="AK6" i="3"/>
  <c r="L7" i="3" s="1"/>
  <c r="AK10" i="3"/>
  <c r="L11" i="3" s="1"/>
  <c r="AM6" i="3"/>
  <c r="N7" i="3" s="1"/>
  <c r="AM8" i="3"/>
  <c r="N9" i="3" s="1"/>
  <c r="AK15" i="3"/>
  <c r="L16" i="3" s="1"/>
  <c r="AK5" i="3"/>
  <c r="AM10" i="3"/>
  <c r="N11" i="3" s="1"/>
  <c r="AM12" i="3"/>
  <c r="N13" i="3" s="1"/>
  <c r="AK14" i="3"/>
  <c r="L15" i="3" s="1"/>
  <c r="M14" i="3"/>
  <c r="AM5" i="3"/>
  <c r="N6" i="3" s="1"/>
  <c r="AK11" i="3"/>
  <c r="L12" i="3" s="1"/>
  <c r="AM14" i="3"/>
  <c r="N15" i="3" s="1"/>
  <c r="AK18" i="3"/>
  <c r="K11" i="3"/>
  <c r="AM9" i="3"/>
  <c r="M15" i="3"/>
  <c r="M7" i="3"/>
  <c r="K9" i="3"/>
  <c r="AK8" i="3"/>
  <c r="M10" i="3"/>
  <c r="K12" i="3"/>
  <c r="AK7" i="3"/>
  <c r="AK12" i="3"/>
  <c r="AK16" i="3"/>
  <c r="M11" i="3"/>
  <c r="AM7" i="3"/>
  <c r="AM11" i="3"/>
  <c r="N12" i="3" s="1"/>
  <c r="AM15" i="3"/>
  <c r="M16" i="3"/>
  <c r="AM18" i="3"/>
  <c r="M19" i="3"/>
  <c r="M8" i="3"/>
  <c r="M12" i="3"/>
  <c r="AM17" i="3"/>
  <c r="M18" i="3"/>
  <c r="AM16" i="3"/>
  <c r="M17" i="3"/>
  <c r="L6" i="1"/>
  <c r="L8" i="1"/>
  <c r="N9" i="1"/>
  <c r="N8" i="1"/>
  <c r="N6" i="1"/>
  <c r="L10" i="1"/>
  <c r="N10" i="1"/>
  <c r="K18" i="1"/>
  <c r="K14" i="1"/>
  <c r="M20" i="1"/>
  <c r="M16" i="1"/>
  <c r="M12" i="1"/>
  <c r="N21" i="1" l="1"/>
  <c r="L7" i="1"/>
  <c r="L21" i="1" s="1"/>
  <c r="N8" i="3"/>
  <c r="L14" i="3"/>
  <c r="L10" i="3"/>
  <c r="L19" i="3"/>
  <c r="N10" i="3"/>
  <c r="L6" i="3"/>
  <c r="L17" i="3"/>
  <c r="L9" i="3"/>
  <c r="L13" i="3"/>
  <c r="L8" i="3"/>
  <c r="N19" i="3"/>
  <c r="N17" i="3"/>
  <c r="N18" i="3"/>
  <c r="N16" i="3"/>
  <c r="L9" i="1"/>
  <c r="N40" i="3" l="1"/>
  <c r="L40" i="3"/>
</calcChain>
</file>

<file path=xl/sharedStrings.xml><?xml version="1.0" encoding="utf-8"?>
<sst xmlns="http://schemas.openxmlformats.org/spreadsheetml/2006/main" count="258" uniqueCount="102">
  <si>
    <t>Best</t>
  </si>
  <si>
    <t>Mean</t>
  </si>
  <si>
    <t>Instance</t>
  </si>
  <si>
    <t>NºTasks</t>
  </si>
  <si>
    <t>UB</t>
  </si>
  <si>
    <t xml:space="preserve">Cost </t>
  </si>
  <si>
    <t>Gap</t>
  </si>
  <si>
    <t>Run Nº</t>
  </si>
  <si>
    <t>Nº Tasks</t>
  </si>
  <si>
    <t>Std</t>
  </si>
  <si>
    <t>Lpr-a-01</t>
  </si>
  <si>
    <t>Lpr-a-02</t>
  </si>
  <si>
    <t>Lpr-a-03</t>
  </si>
  <si>
    <t>Lpr-a-04</t>
  </si>
  <si>
    <t>Lpr-a-05</t>
  </si>
  <si>
    <t>Lpr-b-01</t>
  </si>
  <si>
    <t>Lpr-b-02</t>
  </si>
  <si>
    <t>Lpr-b-03</t>
  </si>
  <si>
    <t>Lpr-b-04</t>
  </si>
  <si>
    <t>Lpr-b-05</t>
  </si>
  <si>
    <t>Lpr-c-01</t>
  </si>
  <si>
    <t>Lpr-c-02</t>
  </si>
  <si>
    <t>Lpr-c-03</t>
  </si>
  <si>
    <t>Lpr-c-04</t>
  </si>
  <si>
    <t>Lpr-c-05</t>
  </si>
  <si>
    <t>MABBLC</t>
  </si>
  <si>
    <t>MADCoM</t>
  </si>
  <si>
    <t>BKS</t>
  </si>
  <si>
    <t>LB</t>
  </si>
  <si>
    <t>mval1A</t>
  </si>
  <si>
    <t>mval1B</t>
  </si>
  <si>
    <t>mval1C</t>
  </si>
  <si>
    <t>mval2A</t>
  </si>
  <si>
    <t>mval2B</t>
  </si>
  <si>
    <t>mval2C</t>
  </si>
  <si>
    <t>mval3A</t>
  </si>
  <si>
    <t>mval3B</t>
  </si>
  <si>
    <t>mval3C</t>
  </si>
  <si>
    <t>mval4A</t>
  </si>
  <si>
    <t>mval4B</t>
  </si>
  <si>
    <t>mval4C</t>
  </si>
  <si>
    <t>mval4D</t>
  </si>
  <si>
    <t>mval5A</t>
  </si>
  <si>
    <t>mval5B</t>
  </si>
  <si>
    <t>mval5C</t>
  </si>
  <si>
    <t>mval5D</t>
  </si>
  <si>
    <t>mval6A</t>
  </si>
  <si>
    <t>mval6B</t>
  </si>
  <si>
    <t>mval6C</t>
  </si>
  <si>
    <t>mval7A</t>
  </si>
  <si>
    <t>mval7B</t>
  </si>
  <si>
    <t>mval7C</t>
  </si>
  <si>
    <t>mval8A</t>
  </si>
  <si>
    <t>mval8B</t>
  </si>
  <si>
    <t>mval8C</t>
  </si>
  <si>
    <t>mval9A</t>
  </si>
  <si>
    <t>mval9B</t>
  </si>
  <si>
    <t>mval9C</t>
  </si>
  <si>
    <t>mval9D</t>
  </si>
  <si>
    <t>mval10A</t>
  </si>
  <si>
    <t>mval10B</t>
  </si>
  <si>
    <t>mval10C</t>
  </si>
  <si>
    <t>mval10D</t>
  </si>
  <si>
    <t>Hefei-1</t>
  </si>
  <si>
    <t>Hefei-2</t>
  </si>
  <si>
    <t>Hefei-3</t>
  </si>
  <si>
    <t>Hefei-4</t>
  </si>
  <si>
    <t>Hefei-5</t>
  </si>
  <si>
    <t>Hefei-6</t>
  </si>
  <si>
    <t>Hefei-7</t>
  </si>
  <si>
    <t>Hefei-8</t>
  </si>
  <si>
    <t>Hefei-9</t>
  </si>
  <si>
    <t>Hefei-10</t>
  </si>
  <si>
    <t>RDG-MAENS</t>
  </si>
  <si>
    <t>UHGS</t>
  </si>
  <si>
    <t>RCO-SAHiD</t>
  </si>
  <si>
    <t>Beijing-1</t>
  </si>
  <si>
    <t>Beijing-2</t>
  </si>
  <si>
    <t>Beijing-3</t>
  </si>
  <si>
    <t>Beijing-4</t>
  </si>
  <si>
    <t>Beijing-5</t>
  </si>
  <si>
    <t>Beijing-6</t>
  </si>
  <si>
    <t>Beijing-7</t>
  </si>
  <si>
    <t>Beijing-8</t>
  </si>
  <si>
    <t>Beijing-9</t>
  </si>
  <si>
    <t>Beijing-10</t>
  </si>
  <si>
    <t>K1_g-2</t>
  </si>
  <si>
    <t>K1_g-6</t>
  </si>
  <si>
    <t>K2_g-2</t>
  </si>
  <si>
    <t>K2_g-4</t>
  </si>
  <si>
    <t>K5_g-2</t>
  </si>
  <si>
    <t>K5_g-6</t>
  </si>
  <si>
    <t>O1_g-4</t>
  </si>
  <si>
    <t>O1_g-6</t>
  </si>
  <si>
    <t>O1_p-2</t>
  </si>
  <si>
    <t>O1_p-4</t>
  </si>
  <si>
    <t>O6_g-2</t>
  </si>
  <si>
    <t>O6_g-6</t>
  </si>
  <si>
    <t>Time</t>
  </si>
  <si>
    <t>117 seconds per 1000 nodes</t>
  </si>
  <si>
    <t>FastCARP</t>
  </si>
  <si>
    <t>SAHiD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</si>
</sst>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10" fontId="0" fillId="0" borderId="8" xfId="1" applyNumberFormat="1" applyFont="1" applyBorder="1"/>
    <xf numFmtId="10" fontId="0" fillId="0" borderId="6" xfId="1" applyNumberFormat="1" applyFon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0" xfId="0" applyNumberFormat="1"/>
    <xf numFmtId="10" fontId="0" fillId="0" borderId="11" xfId="1" applyNumberFormat="1" applyFont="1" applyBorder="1"/>
    <xf numFmtId="10" fontId="0" fillId="0" borderId="10" xfId="1" applyNumberFormat="1" applyFon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10" fontId="0" fillId="0" borderId="15" xfId="1" applyNumberFormat="1" applyFont="1" applyBorder="1"/>
    <xf numFmtId="10" fontId="0" fillId="0" borderId="13" xfId="1" applyNumberFormat="1" applyFont="1" applyBorder="1"/>
    <xf numFmtId="10" fontId="0" fillId="0" borderId="0" xfId="1" applyNumberFormat="1" applyFont="1" applyBorder="1"/>
    <xf numFmtId="0" fontId="0" fillId="0" borderId="14" xfId="0" applyBorder="1"/>
    <xf numFmtId="3" fontId="0" fillId="0" borderId="9" xfId="0" applyNumberFormat="1" applyBorder="1"/>
    <xf numFmtId="3" fontId="0" fillId="0" borderId="12" xfId="0" applyNumberFormat="1" applyBorder="1"/>
    <xf numFmtId="10" fontId="0" fillId="0" borderId="0" xfId="1" applyNumberFormat="1" applyFont="1"/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3" fontId="0" fillId="0" borderId="0" xfId="0" applyNumberFormat="1" applyBorder="1"/>
    <xf numFmtId="0" fontId="0" fillId="0" borderId="7" xfId="0" applyBorder="1"/>
    <xf numFmtId="3" fontId="0" fillId="0" borderId="17" xfId="0" applyNumberFormat="1" applyBorder="1"/>
    <xf numFmtId="3" fontId="0" fillId="0" borderId="16" xfId="0" applyNumberFormat="1" applyBorder="1"/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vertical="center" textRotation="90"/>
    </xf>
    <xf numFmtId="0" fontId="0" fillId="0" borderId="0" xfId="0" applyBorder="1" applyAlignment="1">
      <alignment horizontal="center"/>
    </xf>
    <xf numFmtId="9" fontId="3" fillId="0" borderId="0" xfId="0" applyNumberFormat="1" applyFont="1" applyBorder="1" applyAlignment="1">
      <alignment vertical="center" textRotation="90"/>
    </xf>
    <xf numFmtId="10" fontId="0" fillId="0" borderId="4" xfId="0" applyNumberFormat="1" applyBorder="1"/>
    <xf numFmtId="10" fontId="0" fillId="0" borderId="4" xfId="1" applyNumberFormat="1" applyFont="1" applyBorder="1"/>
    <xf numFmtId="1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0" fillId="0" borderId="13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9" xfId="0" applyNumberFormat="1" applyBorder="1"/>
    <xf numFmtId="1" fontId="0" fillId="0" borderId="12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6" fillId="0" borderId="0" xfId="0" applyFont="1"/>
    <xf numFmtId="3" fontId="5" fillId="0" borderId="0" xfId="0" applyNumberFormat="1" applyFont="1"/>
    <xf numFmtId="3" fontId="0" fillId="0" borderId="19" xfId="0" applyNumberFormat="1" applyBorder="1"/>
    <xf numFmtId="10" fontId="0" fillId="0" borderId="0" xfId="0" applyNumberFormat="1" applyFill="1" applyBorder="1"/>
    <xf numFmtId="9" fontId="0" fillId="0" borderId="0" xfId="1" applyFont="1"/>
    <xf numFmtId="0" fontId="0" fillId="0" borderId="0" xfId="0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 textRotation="90"/>
    </xf>
    <xf numFmtId="9" fontId="3" fillId="0" borderId="9" xfId="0" applyNumberFormat="1" applyFont="1" applyBorder="1" applyAlignment="1">
      <alignment horizontal="center" vertical="center" textRotation="90"/>
    </xf>
    <xf numFmtId="9" fontId="3" fillId="0" borderId="12" xfId="0" applyNumberFormat="1" applyFont="1" applyBorder="1" applyAlignment="1">
      <alignment horizontal="center" vertical="center" textRotation="90"/>
    </xf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3" fillId="0" borderId="0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  <u val="none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AABF-7BE3-4CD8-B0B1-DD7A7C3EF223}">
  <dimension ref="A2:AI58"/>
  <sheetViews>
    <sheetView workbookViewId="0">
      <selection activeCell="P21" sqref="P21"/>
    </sheetView>
  </sheetViews>
  <sheetFormatPr defaultRowHeight="15" x14ac:dyDescent="0.25"/>
  <cols>
    <col min="27" max="27" width="10.5703125" bestFit="1" customWidth="1"/>
  </cols>
  <sheetData>
    <row r="2" spans="1:35" ht="15.75" thickBot="1" x14ac:dyDescent="0.3"/>
    <row r="3" spans="1:35" ht="16.5" thickTop="1" thickBot="1" x14ac:dyDescent="0.3">
      <c r="G3" s="62" t="s">
        <v>25</v>
      </c>
      <c r="H3" s="63"/>
      <c r="I3" s="63"/>
      <c r="J3" s="64"/>
      <c r="K3" s="62" t="s">
        <v>26</v>
      </c>
      <c r="L3" s="63"/>
      <c r="M3" s="63"/>
      <c r="N3" s="64"/>
    </row>
    <row r="4" spans="1:35" ht="16.5" thickTop="1" thickBot="1" x14ac:dyDescent="0.3">
      <c r="G4" s="65" t="s">
        <v>0</v>
      </c>
      <c r="H4" s="66"/>
      <c r="I4" s="65" t="s">
        <v>1</v>
      </c>
      <c r="J4" s="66"/>
      <c r="K4" s="65" t="s">
        <v>0</v>
      </c>
      <c r="L4" s="66"/>
      <c r="M4" s="65" t="s">
        <v>1</v>
      </c>
      <c r="N4" s="66"/>
      <c r="U4" s="65" t="s">
        <v>7</v>
      </c>
      <c r="V4" s="69"/>
      <c r="W4" s="69"/>
      <c r="X4" s="69"/>
      <c r="Y4" s="69"/>
      <c r="Z4" s="69"/>
      <c r="AA4" s="69"/>
      <c r="AB4" s="69"/>
      <c r="AC4" s="69"/>
      <c r="AD4" s="66"/>
    </row>
    <row r="5" spans="1:35" ht="16.5" thickTop="1" thickBot="1" x14ac:dyDescent="0.3">
      <c r="A5" s="28"/>
      <c r="C5" s="1" t="s">
        <v>2</v>
      </c>
      <c r="D5" s="1" t="s">
        <v>3</v>
      </c>
      <c r="E5" s="1" t="s">
        <v>28</v>
      </c>
      <c r="F5" s="1" t="s">
        <v>4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Q5" s="23"/>
      <c r="R5" s="1" t="s">
        <v>2</v>
      </c>
      <c r="S5" s="3" t="s">
        <v>8</v>
      </c>
      <c r="T5" s="1" t="s">
        <v>4</v>
      </c>
      <c r="U5" s="2">
        <v>1</v>
      </c>
      <c r="V5" s="4">
        <v>2</v>
      </c>
      <c r="W5" s="4">
        <v>3</v>
      </c>
      <c r="X5" s="4">
        <v>4</v>
      </c>
      <c r="Y5" s="4">
        <v>5</v>
      </c>
      <c r="Z5" s="4">
        <v>6</v>
      </c>
      <c r="AA5" s="4">
        <v>7</v>
      </c>
      <c r="AB5" s="4">
        <v>8</v>
      </c>
      <c r="AC5" s="4">
        <v>9</v>
      </c>
      <c r="AD5" s="3">
        <v>10</v>
      </c>
      <c r="AE5" s="57" t="s">
        <v>0</v>
      </c>
      <c r="AF5" s="58"/>
      <c r="AG5" s="57" t="s">
        <v>1</v>
      </c>
      <c r="AH5" s="58"/>
      <c r="AI5" s="41" t="s">
        <v>9</v>
      </c>
    </row>
    <row r="6" spans="1:35" ht="15.75" thickTop="1" x14ac:dyDescent="0.25">
      <c r="A6" s="28"/>
      <c r="B6" s="34"/>
      <c r="C6" s="5" t="s">
        <v>10</v>
      </c>
      <c r="D6" s="6">
        <v>52</v>
      </c>
      <c r="E6" s="7">
        <v>13484</v>
      </c>
      <c r="F6" s="7">
        <v>13484</v>
      </c>
      <c r="G6" s="8">
        <v>13484</v>
      </c>
      <c r="H6" s="15">
        <f t="shared" ref="H6:H20" si="0">G6/$F6-1</f>
        <v>0</v>
      </c>
      <c r="I6" s="8">
        <v>13484</v>
      </c>
      <c r="J6" s="16">
        <f t="shared" ref="J6:J20" si="1">I6/$F6-1</f>
        <v>0</v>
      </c>
      <c r="K6" s="8">
        <f>AE6</f>
        <v>13484</v>
      </c>
      <c r="L6" s="9">
        <f>AF6</f>
        <v>0</v>
      </c>
      <c r="M6" s="8">
        <f>AG6</f>
        <v>13484</v>
      </c>
      <c r="N6" s="10">
        <f>AH6</f>
        <v>0</v>
      </c>
      <c r="Q6" s="59" t="s">
        <v>26</v>
      </c>
      <c r="R6" s="11" t="str">
        <f>C6</f>
        <v>Lpr-a-01</v>
      </c>
      <c r="S6" s="11">
        <f>D6</f>
        <v>52</v>
      </c>
      <c r="T6" s="7">
        <f>F6</f>
        <v>13484</v>
      </c>
      <c r="U6" s="14">
        <v>13484</v>
      </c>
      <c r="V6" s="14">
        <v>13484</v>
      </c>
      <c r="W6" s="14">
        <v>13484</v>
      </c>
      <c r="X6" s="14">
        <v>13484</v>
      </c>
      <c r="Y6" s="8">
        <v>13484</v>
      </c>
      <c r="Z6" s="14">
        <v>13484</v>
      </c>
      <c r="AA6" s="14">
        <v>13484</v>
      </c>
      <c r="AB6" s="14">
        <v>13484</v>
      </c>
      <c r="AC6" s="14">
        <v>13484</v>
      </c>
      <c r="AD6" s="7">
        <v>13484</v>
      </c>
      <c r="AE6" s="14">
        <f>MIN(U6:AD6)</f>
        <v>13484</v>
      </c>
      <c r="AF6" s="16">
        <f>AE6/T6-1</f>
        <v>0</v>
      </c>
      <c r="AG6" s="14">
        <f>AVERAGE(U6:AD6)</f>
        <v>13484</v>
      </c>
      <c r="AH6" s="16">
        <f>AG6/T6-1</f>
        <v>0</v>
      </c>
      <c r="AI6" s="24">
        <f>_xlfn.STDEV.P(U6:AD6)</f>
        <v>0</v>
      </c>
    </row>
    <row r="7" spans="1:35" x14ac:dyDescent="0.25">
      <c r="A7" s="28"/>
      <c r="B7" s="34"/>
      <c r="C7" s="11" t="s">
        <v>11</v>
      </c>
      <c r="D7" s="12">
        <v>104</v>
      </c>
      <c r="E7" s="13">
        <v>28052</v>
      </c>
      <c r="F7" s="13">
        <v>28052</v>
      </c>
      <c r="G7" s="14">
        <v>28052</v>
      </c>
      <c r="H7" s="15">
        <f t="shared" si="0"/>
        <v>0</v>
      </c>
      <c r="I7" s="14">
        <v>28052</v>
      </c>
      <c r="J7" s="16">
        <f t="shared" si="1"/>
        <v>0</v>
      </c>
      <c r="K7" s="14">
        <f>AE7</f>
        <v>28052</v>
      </c>
      <c r="L7" s="15">
        <f>AF7</f>
        <v>0</v>
      </c>
      <c r="M7" s="14">
        <f>AG7</f>
        <v>28052</v>
      </c>
      <c r="N7" s="16">
        <f>AH7</f>
        <v>0</v>
      </c>
      <c r="Q7" s="60"/>
      <c r="R7" s="11" t="str">
        <f>C7</f>
        <v>Lpr-a-02</v>
      </c>
      <c r="S7" s="11">
        <f>D7</f>
        <v>104</v>
      </c>
      <c r="T7" s="13">
        <f>F7</f>
        <v>28052</v>
      </c>
      <c r="U7" s="14">
        <v>28052</v>
      </c>
      <c r="V7" s="14">
        <v>28052</v>
      </c>
      <c r="W7" s="14">
        <v>28052</v>
      </c>
      <c r="X7" s="14">
        <v>28052</v>
      </c>
      <c r="Y7" s="14">
        <v>28052</v>
      </c>
      <c r="Z7" s="14">
        <v>28052</v>
      </c>
      <c r="AA7" s="14">
        <v>28052</v>
      </c>
      <c r="AB7" s="14">
        <v>28052</v>
      </c>
      <c r="AC7" s="14">
        <v>28052</v>
      </c>
      <c r="AD7" s="13">
        <v>28052</v>
      </c>
      <c r="AE7" s="14">
        <f t="shared" ref="AE7:AE10" si="2">MIN(U7:AD7)</f>
        <v>28052</v>
      </c>
      <c r="AF7" s="16">
        <f t="shared" ref="AF7:AF10" si="3">AE7/T7-1</f>
        <v>0</v>
      </c>
      <c r="AG7" s="14">
        <f t="shared" ref="AG7:AG10" si="4">AVERAGE(U7:AD7)</f>
        <v>28052</v>
      </c>
      <c r="AH7" s="16">
        <f t="shared" ref="AH7:AH10" si="5">AG7/T7-1</f>
        <v>0</v>
      </c>
      <c r="AI7" s="24">
        <f t="shared" ref="AI7:AI10" si="6">_xlfn.STDEV.P(U7:AD7)</f>
        <v>0</v>
      </c>
    </row>
    <row r="8" spans="1:35" x14ac:dyDescent="0.25">
      <c r="A8" s="28"/>
      <c r="B8" s="34"/>
      <c r="C8" s="11" t="s">
        <v>12</v>
      </c>
      <c r="D8" s="12">
        <v>304</v>
      </c>
      <c r="E8" s="13">
        <v>76115</v>
      </c>
      <c r="F8" s="13">
        <v>76155</v>
      </c>
      <c r="G8" s="14">
        <v>76155</v>
      </c>
      <c r="H8" s="15">
        <f t="shared" si="0"/>
        <v>0</v>
      </c>
      <c r="I8" s="14">
        <v>76155</v>
      </c>
      <c r="J8" s="16">
        <f t="shared" si="1"/>
        <v>0</v>
      </c>
      <c r="K8" s="14">
        <f>AE8</f>
        <v>76115</v>
      </c>
      <c r="L8" s="15">
        <f>AF8</f>
        <v>-5.252445670015371E-4</v>
      </c>
      <c r="M8" s="14">
        <f>AG8</f>
        <v>76121.8</v>
      </c>
      <c r="N8" s="16">
        <f>AH8</f>
        <v>-4.3595299061116588E-4</v>
      </c>
      <c r="Q8" s="60"/>
      <c r="R8" s="11" t="str">
        <f>C8</f>
        <v>Lpr-a-03</v>
      </c>
      <c r="S8" s="11">
        <f>D8</f>
        <v>304</v>
      </c>
      <c r="T8" s="13">
        <f>F8</f>
        <v>76155</v>
      </c>
      <c r="U8" s="14">
        <v>76115</v>
      </c>
      <c r="V8" s="14">
        <v>76139</v>
      </c>
      <c r="W8" s="14">
        <v>76115</v>
      </c>
      <c r="X8" s="14">
        <v>76120</v>
      </c>
      <c r="Y8" s="14">
        <v>76115</v>
      </c>
      <c r="Z8" s="14">
        <v>76120</v>
      </c>
      <c r="AA8" s="14">
        <v>76130</v>
      </c>
      <c r="AB8" s="14">
        <v>76129</v>
      </c>
      <c r="AC8" s="14">
        <v>76115</v>
      </c>
      <c r="AD8" s="13">
        <v>76120</v>
      </c>
      <c r="AE8" s="14">
        <f t="shared" si="2"/>
        <v>76115</v>
      </c>
      <c r="AF8" s="16">
        <f t="shared" si="3"/>
        <v>-5.252445670015371E-4</v>
      </c>
      <c r="AG8" s="14">
        <f t="shared" si="4"/>
        <v>76121.8</v>
      </c>
      <c r="AH8" s="16">
        <f t="shared" si="5"/>
        <v>-4.3595299061116588E-4</v>
      </c>
      <c r="AI8" s="24">
        <f t="shared" si="6"/>
        <v>7.8076885183772538</v>
      </c>
    </row>
    <row r="9" spans="1:35" x14ac:dyDescent="0.25">
      <c r="A9" s="28"/>
      <c r="B9" s="34"/>
      <c r="C9" s="11" t="s">
        <v>13</v>
      </c>
      <c r="D9" s="12">
        <v>503</v>
      </c>
      <c r="E9" s="13">
        <v>126946</v>
      </c>
      <c r="F9" s="13">
        <v>127352</v>
      </c>
      <c r="G9" s="14">
        <v>127352</v>
      </c>
      <c r="H9" s="15">
        <f t="shared" si="0"/>
        <v>0</v>
      </c>
      <c r="I9" s="14">
        <v>127930</v>
      </c>
      <c r="J9" s="16">
        <f t="shared" si="1"/>
        <v>4.5386016709592081E-3</v>
      </c>
      <c r="K9" s="14">
        <f>AE9</f>
        <v>127070</v>
      </c>
      <c r="L9" s="15">
        <f>AF9</f>
        <v>-2.2143350712984233E-3</v>
      </c>
      <c r="M9" s="14">
        <f>AG9</f>
        <v>127136.9</v>
      </c>
      <c r="N9" s="16">
        <f>AH9</f>
        <v>-1.6890194107670453E-3</v>
      </c>
      <c r="Q9" s="60"/>
      <c r="R9" s="11" t="str">
        <f>C9</f>
        <v>Lpr-a-04</v>
      </c>
      <c r="S9" s="11">
        <f>D9</f>
        <v>503</v>
      </c>
      <c r="T9" s="13">
        <f>F9</f>
        <v>127352</v>
      </c>
      <c r="U9" s="14">
        <v>127116</v>
      </c>
      <c r="V9" s="14">
        <v>127137</v>
      </c>
      <c r="W9" s="14">
        <v>127111</v>
      </c>
      <c r="X9" s="14">
        <v>127188</v>
      </c>
      <c r="Y9" s="14">
        <v>127108</v>
      </c>
      <c r="Z9" s="14">
        <v>127070</v>
      </c>
      <c r="AA9" s="14">
        <v>127189</v>
      </c>
      <c r="AB9" s="14">
        <v>127224</v>
      </c>
      <c r="AC9" s="14">
        <v>127087</v>
      </c>
      <c r="AD9" s="13">
        <v>127139</v>
      </c>
      <c r="AE9" s="14">
        <f t="shared" si="2"/>
        <v>127070</v>
      </c>
      <c r="AF9" s="16">
        <f t="shared" si="3"/>
        <v>-2.2143350712984233E-3</v>
      </c>
      <c r="AG9" s="14">
        <f t="shared" si="4"/>
        <v>127136.9</v>
      </c>
      <c r="AH9" s="16">
        <f t="shared" si="5"/>
        <v>-1.6890194107670453E-3</v>
      </c>
      <c r="AI9" s="24">
        <f t="shared" si="6"/>
        <v>46.717127480186541</v>
      </c>
    </row>
    <row r="10" spans="1:35" x14ac:dyDescent="0.25">
      <c r="A10" s="28"/>
      <c r="B10" s="34"/>
      <c r="C10" s="11" t="s">
        <v>14</v>
      </c>
      <c r="D10" s="12">
        <v>806</v>
      </c>
      <c r="E10" s="13">
        <v>202736</v>
      </c>
      <c r="F10" s="13">
        <v>205499</v>
      </c>
      <c r="G10" s="14">
        <v>205499</v>
      </c>
      <c r="H10" s="15">
        <f t="shared" si="0"/>
        <v>0</v>
      </c>
      <c r="I10" s="14">
        <v>206086</v>
      </c>
      <c r="J10" s="16">
        <f t="shared" si="1"/>
        <v>2.8564615886208511E-3</v>
      </c>
      <c r="K10" s="14">
        <f>AE10</f>
        <v>204124</v>
      </c>
      <c r="L10" s="15">
        <f>AF10</f>
        <v>-6.6910301266672745E-3</v>
      </c>
      <c r="M10" s="14">
        <f>AG10</f>
        <v>204280.8</v>
      </c>
      <c r="N10" s="16">
        <f>AH10</f>
        <v>-5.9280093820408553E-3</v>
      </c>
      <c r="Q10" s="60"/>
      <c r="R10" s="11" t="str">
        <f>C10</f>
        <v>Lpr-a-05</v>
      </c>
      <c r="S10" s="11">
        <f>D10</f>
        <v>806</v>
      </c>
      <c r="T10" s="13">
        <f>F10</f>
        <v>205499</v>
      </c>
      <c r="U10" s="31">
        <v>204124</v>
      </c>
      <c r="V10" s="29">
        <v>204264</v>
      </c>
      <c r="W10" s="29">
        <v>204270</v>
      </c>
      <c r="X10" s="29">
        <v>204273</v>
      </c>
      <c r="Y10" s="29">
        <v>204283</v>
      </c>
      <c r="Z10" s="29">
        <v>204287</v>
      </c>
      <c r="AA10" s="29">
        <v>204299</v>
      </c>
      <c r="AB10" s="29">
        <v>204323</v>
      </c>
      <c r="AC10" s="29">
        <v>204341</v>
      </c>
      <c r="AD10" s="13">
        <v>204344</v>
      </c>
      <c r="AE10" s="29">
        <f t="shared" si="2"/>
        <v>204124</v>
      </c>
      <c r="AF10" s="16">
        <f t="shared" si="3"/>
        <v>-6.6910301266672745E-3</v>
      </c>
      <c r="AG10" s="29">
        <f t="shared" si="4"/>
        <v>204280.8</v>
      </c>
      <c r="AH10" s="16">
        <f t="shared" si="5"/>
        <v>-5.9280093820408553E-3</v>
      </c>
      <c r="AI10" s="24">
        <f t="shared" si="6"/>
        <v>59.008135032383457</v>
      </c>
    </row>
    <row r="11" spans="1:35" x14ac:dyDescent="0.25">
      <c r="A11" s="28"/>
      <c r="B11" s="33"/>
      <c r="C11" s="11" t="s">
        <v>15</v>
      </c>
      <c r="D11" s="11">
        <v>50</v>
      </c>
      <c r="E11" s="24">
        <v>14835</v>
      </c>
      <c r="F11" s="24">
        <v>14835</v>
      </c>
      <c r="G11" s="14">
        <v>14835</v>
      </c>
      <c r="H11" s="15">
        <f t="shared" si="0"/>
        <v>0</v>
      </c>
      <c r="I11" s="14">
        <v>14835</v>
      </c>
      <c r="J11" s="16">
        <f t="shared" si="1"/>
        <v>0</v>
      </c>
      <c r="K11" s="14">
        <f>AE11</f>
        <v>14835</v>
      </c>
      <c r="L11" s="15">
        <f>AF11</f>
        <v>0</v>
      </c>
      <c r="M11" s="14">
        <f>AG11</f>
        <v>14835</v>
      </c>
      <c r="N11" s="16">
        <f>AH11</f>
        <v>0</v>
      </c>
      <c r="Q11" s="60"/>
      <c r="R11" s="11" t="str">
        <f>C11</f>
        <v>Lpr-b-01</v>
      </c>
      <c r="S11" s="11">
        <f>D11</f>
        <v>50</v>
      </c>
      <c r="T11" s="24">
        <f>F11</f>
        <v>14835</v>
      </c>
      <c r="U11" s="29">
        <v>14835</v>
      </c>
      <c r="V11">
        <v>14835</v>
      </c>
      <c r="W11">
        <v>14835</v>
      </c>
      <c r="X11">
        <v>14835</v>
      </c>
      <c r="Y11">
        <v>14835</v>
      </c>
      <c r="Z11">
        <v>14835</v>
      </c>
      <c r="AA11">
        <v>14835</v>
      </c>
      <c r="AB11" s="28">
        <v>14835</v>
      </c>
      <c r="AC11" s="28">
        <v>14835</v>
      </c>
      <c r="AD11" s="12">
        <v>14835</v>
      </c>
      <c r="AE11" s="29">
        <f t="shared" ref="AE11:AE20" si="7">MIN(U11:AD11)</f>
        <v>14835</v>
      </c>
      <c r="AF11" s="16">
        <f t="shared" ref="AF11:AF20" si="8">AE11/T11-1</f>
        <v>0</v>
      </c>
      <c r="AG11" s="29">
        <f t="shared" ref="AG11:AG20" si="9">AVERAGE(U11:AD11)</f>
        <v>14835</v>
      </c>
      <c r="AH11" s="16">
        <f t="shared" ref="AH11:AH20" si="10">AG11/T11-1</f>
        <v>0</v>
      </c>
      <c r="AI11" s="24">
        <f t="shared" ref="AI11:AI20" si="11">_xlfn.STDEV.P(U11:AD11)</f>
        <v>0</v>
      </c>
    </row>
    <row r="12" spans="1:35" x14ac:dyDescent="0.25">
      <c r="B12" s="33"/>
      <c r="C12" s="11" t="s">
        <v>16</v>
      </c>
      <c r="D12" s="11">
        <v>101</v>
      </c>
      <c r="E12" s="24">
        <v>28654</v>
      </c>
      <c r="F12" s="24">
        <v>28654</v>
      </c>
      <c r="G12" s="14">
        <v>28654</v>
      </c>
      <c r="H12" s="15">
        <f t="shared" si="0"/>
        <v>0</v>
      </c>
      <c r="I12" s="14">
        <v>28654</v>
      </c>
      <c r="J12" s="16">
        <f t="shared" si="1"/>
        <v>0</v>
      </c>
      <c r="K12" s="14">
        <f>AE12</f>
        <v>28654</v>
      </c>
      <c r="L12" s="15">
        <f>AF12</f>
        <v>0</v>
      </c>
      <c r="M12" s="14">
        <f>AG12</f>
        <v>28654</v>
      </c>
      <c r="N12" s="16">
        <f>AH12</f>
        <v>0</v>
      </c>
      <c r="Q12" s="60"/>
      <c r="R12" s="11" t="str">
        <f>C12</f>
        <v>Lpr-b-02</v>
      </c>
      <c r="S12" s="11">
        <f>D12</f>
        <v>101</v>
      </c>
      <c r="T12" s="24">
        <f>F12</f>
        <v>28654</v>
      </c>
      <c r="U12" s="14">
        <v>28654</v>
      </c>
      <c r="V12">
        <v>28654</v>
      </c>
      <c r="W12">
        <v>28654</v>
      </c>
      <c r="X12">
        <v>28654</v>
      </c>
      <c r="Y12">
        <v>28654</v>
      </c>
      <c r="Z12">
        <v>28654</v>
      </c>
      <c r="AA12">
        <v>28654</v>
      </c>
      <c r="AB12">
        <v>28654</v>
      </c>
      <c r="AC12">
        <v>28654</v>
      </c>
      <c r="AD12" s="12">
        <v>28654</v>
      </c>
      <c r="AE12" s="29">
        <f t="shared" si="7"/>
        <v>28654</v>
      </c>
      <c r="AF12" s="16">
        <f t="shared" si="8"/>
        <v>0</v>
      </c>
      <c r="AG12" s="29">
        <f t="shared" si="9"/>
        <v>28654</v>
      </c>
      <c r="AH12" s="16">
        <f t="shared" si="10"/>
        <v>0</v>
      </c>
      <c r="AI12" s="24">
        <f t="shared" si="11"/>
        <v>0</v>
      </c>
    </row>
    <row r="13" spans="1:35" x14ac:dyDescent="0.25">
      <c r="B13" s="33"/>
      <c r="C13" s="11" t="s">
        <v>17</v>
      </c>
      <c r="D13" s="11">
        <v>305</v>
      </c>
      <c r="E13" s="24">
        <v>77859</v>
      </c>
      <c r="F13" s="24">
        <v>77878</v>
      </c>
      <c r="G13" s="14">
        <v>77878</v>
      </c>
      <c r="H13" s="15">
        <f t="shared" si="0"/>
        <v>0</v>
      </c>
      <c r="I13" s="14">
        <v>77878</v>
      </c>
      <c r="J13" s="16">
        <f t="shared" si="1"/>
        <v>0</v>
      </c>
      <c r="K13" s="14">
        <f>AE13</f>
        <v>77859</v>
      </c>
      <c r="L13" s="15">
        <f>AF13</f>
        <v>-2.4397133978781849E-4</v>
      </c>
      <c r="M13" s="14">
        <f>AG13</f>
        <v>77864.7</v>
      </c>
      <c r="N13" s="16">
        <f>AH13</f>
        <v>-1.7077993785152845E-4</v>
      </c>
      <c r="Q13" s="60"/>
      <c r="R13" s="11" t="str">
        <f>C13</f>
        <v>Lpr-b-03</v>
      </c>
      <c r="S13" s="11">
        <f>D13</f>
        <v>305</v>
      </c>
      <c r="T13" s="24">
        <f>F13</f>
        <v>77878</v>
      </c>
      <c r="U13" s="14">
        <v>77878</v>
      </c>
      <c r="V13">
        <v>77878</v>
      </c>
      <c r="W13">
        <v>77878</v>
      </c>
      <c r="X13">
        <v>77859</v>
      </c>
      <c r="Y13">
        <v>77859</v>
      </c>
      <c r="Z13">
        <v>77859</v>
      </c>
      <c r="AA13">
        <v>77859</v>
      </c>
      <c r="AB13">
        <v>77859</v>
      </c>
      <c r="AC13">
        <v>77859</v>
      </c>
      <c r="AD13" s="12">
        <v>77859</v>
      </c>
      <c r="AE13" s="29">
        <f t="shared" si="7"/>
        <v>77859</v>
      </c>
      <c r="AF13" s="16">
        <f t="shared" si="8"/>
        <v>-2.4397133978781849E-4</v>
      </c>
      <c r="AG13" s="29">
        <f t="shared" si="9"/>
        <v>77864.7</v>
      </c>
      <c r="AH13" s="16">
        <f t="shared" si="10"/>
        <v>-1.7077993785152845E-4</v>
      </c>
      <c r="AI13" s="24">
        <f t="shared" si="11"/>
        <v>8.7068938204160951</v>
      </c>
    </row>
    <row r="14" spans="1:35" x14ac:dyDescent="0.25">
      <c r="B14" s="33"/>
      <c r="C14" s="11" t="s">
        <v>18</v>
      </c>
      <c r="D14" s="11">
        <v>501</v>
      </c>
      <c r="E14" s="24">
        <v>126932</v>
      </c>
      <c r="F14" s="24">
        <v>127454</v>
      </c>
      <c r="G14" s="14">
        <v>127454</v>
      </c>
      <c r="H14" s="15">
        <f t="shared" si="0"/>
        <v>0</v>
      </c>
      <c r="I14" s="14">
        <v>127454</v>
      </c>
      <c r="J14" s="16">
        <f t="shared" si="1"/>
        <v>0</v>
      </c>
      <c r="K14" s="14">
        <f>AE14</f>
        <v>127038</v>
      </c>
      <c r="L14" s="15">
        <f>AF14</f>
        <v>-3.2639226701398627E-3</v>
      </c>
      <c r="M14" s="14">
        <f>AG14</f>
        <v>127117.9</v>
      </c>
      <c r="N14" s="16">
        <f>AH14</f>
        <v>-2.6370298303701745E-3</v>
      </c>
      <c r="Q14" s="60"/>
      <c r="R14" s="11" t="str">
        <f>C14</f>
        <v>Lpr-b-04</v>
      </c>
      <c r="S14" s="11">
        <f>D14</f>
        <v>501</v>
      </c>
      <c r="T14" s="24">
        <f>F14</f>
        <v>127454</v>
      </c>
      <c r="U14" s="14">
        <v>127104</v>
      </c>
      <c r="V14">
        <v>127077</v>
      </c>
      <c r="W14">
        <v>127188</v>
      </c>
      <c r="X14">
        <v>127144</v>
      </c>
      <c r="Y14">
        <v>127058</v>
      </c>
      <c r="Z14">
        <v>127140</v>
      </c>
      <c r="AA14">
        <v>127095</v>
      </c>
      <c r="AB14">
        <v>127038</v>
      </c>
      <c r="AC14">
        <v>127154</v>
      </c>
      <c r="AD14" s="12">
        <v>127181</v>
      </c>
      <c r="AE14" s="29">
        <f t="shared" si="7"/>
        <v>127038</v>
      </c>
      <c r="AF14" s="16">
        <f t="shared" si="8"/>
        <v>-3.2639226701398627E-3</v>
      </c>
      <c r="AG14" s="29">
        <f t="shared" si="9"/>
        <v>127117.9</v>
      </c>
      <c r="AH14" s="16">
        <f t="shared" si="10"/>
        <v>-2.6370298303701745E-3</v>
      </c>
      <c r="AI14" s="24">
        <f t="shared" si="11"/>
        <v>48.714371596070094</v>
      </c>
    </row>
    <row r="15" spans="1:35" x14ac:dyDescent="0.25">
      <c r="B15" s="33"/>
      <c r="C15" s="11" t="s">
        <v>19</v>
      </c>
      <c r="D15" s="11">
        <v>801</v>
      </c>
      <c r="E15" s="24">
        <v>209791</v>
      </c>
      <c r="F15" s="24">
        <v>211771</v>
      </c>
      <c r="G15" s="14">
        <v>211771</v>
      </c>
      <c r="H15" s="15">
        <f t="shared" si="0"/>
        <v>0</v>
      </c>
      <c r="I15" s="14">
        <v>212279</v>
      </c>
      <c r="J15" s="16">
        <f t="shared" si="1"/>
        <v>2.3988175906994869E-3</v>
      </c>
      <c r="K15" s="14">
        <f>AE15</f>
        <v>210192</v>
      </c>
      <c r="L15" s="15">
        <f>AF15</f>
        <v>-7.4561672750281804E-3</v>
      </c>
      <c r="M15" s="14">
        <f>AG15</f>
        <v>210401.3</v>
      </c>
      <c r="N15" s="16">
        <f>AH15</f>
        <v>-6.4678355393326115E-3</v>
      </c>
      <c r="Q15" s="60"/>
      <c r="R15" s="11" t="str">
        <f>C15</f>
        <v>Lpr-b-05</v>
      </c>
      <c r="S15" s="11">
        <f>D15</f>
        <v>801</v>
      </c>
      <c r="T15" s="24">
        <f>F15</f>
        <v>211771</v>
      </c>
      <c r="U15" s="14">
        <v>210521</v>
      </c>
      <c r="V15">
        <v>210423</v>
      </c>
      <c r="W15">
        <v>210228</v>
      </c>
      <c r="X15">
        <v>210308</v>
      </c>
      <c r="Y15">
        <v>210535</v>
      </c>
      <c r="Z15">
        <v>210236</v>
      </c>
      <c r="AA15">
        <v>210555</v>
      </c>
      <c r="AB15">
        <v>210580</v>
      </c>
      <c r="AC15">
        <v>210435</v>
      </c>
      <c r="AD15" s="12">
        <v>210192</v>
      </c>
      <c r="AE15" s="29">
        <f t="shared" si="7"/>
        <v>210192</v>
      </c>
      <c r="AF15" s="16">
        <f t="shared" si="8"/>
        <v>-7.4561672750281804E-3</v>
      </c>
      <c r="AG15" s="29">
        <f t="shared" si="9"/>
        <v>210401.3</v>
      </c>
      <c r="AH15" s="16">
        <f t="shared" si="10"/>
        <v>-6.4678355393326115E-3</v>
      </c>
      <c r="AI15" s="24">
        <f t="shared" si="11"/>
        <v>141.15101841644645</v>
      </c>
    </row>
    <row r="16" spans="1:35" x14ac:dyDescent="0.25">
      <c r="B16" s="33"/>
      <c r="C16" s="11" t="s">
        <v>20</v>
      </c>
      <c r="D16" s="11">
        <v>50</v>
      </c>
      <c r="E16" s="24">
        <v>18639</v>
      </c>
      <c r="F16" s="24">
        <v>18639</v>
      </c>
      <c r="G16" s="14">
        <v>18639</v>
      </c>
      <c r="H16" s="15">
        <f t="shared" si="0"/>
        <v>0</v>
      </c>
      <c r="I16" s="14">
        <v>18639</v>
      </c>
      <c r="J16" s="16">
        <f t="shared" si="1"/>
        <v>0</v>
      </c>
      <c r="K16" s="14">
        <f>AE16</f>
        <v>18639</v>
      </c>
      <c r="L16" s="15">
        <f>AF16</f>
        <v>0</v>
      </c>
      <c r="M16" s="14">
        <f>AG16</f>
        <v>18639</v>
      </c>
      <c r="N16" s="16">
        <f>AH16</f>
        <v>0</v>
      </c>
      <c r="Q16" s="60"/>
      <c r="R16" s="11" t="str">
        <f>C16</f>
        <v>Lpr-c-01</v>
      </c>
      <c r="S16" s="11">
        <f>D16</f>
        <v>50</v>
      </c>
      <c r="T16" s="24">
        <f>F16</f>
        <v>18639</v>
      </c>
      <c r="U16" s="14">
        <v>18639</v>
      </c>
      <c r="V16">
        <v>18639</v>
      </c>
      <c r="W16">
        <v>18639</v>
      </c>
      <c r="X16">
        <v>18639</v>
      </c>
      <c r="Y16">
        <v>18639</v>
      </c>
      <c r="Z16">
        <v>18639</v>
      </c>
      <c r="AA16">
        <v>18639</v>
      </c>
      <c r="AB16">
        <v>18639</v>
      </c>
      <c r="AC16">
        <v>18639</v>
      </c>
      <c r="AD16" s="12">
        <v>18639</v>
      </c>
      <c r="AE16" s="29">
        <f t="shared" si="7"/>
        <v>18639</v>
      </c>
      <c r="AF16" s="16">
        <f t="shared" si="8"/>
        <v>0</v>
      </c>
      <c r="AG16" s="29">
        <f t="shared" si="9"/>
        <v>18639</v>
      </c>
      <c r="AH16" s="16">
        <f t="shared" si="10"/>
        <v>0</v>
      </c>
      <c r="AI16" s="24">
        <f t="shared" si="11"/>
        <v>0</v>
      </c>
    </row>
    <row r="17" spans="2:35" x14ac:dyDescent="0.25">
      <c r="B17" s="33"/>
      <c r="C17" s="11" t="s">
        <v>21</v>
      </c>
      <c r="D17" s="11">
        <v>100</v>
      </c>
      <c r="E17" s="24">
        <v>36339</v>
      </c>
      <c r="F17" s="24">
        <v>36339</v>
      </c>
      <c r="G17" s="14">
        <v>36339</v>
      </c>
      <c r="H17" s="15">
        <f t="shared" si="0"/>
        <v>0</v>
      </c>
      <c r="I17" s="14">
        <v>36339</v>
      </c>
      <c r="J17" s="16">
        <f t="shared" si="1"/>
        <v>0</v>
      </c>
      <c r="K17" s="14">
        <f>AE17</f>
        <v>36339</v>
      </c>
      <c r="L17" s="15">
        <f>AF17</f>
        <v>0</v>
      </c>
      <c r="M17" s="14">
        <f>AG17</f>
        <v>36339</v>
      </c>
      <c r="N17" s="16">
        <f>AH17</f>
        <v>0</v>
      </c>
      <c r="Q17" s="60"/>
      <c r="R17" s="11" t="str">
        <f>C17</f>
        <v>Lpr-c-02</v>
      </c>
      <c r="S17" s="11">
        <f>D17</f>
        <v>100</v>
      </c>
      <c r="T17" s="24">
        <f>F17</f>
        <v>36339</v>
      </c>
      <c r="U17" s="14">
        <v>36339</v>
      </c>
      <c r="V17">
        <v>36339</v>
      </c>
      <c r="W17">
        <v>36339</v>
      </c>
      <c r="X17">
        <v>36339</v>
      </c>
      <c r="Y17">
        <v>36339</v>
      </c>
      <c r="Z17">
        <v>36339</v>
      </c>
      <c r="AA17">
        <v>36339</v>
      </c>
      <c r="AB17">
        <v>36339</v>
      </c>
      <c r="AC17">
        <v>36339</v>
      </c>
      <c r="AD17" s="12">
        <v>36339</v>
      </c>
      <c r="AE17" s="29">
        <f t="shared" si="7"/>
        <v>36339</v>
      </c>
      <c r="AF17" s="16">
        <f t="shared" si="8"/>
        <v>0</v>
      </c>
      <c r="AG17" s="29">
        <f t="shared" si="9"/>
        <v>36339</v>
      </c>
      <c r="AH17" s="16">
        <f t="shared" si="10"/>
        <v>0</v>
      </c>
      <c r="AI17" s="24">
        <f t="shared" si="11"/>
        <v>0</v>
      </c>
    </row>
    <row r="18" spans="2:35" x14ac:dyDescent="0.25">
      <c r="B18" s="33"/>
      <c r="C18" s="11" t="s">
        <v>22</v>
      </c>
      <c r="D18" s="11">
        <v>302</v>
      </c>
      <c r="E18" s="24">
        <v>111117</v>
      </c>
      <c r="F18" s="24">
        <v>111632</v>
      </c>
      <c r="G18" s="14">
        <v>111632</v>
      </c>
      <c r="H18" s="15">
        <f t="shared" si="0"/>
        <v>0</v>
      </c>
      <c r="I18" s="14">
        <v>111632</v>
      </c>
      <c r="J18" s="16">
        <f t="shared" si="1"/>
        <v>0</v>
      </c>
      <c r="K18" s="14">
        <f>AE18</f>
        <v>111382</v>
      </c>
      <c r="L18" s="15">
        <f>AF18</f>
        <v>-2.239501218288642E-3</v>
      </c>
      <c r="M18" s="14">
        <f>AG18</f>
        <v>111435.7</v>
      </c>
      <c r="N18" s="16">
        <f>AH18</f>
        <v>-1.7584563566003242E-3</v>
      </c>
      <c r="Q18" s="60"/>
      <c r="R18" s="11" t="str">
        <f>C18</f>
        <v>Lpr-c-03</v>
      </c>
      <c r="S18" s="11">
        <f>D18</f>
        <v>302</v>
      </c>
      <c r="T18" s="24">
        <f>F18</f>
        <v>111632</v>
      </c>
      <c r="U18" s="14">
        <v>111498</v>
      </c>
      <c r="V18">
        <v>111423</v>
      </c>
      <c r="W18">
        <v>111413</v>
      </c>
      <c r="X18">
        <v>111447</v>
      </c>
      <c r="Y18">
        <v>111402</v>
      </c>
      <c r="Z18">
        <v>111382</v>
      </c>
      <c r="AA18">
        <v>111465</v>
      </c>
      <c r="AB18">
        <v>111450</v>
      </c>
      <c r="AC18">
        <v>111414</v>
      </c>
      <c r="AD18" s="12">
        <v>111463</v>
      </c>
      <c r="AE18" s="29">
        <f t="shared" si="7"/>
        <v>111382</v>
      </c>
      <c r="AF18" s="16">
        <f t="shared" si="8"/>
        <v>-2.239501218288642E-3</v>
      </c>
      <c r="AG18" s="29">
        <f t="shared" si="9"/>
        <v>111435.7</v>
      </c>
      <c r="AH18" s="16">
        <f t="shared" si="10"/>
        <v>-1.7584563566003242E-3</v>
      </c>
      <c r="AI18" s="24">
        <f t="shared" si="11"/>
        <v>33.142269083452938</v>
      </c>
    </row>
    <row r="19" spans="2:35" x14ac:dyDescent="0.25">
      <c r="B19" s="33"/>
      <c r="C19" s="11" t="s">
        <v>23</v>
      </c>
      <c r="D19" s="11">
        <v>504</v>
      </c>
      <c r="E19" s="24">
        <v>168441</v>
      </c>
      <c r="F19" s="24">
        <v>169254</v>
      </c>
      <c r="G19" s="14">
        <v>169254</v>
      </c>
      <c r="H19" s="15">
        <f t="shared" si="0"/>
        <v>0</v>
      </c>
      <c r="I19" s="14">
        <v>169487</v>
      </c>
      <c r="J19" s="16">
        <f t="shared" si="1"/>
        <v>1.3766292081722753E-3</v>
      </c>
      <c r="K19" s="14">
        <f>AE19</f>
        <v>168645</v>
      </c>
      <c r="L19" s="15">
        <f>AF19</f>
        <v>-3.5981424368108916E-3</v>
      </c>
      <c r="M19" s="14">
        <f>AG19</f>
        <v>168743</v>
      </c>
      <c r="N19" s="16">
        <f>AH19</f>
        <v>-3.0191310101976843E-3</v>
      </c>
      <c r="Q19" s="60"/>
      <c r="R19" s="11" t="str">
        <f>C19</f>
        <v>Lpr-c-04</v>
      </c>
      <c r="S19" s="11">
        <f>D19</f>
        <v>504</v>
      </c>
      <c r="T19" s="24">
        <f>F19</f>
        <v>169254</v>
      </c>
      <c r="U19" s="14">
        <v>168767</v>
      </c>
      <c r="V19">
        <v>168767</v>
      </c>
      <c r="W19">
        <v>168758</v>
      </c>
      <c r="X19">
        <v>168837</v>
      </c>
      <c r="Y19">
        <v>168655</v>
      </c>
      <c r="Z19">
        <v>168667</v>
      </c>
      <c r="AA19">
        <v>168820</v>
      </c>
      <c r="AB19">
        <v>168825</v>
      </c>
      <c r="AC19">
        <v>168645</v>
      </c>
      <c r="AD19" s="12">
        <v>168689</v>
      </c>
      <c r="AE19" s="29">
        <f t="shared" si="7"/>
        <v>168645</v>
      </c>
      <c r="AF19" s="16">
        <f t="shared" si="8"/>
        <v>-3.5981424368108916E-3</v>
      </c>
      <c r="AG19" s="29">
        <f t="shared" si="9"/>
        <v>168743</v>
      </c>
      <c r="AH19" s="16">
        <f t="shared" si="10"/>
        <v>-3.0191310101976843E-3</v>
      </c>
      <c r="AI19" s="24">
        <f t="shared" si="11"/>
        <v>69.932824910767053</v>
      </c>
    </row>
    <row r="20" spans="2:35" ht="15.75" thickBot="1" x14ac:dyDescent="0.3">
      <c r="B20" s="33"/>
      <c r="C20" s="17" t="s">
        <v>24</v>
      </c>
      <c r="D20" s="17">
        <v>803</v>
      </c>
      <c r="E20" s="25">
        <v>257980</v>
      </c>
      <c r="F20" s="25">
        <v>259937</v>
      </c>
      <c r="G20" s="32">
        <v>259937</v>
      </c>
      <c r="H20" s="15">
        <f t="shared" si="0"/>
        <v>0</v>
      </c>
      <c r="I20" s="19">
        <v>260538</v>
      </c>
      <c r="J20" s="16">
        <f t="shared" si="1"/>
        <v>2.3120987008391491E-3</v>
      </c>
      <c r="K20" s="32">
        <f>AE20</f>
        <v>258232</v>
      </c>
      <c r="L20" s="20">
        <f>AF20</f>
        <v>-6.5592816720975167E-3</v>
      </c>
      <c r="M20" s="19">
        <f>AG20</f>
        <v>258397</v>
      </c>
      <c r="N20" s="21">
        <f>AH20</f>
        <v>-5.9245124780235026E-3</v>
      </c>
      <c r="Q20" s="61"/>
      <c r="R20" s="17" t="str">
        <f>C20</f>
        <v>Lpr-c-05</v>
      </c>
      <c r="S20" s="17">
        <f>D20</f>
        <v>803</v>
      </c>
      <c r="T20" s="25">
        <f>F20</f>
        <v>259937</v>
      </c>
      <c r="U20" s="19">
        <v>258316</v>
      </c>
      <c r="V20" s="23">
        <v>258407</v>
      </c>
      <c r="W20" s="23">
        <v>258406</v>
      </c>
      <c r="X20" s="23">
        <v>258232</v>
      </c>
      <c r="Y20" s="23">
        <v>258453</v>
      </c>
      <c r="Z20" s="23">
        <v>258340</v>
      </c>
      <c r="AA20" s="23">
        <v>258589</v>
      </c>
      <c r="AB20" s="23">
        <v>258476</v>
      </c>
      <c r="AC20" s="23">
        <v>258427</v>
      </c>
      <c r="AD20" s="18">
        <v>258324</v>
      </c>
      <c r="AE20" s="32">
        <f t="shared" si="7"/>
        <v>258232</v>
      </c>
      <c r="AF20" s="21">
        <f t="shared" si="8"/>
        <v>-6.5592816720975167E-3</v>
      </c>
      <c r="AG20" s="19">
        <f t="shared" si="9"/>
        <v>258397</v>
      </c>
      <c r="AH20" s="21">
        <f t="shared" si="10"/>
        <v>-5.9245124780235026E-3</v>
      </c>
      <c r="AI20" s="25">
        <f t="shared" si="11"/>
        <v>94.702692675551731</v>
      </c>
    </row>
    <row r="21" spans="2:35" ht="16.5" thickTop="1" thickBot="1" x14ac:dyDescent="0.3">
      <c r="B21" s="27"/>
      <c r="C21" s="30"/>
      <c r="F21" s="14"/>
      <c r="G21" s="14"/>
      <c r="H21" s="38">
        <f>AVERAGE(H6:H20)</f>
        <v>0</v>
      </c>
      <c r="I21" s="22"/>
      <c r="J21" s="38">
        <f>AVERAGE(J6:J20)</f>
        <v>8.9884058395273136E-4</v>
      </c>
      <c r="K21" s="22"/>
      <c r="L21" s="38">
        <f>AVERAGE(L6:L20)</f>
        <v>-2.1861064251413433E-3</v>
      </c>
      <c r="M21" s="22"/>
      <c r="N21" s="38">
        <f>AVERAGE(N6:N20)</f>
        <v>-1.8687151290529929E-3</v>
      </c>
      <c r="AA21" s="39"/>
      <c r="AB21" s="14"/>
    </row>
    <row r="22" spans="2:35" ht="15.75" thickTop="1" x14ac:dyDescent="0.25">
      <c r="C22" s="28"/>
      <c r="AA22" s="39"/>
      <c r="AB22" s="14"/>
    </row>
    <row r="23" spans="2:35" x14ac:dyDescent="0.25">
      <c r="AA23" s="39"/>
      <c r="AB23" s="14"/>
    </row>
    <row r="24" spans="2:35" x14ac:dyDescent="0.25">
      <c r="U24" s="39"/>
    </row>
    <row r="25" spans="2:35" x14ac:dyDescent="0.25">
      <c r="AA25" s="39"/>
      <c r="AB25" s="14"/>
    </row>
    <row r="26" spans="2:35" x14ac:dyDescent="0.25">
      <c r="AA26" s="39"/>
      <c r="AB26" s="14"/>
    </row>
    <row r="27" spans="2:35" x14ac:dyDescent="0.25">
      <c r="AA27" s="39"/>
      <c r="AB27" s="14"/>
    </row>
    <row r="28" spans="2:35" x14ac:dyDescent="0.25">
      <c r="AA28" s="39"/>
      <c r="AB28" s="14"/>
    </row>
    <row r="29" spans="2:35" x14ac:dyDescent="0.25">
      <c r="AA29" s="26"/>
      <c r="AB29" s="14"/>
      <c r="AE29" s="39"/>
    </row>
    <row r="38" spans="2:31" x14ac:dyDescent="0.25">
      <c r="AE38" s="14"/>
    </row>
    <row r="42" spans="2:31" x14ac:dyDescent="0.25">
      <c r="B42" s="28"/>
      <c r="C42" s="28"/>
      <c r="D42" s="28"/>
      <c r="E42" s="28"/>
      <c r="F42" s="28"/>
      <c r="G42" s="67"/>
      <c r="H42" s="67"/>
      <c r="I42" s="67"/>
      <c r="J42" s="67"/>
      <c r="K42" s="67"/>
      <c r="L42" s="67"/>
      <c r="M42" s="28"/>
      <c r="N42" s="28"/>
      <c r="O42" s="28"/>
      <c r="P42" s="28"/>
      <c r="Q42" s="28"/>
    </row>
    <row r="43" spans="2:31" x14ac:dyDescent="0.2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67"/>
      <c r="N43" s="67"/>
      <c r="O43" s="67"/>
      <c r="P43" s="67"/>
      <c r="Q43" s="28"/>
    </row>
    <row r="44" spans="2:31" x14ac:dyDescent="0.25">
      <c r="B44" s="68"/>
      <c r="C44" s="28"/>
      <c r="D44" s="28"/>
      <c r="E44" s="28"/>
      <c r="F44" s="29"/>
      <c r="G44" s="29"/>
      <c r="H44" s="29"/>
      <c r="I44" s="29"/>
      <c r="J44" s="29"/>
      <c r="K44" s="29"/>
      <c r="L44" s="29"/>
      <c r="M44" s="29"/>
      <c r="N44" s="22"/>
      <c r="O44" s="29"/>
      <c r="P44" s="22"/>
      <c r="Q44" s="29"/>
    </row>
    <row r="45" spans="2:31" x14ac:dyDescent="0.25">
      <c r="B45" s="68"/>
      <c r="C45" s="28"/>
      <c r="D45" s="28"/>
      <c r="E45" s="28"/>
      <c r="F45" s="29"/>
      <c r="G45" s="29"/>
      <c r="H45" s="29"/>
      <c r="I45" s="29"/>
      <c r="J45" s="29"/>
      <c r="K45" s="29"/>
      <c r="L45" s="29"/>
      <c r="M45" s="29"/>
      <c r="N45" s="22"/>
      <c r="O45" s="29"/>
      <c r="P45" s="22"/>
      <c r="Q45" s="29"/>
    </row>
    <row r="46" spans="2:31" x14ac:dyDescent="0.25">
      <c r="B46" s="68"/>
      <c r="C46" s="28"/>
      <c r="D46" s="28"/>
      <c r="E46" s="28"/>
      <c r="F46" s="29"/>
      <c r="G46" s="29"/>
      <c r="H46" s="29"/>
      <c r="I46" s="29"/>
      <c r="J46" s="29"/>
      <c r="K46" s="29"/>
      <c r="L46" s="29"/>
      <c r="M46" s="29"/>
      <c r="N46" s="22"/>
      <c r="O46" s="29"/>
      <c r="P46" s="22"/>
      <c r="Q46" s="29"/>
    </row>
    <row r="47" spans="2:31" x14ac:dyDescent="0.25">
      <c r="B47" s="68"/>
      <c r="C47" s="28"/>
      <c r="D47" s="28"/>
      <c r="E47" s="28"/>
      <c r="F47" s="29"/>
      <c r="G47" s="29"/>
      <c r="H47" s="29"/>
      <c r="I47" s="29"/>
      <c r="J47" s="29"/>
      <c r="K47" s="29"/>
      <c r="L47" s="29"/>
      <c r="M47" s="29"/>
      <c r="N47" s="22"/>
      <c r="O47" s="29"/>
      <c r="P47" s="22"/>
      <c r="Q47" s="29"/>
      <c r="T47" s="28"/>
    </row>
    <row r="48" spans="2:31" x14ac:dyDescent="0.25">
      <c r="B48" s="68"/>
      <c r="C48" s="28"/>
      <c r="D48" s="28"/>
      <c r="E48" s="28"/>
      <c r="F48" s="29"/>
      <c r="G48" s="29"/>
      <c r="H48" s="29"/>
      <c r="I48" s="29"/>
      <c r="J48" s="29"/>
      <c r="K48" s="29"/>
      <c r="L48" s="29"/>
      <c r="M48" s="29"/>
      <c r="N48" s="22"/>
      <c r="O48" s="29"/>
      <c r="P48" s="22"/>
      <c r="Q48" s="29"/>
    </row>
    <row r="49" spans="2:17" x14ac:dyDescent="0.25">
      <c r="B49" s="68"/>
      <c r="C49" s="28"/>
      <c r="D49" s="28"/>
      <c r="E49" s="28"/>
      <c r="F49" s="29"/>
      <c r="G49" s="29"/>
      <c r="H49" s="28"/>
      <c r="I49" s="28"/>
      <c r="J49" s="28"/>
      <c r="K49" s="28"/>
      <c r="L49" s="28"/>
      <c r="M49" s="29"/>
      <c r="N49" s="22"/>
      <c r="O49" s="29"/>
      <c r="P49" s="22"/>
      <c r="Q49" s="29"/>
    </row>
    <row r="50" spans="2:17" x14ac:dyDescent="0.25">
      <c r="B50" s="68"/>
      <c r="C50" s="28"/>
      <c r="D50" s="28"/>
      <c r="E50" s="28"/>
      <c r="F50" s="29"/>
      <c r="G50" s="29"/>
      <c r="H50" s="28"/>
      <c r="I50" s="28"/>
      <c r="J50" s="28"/>
      <c r="K50" s="28"/>
      <c r="L50" s="28"/>
      <c r="M50" s="29"/>
      <c r="N50" s="22"/>
      <c r="O50" s="29"/>
      <c r="P50" s="22"/>
      <c r="Q50" s="29"/>
    </row>
    <row r="51" spans="2:17" x14ac:dyDescent="0.25">
      <c r="B51" s="68"/>
      <c r="C51" s="28"/>
      <c r="D51" s="28"/>
      <c r="E51" s="28"/>
      <c r="F51" s="29"/>
      <c r="G51" s="29"/>
      <c r="H51" s="28"/>
      <c r="I51" s="28"/>
      <c r="J51" s="28"/>
      <c r="K51" s="28"/>
      <c r="L51" s="28"/>
      <c r="M51" s="29"/>
      <c r="N51" s="22"/>
      <c r="O51" s="29"/>
      <c r="P51" s="22"/>
      <c r="Q51" s="29"/>
    </row>
    <row r="52" spans="2:17" x14ac:dyDescent="0.25">
      <c r="B52" s="68"/>
      <c r="C52" s="28"/>
      <c r="D52" s="28"/>
      <c r="E52" s="28"/>
      <c r="F52" s="29"/>
      <c r="G52" s="29"/>
      <c r="H52" s="28"/>
      <c r="I52" s="28"/>
      <c r="J52" s="28"/>
      <c r="K52" s="28"/>
      <c r="L52" s="28"/>
      <c r="M52" s="29"/>
      <c r="N52" s="22"/>
      <c r="O52" s="29"/>
      <c r="P52" s="22"/>
      <c r="Q52" s="29"/>
    </row>
    <row r="53" spans="2:17" x14ac:dyDescent="0.25">
      <c r="B53" s="68"/>
      <c r="C53" s="28"/>
      <c r="D53" s="28"/>
      <c r="E53" s="28"/>
      <c r="F53" s="29"/>
      <c r="G53" s="29"/>
      <c r="H53" s="28"/>
      <c r="I53" s="28"/>
      <c r="J53" s="28"/>
      <c r="K53" s="28"/>
      <c r="L53" s="28"/>
      <c r="M53" s="29"/>
      <c r="N53" s="22"/>
      <c r="O53" s="29"/>
      <c r="P53" s="22"/>
      <c r="Q53" s="29"/>
    </row>
    <row r="54" spans="2:17" x14ac:dyDescent="0.25">
      <c r="B54" s="68"/>
      <c r="C54" s="28"/>
      <c r="D54" s="28"/>
      <c r="E54" s="28"/>
      <c r="F54" s="29"/>
      <c r="G54" s="29"/>
      <c r="H54" s="28"/>
      <c r="I54" s="28"/>
      <c r="J54" s="28"/>
      <c r="K54" s="28"/>
      <c r="L54" s="28"/>
      <c r="M54" s="29"/>
      <c r="N54" s="22"/>
      <c r="O54" s="29"/>
      <c r="P54" s="22"/>
      <c r="Q54" s="29"/>
    </row>
    <row r="55" spans="2:17" x14ac:dyDescent="0.25">
      <c r="B55" s="68"/>
      <c r="C55" s="28"/>
      <c r="D55" s="28"/>
      <c r="E55" s="28"/>
      <c r="F55" s="29"/>
      <c r="G55" s="29"/>
      <c r="H55" s="28"/>
      <c r="I55" s="28"/>
      <c r="J55" s="28"/>
      <c r="K55" s="28"/>
      <c r="L55" s="28"/>
      <c r="M55" s="29"/>
      <c r="N55" s="22"/>
      <c r="O55" s="29"/>
      <c r="P55" s="22"/>
      <c r="Q55" s="29"/>
    </row>
    <row r="56" spans="2:17" x14ac:dyDescent="0.25">
      <c r="B56" s="68"/>
      <c r="C56" s="28"/>
      <c r="D56" s="28"/>
      <c r="E56" s="28"/>
      <c r="F56" s="29"/>
      <c r="G56" s="29"/>
      <c r="H56" s="28"/>
      <c r="I56" s="28"/>
      <c r="J56" s="28"/>
      <c r="K56" s="28"/>
      <c r="L56" s="28"/>
      <c r="M56" s="29"/>
      <c r="N56" s="22"/>
      <c r="O56" s="29"/>
      <c r="P56" s="22"/>
      <c r="Q56" s="29"/>
    </row>
    <row r="57" spans="2:17" x14ac:dyDescent="0.25">
      <c r="B57" s="68"/>
      <c r="C57" s="28"/>
      <c r="D57" s="28"/>
      <c r="E57" s="28"/>
      <c r="F57" s="29"/>
      <c r="G57" s="29"/>
      <c r="H57" s="28"/>
      <c r="I57" s="28"/>
      <c r="J57" s="28"/>
      <c r="K57" s="28"/>
      <c r="L57" s="28"/>
      <c r="M57" s="29"/>
      <c r="N57" s="22"/>
      <c r="O57" s="29"/>
      <c r="P57" s="22"/>
      <c r="Q57" s="29"/>
    </row>
    <row r="58" spans="2:17" x14ac:dyDescent="0.25">
      <c r="B58" s="68"/>
      <c r="C58" s="28"/>
      <c r="D58" s="28"/>
      <c r="E58" s="28"/>
      <c r="F58" s="29"/>
      <c r="G58" s="29"/>
      <c r="H58" s="28"/>
      <c r="I58" s="28"/>
      <c r="J58" s="28"/>
      <c r="K58" s="28"/>
      <c r="L58" s="28"/>
      <c r="M58" s="29"/>
      <c r="N58" s="22"/>
      <c r="O58" s="29"/>
      <c r="P58" s="22"/>
      <c r="Q58" s="29"/>
    </row>
  </sheetData>
  <sortState xmlns:xlrd2="http://schemas.microsoft.com/office/spreadsheetml/2017/richdata2" ref="AE27:AE38">
    <sortCondition ref="AE27:AE38"/>
  </sortState>
  <mergeCells count="14">
    <mergeCell ref="O43:P43"/>
    <mergeCell ref="U4:AD4"/>
    <mergeCell ref="G42:L42"/>
    <mergeCell ref="M43:N43"/>
    <mergeCell ref="B44:B58"/>
    <mergeCell ref="AE5:AF5"/>
    <mergeCell ref="AG5:AH5"/>
    <mergeCell ref="Q6:Q20"/>
    <mergeCell ref="G3:J3"/>
    <mergeCell ref="K3:N3"/>
    <mergeCell ref="G4:H4"/>
    <mergeCell ref="I4:J4"/>
    <mergeCell ref="K4:L4"/>
    <mergeCell ref="M4:N4"/>
  </mergeCells>
  <conditionalFormatting sqref="G6:G20 K6:K20">
    <cfRule type="expression" dxfId="12" priority="3">
      <formula>G6&lt;=$E6</formula>
    </cfRule>
  </conditionalFormatting>
  <conditionalFormatting sqref="G6:G20 K6:K20">
    <cfRule type="expression" dxfId="11" priority="6">
      <formula>G6&lt;=MIN($G6,#REF!,$K6)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F6DA-154D-4F42-9692-FEB2EFB15A47}">
  <dimension ref="A2:AN77"/>
  <sheetViews>
    <sheetView topLeftCell="A7" workbookViewId="0">
      <selection activeCell="AM48" sqref="AM48"/>
    </sheetView>
  </sheetViews>
  <sheetFormatPr defaultRowHeight="15" x14ac:dyDescent="0.25"/>
  <sheetData>
    <row r="2" spans="1:40" ht="15.75" thickBot="1" x14ac:dyDescent="0.3"/>
    <row r="3" spans="1:40" ht="16.5" thickTop="1" thickBot="1" x14ac:dyDescent="0.3">
      <c r="G3" s="62" t="s">
        <v>25</v>
      </c>
      <c r="H3" s="63"/>
      <c r="I3" s="63"/>
      <c r="J3" s="64"/>
      <c r="K3" s="62" t="s">
        <v>26</v>
      </c>
      <c r="L3" s="63"/>
      <c r="M3" s="63"/>
      <c r="N3" s="64"/>
      <c r="O3" s="70"/>
      <c r="P3" s="71"/>
      <c r="Q3" s="71"/>
      <c r="R3" s="71"/>
      <c r="Z3" s="65" t="s">
        <v>7</v>
      </c>
      <c r="AA3" s="69"/>
      <c r="AB3" s="69"/>
      <c r="AC3" s="69"/>
      <c r="AD3" s="69"/>
      <c r="AE3" s="69"/>
      <c r="AF3" s="69"/>
      <c r="AG3" s="69"/>
      <c r="AH3" s="69"/>
      <c r="AI3" s="66"/>
    </row>
    <row r="4" spans="1:40" ht="16.5" thickTop="1" thickBot="1" x14ac:dyDescent="0.3">
      <c r="G4" s="65" t="s">
        <v>0</v>
      </c>
      <c r="H4" s="66"/>
      <c r="I4" s="65" t="s">
        <v>1</v>
      </c>
      <c r="J4" s="66"/>
      <c r="K4" s="65" t="s">
        <v>0</v>
      </c>
      <c r="L4" s="66"/>
      <c r="M4" s="65" t="s">
        <v>1</v>
      </c>
      <c r="N4" s="66"/>
      <c r="O4" s="67"/>
      <c r="P4" s="67"/>
      <c r="Q4" s="67"/>
      <c r="R4" s="67"/>
      <c r="U4" s="23"/>
      <c r="V4" s="1" t="s">
        <v>2</v>
      </c>
      <c r="W4" s="1" t="s">
        <v>8</v>
      </c>
      <c r="X4" s="1" t="str">
        <f>E5</f>
        <v>LB</v>
      </c>
      <c r="Y4" s="1" t="s">
        <v>27</v>
      </c>
      <c r="Z4" s="2">
        <v>1</v>
      </c>
      <c r="AA4" s="4">
        <v>2</v>
      </c>
      <c r="AB4" s="4">
        <v>3</v>
      </c>
      <c r="AC4" s="4">
        <v>4</v>
      </c>
      <c r="AD4" s="4">
        <v>5</v>
      </c>
      <c r="AE4" s="4">
        <v>6</v>
      </c>
      <c r="AF4" s="4">
        <v>7</v>
      </c>
      <c r="AG4" s="4">
        <v>8</v>
      </c>
      <c r="AH4" s="4">
        <v>9</v>
      </c>
      <c r="AI4" s="3">
        <v>10</v>
      </c>
      <c r="AJ4" s="65" t="s">
        <v>0</v>
      </c>
      <c r="AK4" s="66"/>
      <c r="AL4" s="65" t="s">
        <v>1</v>
      </c>
      <c r="AM4" s="66"/>
      <c r="AN4" s="1" t="s">
        <v>9</v>
      </c>
    </row>
    <row r="5" spans="1:40" ht="15.75" customHeight="1" thickTop="1" thickBot="1" x14ac:dyDescent="0.3">
      <c r="A5" s="28"/>
      <c r="C5" s="1" t="s">
        <v>2</v>
      </c>
      <c r="D5" s="1" t="s">
        <v>3</v>
      </c>
      <c r="E5" s="1" t="s">
        <v>28</v>
      </c>
      <c r="F5" s="1" t="s">
        <v>27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O5" s="28"/>
      <c r="P5" s="28"/>
      <c r="Q5" s="28"/>
      <c r="R5" s="28"/>
      <c r="U5" s="59" t="s">
        <v>26</v>
      </c>
      <c r="V5" s="5" t="str">
        <f>C6</f>
        <v>mval1A</v>
      </c>
      <c r="W5" s="6">
        <f>D6</f>
        <v>55</v>
      </c>
      <c r="X5" s="6">
        <f>E6</f>
        <v>230</v>
      </c>
      <c r="Y5" s="7">
        <f>F6</f>
        <v>230</v>
      </c>
      <c r="Z5" s="14">
        <v>230</v>
      </c>
      <c r="AA5" s="14">
        <v>230</v>
      </c>
      <c r="AB5" s="14">
        <v>230</v>
      </c>
      <c r="AC5" s="14">
        <v>230</v>
      </c>
      <c r="AD5" s="8">
        <v>230</v>
      </c>
      <c r="AE5" s="14">
        <v>230</v>
      </c>
      <c r="AF5" s="14">
        <v>230</v>
      </c>
      <c r="AG5" s="14">
        <v>230</v>
      </c>
      <c r="AH5" s="14">
        <v>230</v>
      </c>
      <c r="AI5" s="7">
        <v>230</v>
      </c>
      <c r="AJ5" s="14">
        <f>MIN(Z5:AI5)</f>
        <v>230</v>
      </c>
      <c r="AK5" s="16">
        <f>AJ5/Y5-1</f>
        <v>0</v>
      </c>
      <c r="AL5" s="14">
        <f>AVERAGE(Z5:AI5)</f>
        <v>230</v>
      </c>
      <c r="AM5" s="16">
        <f>AL5/Y5-1</f>
        <v>0</v>
      </c>
      <c r="AN5" s="24">
        <f>_xlfn.STDEV.P(Z5:AI5)</f>
        <v>0</v>
      </c>
    </row>
    <row r="6" spans="1:40" ht="15.75" thickTop="1" x14ac:dyDescent="0.25">
      <c r="A6" s="28"/>
      <c r="B6" s="34"/>
      <c r="C6" s="5" t="s">
        <v>29</v>
      </c>
      <c r="D6" s="6">
        <v>55</v>
      </c>
      <c r="E6" s="6">
        <v>230</v>
      </c>
      <c r="F6" s="7">
        <v>230</v>
      </c>
      <c r="G6" s="8">
        <v>230</v>
      </c>
      <c r="H6" s="9">
        <f>G6/$F6-1</f>
        <v>0</v>
      </c>
      <c r="I6" s="8">
        <v>230</v>
      </c>
      <c r="J6" s="10">
        <f>I6/$F6-1</f>
        <v>0</v>
      </c>
      <c r="K6" s="14">
        <f t="shared" ref="K6:K19" si="0">AJ5</f>
        <v>230</v>
      </c>
      <c r="L6" s="10">
        <f t="shared" ref="L6:L19" si="1">AK5</f>
        <v>0</v>
      </c>
      <c r="M6" s="14">
        <f t="shared" ref="M6:M19" si="2">AL5</f>
        <v>230</v>
      </c>
      <c r="N6" s="10">
        <f t="shared" ref="N6:N19" si="3">AM5</f>
        <v>0</v>
      </c>
      <c r="O6" s="29"/>
      <c r="P6" s="22"/>
      <c r="Q6" s="29"/>
      <c r="R6" s="22"/>
      <c r="U6" s="60"/>
      <c r="V6" s="11" t="str">
        <f>C7</f>
        <v>mval1B</v>
      </c>
      <c r="W6" s="12">
        <f>D7</f>
        <v>51</v>
      </c>
      <c r="X6" s="12">
        <f>E7</f>
        <v>261</v>
      </c>
      <c r="Y6" s="13">
        <f>F7</f>
        <v>261</v>
      </c>
      <c r="Z6" s="14">
        <v>261</v>
      </c>
      <c r="AA6" s="14">
        <v>261</v>
      </c>
      <c r="AB6" s="14">
        <v>261</v>
      </c>
      <c r="AC6" s="14">
        <v>261</v>
      </c>
      <c r="AD6" s="14">
        <v>261</v>
      </c>
      <c r="AE6" s="14">
        <v>261</v>
      </c>
      <c r="AF6" s="14">
        <v>261</v>
      </c>
      <c r="AG6" s="14">
        <v>261</v>
      </c>
      <c r="AH6" s="14">
        <v>261</v>
      </c>
      <c r="AI6" s="13">
        <v>261</v>
      </c>
      <c r="AJ6" s="14">
        <f t="shared" ref="AJ6:AJ18" si="4">MIN(Z6:AI6)</f>
        <v>261</v>
      </c>
      <c r="AK6" s="16">
        <f t="shared" ref="AK6:AK18" si="5">AJ6/Y6-1</f>
        <v>0</v>
      </c>
      <c r="AL6" s="14">
        <f t="shared" ref="AL6:AL18" si="6">AVERAGE(Z6:AI6)</f>
        <v>261</v>
      </c>
      <c r="AM6" s="16">
        <f t="shared" ref="AM6:AM18" si="7">AL6/Y6-1</f>
        <v>0</v>
      </c>
      <c r="AN6" s="24">
        <f t="shared" ref="AN6:AN18" si="8">_xlfn.STDEV.P(Z6:AI6)</f>
        <v>0</v>
      </c>
    </row>
    <row r="7" spans="1:40" x14ac:dyDescent="0.25">
      <c r="A7" s="28"/>
      <c r="B7" s="34"/>
      <c r="C7" s="11" t="s">
        <v>30</v>
      </c>
      <c r="D7" s="12">
        <v>51</v>
      </c>
      <c r="E7" s="12">
        <v>261</v>
      </c>
      <c r="F7" s="13">
        <v>261</v>
      </c>
      <c r="G7" s="14">
        <v>261</v>
      </c>
      <c r="H7" s="15">
        <f>G7/$F7-1</f>
        <v>0</v>
      </c>
      <c r="I7" s="14">
        <v>261</v>
      </c>
      <c r="J7" s="16">
        <f>I7/$F7-1</f>
        <v>0</v>
      </c>
      <c r="K7" s="14">
        <f t="shared" si="0"/>
        <v>261</v>
      </c>
      <c r="L7" s="16">
        <f t="shared" si="1"/>
        <v>0</v>
      </c>
      <c r="M7" s="14">
        <f t="shared" si="2"/>
        <v>261</v>
      </c>
      <c r="N7" s="16">
        <f t="shared" si="3"/>
        <v>0</v>
      </c>
      <c r="O7" s="29"/>
      <c r="P7" s="22"/>
      <c r="Q7" s="29"/>
      <c r="R7" s="22"/>
      <c r="U7" s="60"/>
      <c r="V7" s="11" t="str">
        <f>C8</f>
        <v>mval1C</v>
      </c>
      <c r="W7" s="12">
        <f>D8</f>
        <v>53</v>
      </c>
      <c r="X7" s="12">
        <f>E8</f>
        <v>309</v>
      </c>
      <c r="Y7" s="13">
        <f>F8</f>
        <v>315</v>
      </c>
      <c r="Z7" s="14">
        <v>310</v>
      </c>
      <c r="AA7" s="14">
        <v>309</v>
      </c>
      <c r="AB7" s="14">
        <v>310</v>
      </c>
      <c r="AC7" s="14">
        <v>310</v>
      </c>
      <c r="AD7" s="14">
        <v>309</v>
      </c>
      <c r="AE7" s="14">
        <v>310</v>
      </c>
      <c r="AF7" s="14">
        <v>309</v>
      </c>
      <c r="AG7" s="14">
        <v>310</v>
      </c>
      <c r="AH7" s="14">
        <v>309</v>
      </c>
      <c r="AI7" s="13">
        <v>310</v>
      </c>
      <c r="AJ7" s="14">
        <f t="shared" si="4"/>
        <v>309</v>
      </c>
      <c r="AK7" s="16">
        <f t="shared" si="5"/>
        <v>-1.9047619047619091E-2</v>
      </c>
      <c r="AL7" s="14">
        <f t="shared" si="6"/>
        <v>309.60000000000002</v>
      </c>
      <c r="AM7" s="16">
        <f t="shared" si="7"/>
        <v>-1.7142857142857015E-2</v>
      </c>
      <c r="AN7" s="24">
        <f t="shared" si="8"/>
        <v>0.48989794855663571</v>
      </c>
    </row>
    <row r="8" spans="1:40" x14ac:dyDescent="0.25">
      <c r="A8" s="28"/>
      <c r="B8" s="34"/>
      <c r="C8" s="11" t="s">
        <v>31</v>
      </c>
      <c r="D8" s="12">
        <v>53</v>
      </c>
      <c r="E8" s="12">
        <v>309</v>
      </c>
      <c r="F8" s="13">
        <v>315</v>
      </c>
      <c r="G8" s="14">
        <v>315</v>
      </c>
      <c r="H8" s="15">
        <f t="shared" ref="H8:H39" si="9">G8/$F8-1</f>
        <v>0</v>
      </c>
      <c r="I8" s="14">
        <v>315</v>
      </c>
      <c r="J8" s="16">
        <f t="shared" ref="J8:J39" si="10">I8/$F8-1</f>
        <v>0</v>
      </c>
      <c r="K8" s="14">
        <f t="shared" si="0"/>
        <v>309</v>
      </c>
      <c r="L8" s="16">
        <f t="shared" si="1"/>
        <v>-1.9047619047619091E-2</v>
      </c>
      <c r="M8" s="14">
        <f t="shared" si="2"/>
        <v>309.60000000000002</v>
      </c>
      <c r="N8" s="16">
        <f t="shared" si="3"/>
        <v>-1.7142857142857015E-2</v>
      </c>
      <c r="O8" s="29"/>
      <c r="P8" s="22"/>
      <c r="Q8" s="29"/>
      <c r="R8" s="22"/>
      <c r="U8" s="60"/>
      <c r="V8" s="11" t="str">
        <f>C9</f>
        <v>mval2A</v>
      </c>
      <c r="W8" s="12">
        <f>D9</f>
        <v>44</v>
      </c>
      <c r="X8" s="12">
        <f>E9</f>
        <v>324</v>
      </c>
      <c r="Y8" s="13">
        <f>F9</f>
        <v>324</v>
      </c>
      <c r="Z8" s="14">
        <v>324</v>
      </c>
      <c r="AA8" s="14">
        <v>324</v>
      </c>
      <c r="AB8" s="14">
        <v>324</v>
      </c>
      <c r="AC8" s="14">
        <v>324</v>
      </c>
      <c r="AD8" s="14">
        <v>324</v>
      </c>
      <c r="AE8" s="14">
        <v>324</v>
      </c>
      <c r="AF8" s="14">
        <v>324</v>
      </c>
      <c r="AG8" s="14">
        <v>324</v>
      </c>
      <c r="AH8" s="14">
        <v>324</v>
      </c>
      <c r="AI8" s="13">
        <v>324</v>
      </c>
      <c r="AJ8" s="14">
        <f t="shared" si="4"/>
        <v>324</v>
      </c>
      <c r="AK8" s="16">
        <f t="shared" si="5"/>
        <v>0</v>
      </c>
      <c r="AL8" s="14">
        <f t="shared" si="6"/>
        <v>324</v>
      </c>
      <c r="AM8" s="16">
        <f t="shared" si="7"/>
        <v>0</v>
      </c>
      <c r="AN8" s="24">
        <f t="shared" si="8"/>
        <v>0</v>
      </c>
    </row>
    <row r="9" spans="1:40" x14ac:dyDescent="0.25">
      <c r="A9" s="28"/>
      <c r="B9" s="34"/>
      <c r="C9" s="11" t="s">
        <v>32</v>
      </c>
      <c r="D9" s="12">
        <v>44</v>
      </c>
      <c r="E9" s="12">
        <v>324</v>
      </c>
      <c r="F9" s="13">
        <v>324</v>
      </c>
      <c r="G9" s="14">
        <v>324</v>
      </c>
      <c r="H9" s="15">
        <f t="shared" si="9"/>
        <v>0</v>
      </c>
      <c r="I9" s="14">
        <v>324</v>
      </c>
      <c r="J9" s="16">
        <f t="shared" si="10"/>
        <v>0</v>
      </c>
      <c r="K9" s="14">
        <f t="shared" si="0"/>
        <v>324</v>
      </c>
      <c r="L9" s="16">
        <f t="shared" si="1"/>
        <v>0</v>
      </c>
      <c r="M9" s="14">
        <f t="shared" si="2"/>
        <v>324</v>
      </c>
      <c r="N9" s="16">
        <f t="shared" si="3"/>
        <v>0</v>
      </c>
      <c r="O9" s="29"/>
      <c r="P9" s="22"/>
      <c r="Q9" s="29"/>
      <c r="R9" s="22"/>
      <c r="U9" s="60"/>
      <c r="V9" s="11" t="str">
        <f>C10</f>
        <v>mval2B</v>
      </c>
      <c r="W9" s="12">
        <f>D10</f>
        <v>52</v>
      </c>
      <c r="X9" s="12">
        <f>E10</f>
        <v>395</v>
      </c>
      <c r="Y9" s="13">
        <f>F10</f>
        <v>395</v>
      </c>
      <c r="Z9" s="31">
        <v>395</v>
      </c>
      <c r="AA9" s="29">
        <v>395</v>
      </c>
      <c r="AB9" s="29">
        <v>395</v>
      </c>
      <c r="AC9" s="29">
        <v>395</v>
      </c>
      <c r="AD9" s="29">
        <v>395</v>
      </c>
      <c r="AE9" s="29">
        <v>395</v>
      </c>
      <c r="AF9" s="29">
        <v>395</v>
      </c>
      <c r="AG9" s="29">
        <v>395</v>
      </c>
      <c r="AH9" s="29">
        <v>395</v>
      </c>
      <c r="AI9" s="13">
        <v>395</v>
      </c>
      <c r="AJ9" s="29">
        <f t="shared" si="4"/>
        <v>395</v>
      </c>
      <c r="AK9" s="16">
        <f t="shared" si="5"/>
        <v>0</v>
      </c>
      <c r="AL9" s="29">
        <f t="shared" si="6"/>
        <v>395</v>
      </c>
      <c r="AM9" s="16">
        <f t="shared" si="7"/>
        <v>0</v>
      </c>
      <c r="AN9" s="24">
        <f t="shared" si="8"/>
        <v>0</v>
      </c>
    </row>
    <row r="10" spans="1:40" x14ac:dyDescent="0.25">
      <c r="A10" s="28"/>
      <c r="B10" s="34"/>
      <c r="C10" s="11" t="s">
        <v>33</v>
      </c>
      <c r="D10" s="12">
        <v>52</v>
      </c>
      <c r="E10" s="12">
        <v>395</v>
      </c>
      <c r="F10" s="13">
        <v>395</v>
      </c>
      <c r="G10" s="14">
        <v>395</v>
      </c>
      <c r="H10" s="15">
        <f t="shared" si="9"/>
        <v>0</v>
      </c>
      <c r="I10" s="14">
        <v>395</v>
      </c>
      <c r="J10" s="16">
        <f t="shared" si="10"/>
        <v>0</v>
      </c>
      <c r="K10" s="14">
        <f t="shared" si="0"/>
        <v>395</v>
      </c>
      <c r="L10" s="16">
        <f t="shared" si="1"/>
        <v>0</v>
      </c>
      <c r="M10" s="14">
        <f t="shared" si="2"/>
        <v>395</v>
      </c>
      <c r="N10" s="16">
        <f t="shared" si="3"/>
        <v>0</v>
      </c>
      <c r="O10" s="29"/>
      <c r="P10" s="22"/>
      <c r="Q10" s="29"/>
      <c r="R10" s="22"/>
      <c r="U10" s="60"/>
      <c r="V10" s="11" t="str">
        <f>C11</f>
        <v>mval2C</v>
      </c>
      <c r="W10" s="11">
        <f>D11</f>
        <v>49</v>
      </c>
      <c r="X10" s="11">
        <f>E11</f>
        <v>521</v>
      </c>
      <c r="Y10" s="24">
        <f>F11</f>
        <v>526</v>
      </c>
      <c r="Z10" s="29">
        <v>526</v>
      </c>
      <c r="AA10">
        <v>526</v>
      </c>
      <c r="AB10">
        <v>526</v>
      </c>
      <c r="AC10">
        <v>526</v>
      </c>
      <c r="AD10">
        <v>526</v>
      </c>
      <c r="AE10">
        <v>526</v>
      </c>
      <c r="AF10">
        <v>526</v>
      </c>
      <c r="AG10" s="28">
        <v>526</v>
      </c>
      <c r="AH10" s="28">
        <v>526</v>
      </c>
      <c r="AI10" s="12">
        <v>526</v>
      </c>
      <c r="AJ10" s="29">
        <f t="shared" si="4"/>
        <v>526</v>
      </c>
      <c r="AK10" s="16">
        <f t="shared" si="5"/>
        <v>0</v>
      </c>
      <c r="AL10" s="29">
        <f t="shared" si="6"/>
        <v>526</v>
      </c>
      <c r="AM10" s="16">
        <f t="shared" si="7"/>
        <v>0</v>
      </c>
      <c r="AN10" s="24">
        <f t="shared" si="8"/>
        <v>0</v>
      </c>
    </row>
    <row r="11" spans="1:40" x14ac:dyDescent="0.25">
      <c r="A11" s="28"/>
      <c r="B11" s="33"/>
      <c r="C11" s="11" t="s">
        <v>34</v>
      </c>
      <c r="D11" s="11">
        <v>49</v>
      </c>
      <c r="E11" s="11">
        <v>521</v>
      </c>
      <c r="F11" s="24">
        <v>526</v>
      </c>
      <c r="G11" s="14">
        <v>526</v>
      </c>
      <c r="H11" s="15">
        <f t="shared" si="9"/>
        <v>0</v>
      </c>
      <c r="I11" s="14">
        <v>526</v>
      </c>
      <c r="J11" s="16">
        <f t="shared" si="10"/>
        <v>0</v>
      </c>
      <c r="K11" s="14">
        <f t="shared" si="0"/>
        <v>526</v>
      </c>
      <c r="L11" s="16">
        <f t="shared" si="1"/>
        <v>0</v>
      </c>
      <c r="M11" s="14">
        <f t="shared" si="2"/>
        <v>526</v>
      </c>
      <c r="N11" s="16">
        <f t="shared" si="3"/>
        <v>0</v>
      </c>
      <c r="O11" s="29"/>
      <c r="P11" s="22"/>
      <c r="Q11" s="29"/>
      <c r="R11" s="22"/>
      <c r="U11" s="60"/>
      <c r="V11" s="11" t="str">
        <f>C12</f>
        <v>mval3A</v>
      </c>
      <c r="W11" s="11">
        <f>D12</f>
        <v>48</v>
      </c>
      <c r="X11" s="11">
        <f>E12</f>
        <v>115</v>
      </c>
      <c r="Y11" s="24">
        <f>F12</f>
        <v>115</v>
      </c>
      <c r="Z11" s="14">
        <v>115</v>
      </c>
      <c r="AA11">
        <v>115</v>
      </c>
      <c r="AB11">
        <v>115</v>
      </c>
      <c r="AC11">
        <v>115</v>
      </c>
      <c r="AD11">
        <v>115</v>
      </c>
      <c r="AE11">
        <v>115</v>
      </c>
      <c r="AF11">
        <v>115</v>
      </c>
      <c r="AG11">
        <v>115</v>
      </c>
      <c r="AH11">
        <v>115</v>
      </c>
      <c r="AI11" s="12">
        <v>115</v>
      </c>
      <c r="AJ11" s="29">
        <f t="shared" si="4"/>
        <v>115</v>
      </c>
      <c r="AK11" s="16">
        <f t="shared" si="5"/>
        <v>0</v>
      </c>
      <c r="AL11" s="29">
        <f t="shared" si="6"/>
        <v>115</v>
      </c>
      <c r="AM11" s="16">
        <f t="shared" si="7"/>
        <v>0</v>
      </c>
      <c r="AN11" s="24">
        <f t="shared" si="8"/>
        <v>0</v>
      </c>
    </row>
    <row r="12" spans="1:40" x14ac:dyDescent="0.25">
      <c r="B12" s="33"/>
      <c r="C12" s="11" t="s">
        <v>35</v>
      </c>
      <c r="D12" s="11">
        <v>48</v>
      </c>
      <c r="E12" s="11">
        <v>115</v>
      </c>
      <c r="F12" s="24">
        <v>115</v>
      </c>
      <c r="G12" s="14">
        <v>115</v>
      </c>
      <c r="H12" s="15">
        <f t="shared" si="9"/>
        <v>0</v>
      </c>
      <c r="I12" s="14">
        <v>115</v>
      </c>
      <c r="J12" s="16">
        <f t="shared" si="10"/>
        <v>0</v>
      </c>
      <c r="K12" s="14">
        <f t="shared" si="0"/>
        <v>115</v>
      </c>
      <c r="L12" s="16">
        <f t="shared" si="1"/>
        <v>0</v>
      </c>
      <c r="M12" s="14">
        <f t="shared" si="2"/>
        <v>115</v>
      </c>
      <c r="N12" s="16">
        <f t="shared" si="3"/>
        <v>0</v>
      </c>
      <c r="O12" s="29"/>
      <c r="P12" s="22"/>
      <c r="Q12" s="29"/>
      <c r="R12" s="22"/>
      <c r="U12" s="60"/>
      <c r="V12" s="11" t="str">
        <f>C13</f>
        <v>mval3B</v>
      </c>
      <c r="W12" s="11">
        <f>D13</f>
        <v>45</v>
      </c>
      <c r="X12" s="11">
        <f>E13</f>
        <v>142</v>
      </c>
      <c r="Y12" s="24">
        <f>F13</f>
        <v>142</v>
      </c>
      <c r="Z12" s="14">
        <v>142</v>
      </c>
      <c r="AA12">
        <v>142</v>
      </c>
      <c r="AB12">
        <v>142</v>
      </c>
      <c r="AC12">
        <v>142</v>
      </c>
      <c r="AD12">
        <v>142</v>
      </c>
      <c r="AE12">
        <v>142</v>
      </c>
      <c r="AF12">
        <v>142</v>
      </c>
      <c r="AG12">
        <v>142</v>
      </c>
      <c r="AH12">
        <v>142</v>
      </c>
      <c r="AI12" s="12">
        <v>142</v>
      </c>
      <c r="AJ12" s="29">
        <f t="shared" si="4"/>
        <v>142</v>
      </c>
      <c r="AK12" s="16">
        <f t="shared" si="5"/>
        <v>0</v>
      </c>
      <c r="AL12" s="29">
        <f t="shared" si="6"/>
        <v>142</v>
      </c>
      <c r="AM12" s="16">
        <f t="shared" si="7"/>
        <v>0</v>
      </c>
      <c r="AN12" s="24">
        <f t="shared" si="8"/>
        <v>0</v>
      </c>
    </row>
    <row r="13" spans="1:40" x14ac:dyDescent="0.25">
      <c r="B13" s="33"/>
      <c r="C13" s="11" t="s">
        <v>36</v>
      </c>
      <c r="D13" s="11">
        <v>45</v>
      </c>
      <c r="E13" s="11">
        <v>142</v>
      </c>
      <c r="F13" s="24">
        <v>142</v>
      </c>
      <c r="G13" s="14">
        <v>142</v>
      </c>
      <c r="H13" s="15">
        <f t="shared" si="9"/>
        <v>0</v>
      </c>
      <c r="I13" s="14">
        <v>142</v>
      </c>
      <c r="J13" s="16">
        <f t="shared" si="10"/>
        <v>0</v>
      </c>
      <c r="K13" s="14">
        <f t="shared" si="0"/>
        <v>142</v>
      </c>
      <c r="L13" s="16">
        <f t="shared" si="1"/>
        <v>0</v>
      </c>
      <c r="M13" s="14">
        <f t="shared" si="2"/>
        <v>142</v>
      </c>
      <c r="N13" s="16">
        <f t="shared" si="3"/>
        <v>0</v>
      </c>
      <c r="O13" s="29"/>
      <c r="P13" s="22"/>
      <c r="Q13" s="29"/>
      <c r="R13" s="22"/>
      <c r="U13" s="60"/>
      <c r="V13" s="11" t="str">
        <f>C14</f>
        <v>mval3C</v>
      </c>
      <c r="W13" s="11">
        <f>D14</f>
        <v>43</v>
      </c>
      <c r="X13" s="11">
        <f>E14</f>
        <v>166</v>
      </c>
      <c r="Y13" s="24">
        <f>F14</f>
        <v>166</v>
      </c>
      <c r="Z13" s="14">
        <v>166</v>
      </c>
      <c r="AA13">
        <v>166</v>
      </c>
      <c r="AB13">
        <v>166</v>
      </c>
      <c r="AC13">
        <v>166</v>
      </c>
      <c r="AD13">
        <v>166</v>
      </c>
      <c r="AE13">
        <v>166</v>
      </c>
      <c r="AF13">
        <v>166</v>
      </c>
      <c r="AG13">
        <v>166</v>
      </c>
      <c r="AH13">
        <v>166</v>
      </c>
      <c r="AI13" s="12">
        <v>166</v>
      </c>
      <c r="AJ13" s="29">
        <f t="shared" si="4"/>
        <v>166</v>
      </c>
      <c r="AK13" s="16">
        <f t="shared" si="5"/>
        <v>0</v>
      </c>
      <c r="AL13" s="29">
        <f t="shared" si="6"/>
        <v>166</v>
      </c>
      <c r="AM13" s="16">
        <f t="shared" si="7"/>
        <v>0</v>
      </c>
      <c r="AN13" s="24">
        <f t="shared" si="8"/>
        <v>0</v>
      </c>
    </row>
    <row r="14" spans="1:40" x14ac:dyDescent="0.25">
      <c r="B14" s="33"/>
      <c r="C14" s="11" t="s">
        <v>37</v>
      </c>
      <c r="D14" s="11">
        <v>43</v>
      </c>
      <c r="E14" s="11">
        <v>166</v>
      </c>
      <c r="F14" s="24">
        <v>166</v>
      </c>
      <c r="G14" s="14">
        <v>166</v>
      </c>
      <c r="H14" s="15">
        <f t="shared" si="9"/>
        <v>0</v>
      </c>
      <c r="I14" s="14">
        <v>166</v>
      </c>
      <c r="J14" s="16">
        <f t="shared" si="10"/>
        <v>0</v>
      </c>
      <c r="K14" s="14">
        <f t="shared" si="0"/>
        <v>166</v>
      </c>
      <c r="L14" s="16">
        <f t="shared" si="1"/>
        <v>0</v>
      </c>
      <c r="M14" s="14">
        <f t="shared" si="2"/>
        <v>166</v>
      </c>
      <c r="N14" s="16">
        <f t="shared" si="3"/>
        <v>0</v>
      </c>
      <c r="O14" s="29"/>
      <c r="P14" s="22"/>
      <c r="Q14" s="29"/>
      <c r="R14" s="22"/>
      <c r="U14" s="60"/>
      <c r="V14" s="11" t="str">
        <f>C15</f>
        <v>mval4A</v>
      </c>
      <c r="W14" s="11">
        <f>D15</f>
        <v>95</v>
      </c>
      <c r="X14" s="11">
        <f>E15</f>
        <v>580</v>
      </c>
      <c r="Y14" s="24">
        <f>F15</f>
        <v>580</v>
      </c>
      <c r="Z14" s="14">
        <v>580</v>
      </c>
      <c r="AA14">
        <v>580</v>
      </c>
      <c r="AB14">
        <v>580</v>
      </c>
      <c r="AC14">
        <v>580</v>
      </c>
      <c r="AD14">
        <v>580</v>
      </c>
      <c r="AE14">
        <v>580</v>
      </c>
      <c r="AF14">
        <v>580</v>
      </c>
      <c r="AG14">
        <v>580</v>
      </c>
      <c r="AH14">
        <v>580</v>
      </c>
      <c r="AI14" s="12">
        <v>580</v>
      </c>
      <c r="AJ14" s="29">
        <f t="shared" si="4"/>
        <v>580</v>
      </c>
      <c r="AK14" s="16">
        <f t="shared" si="5"/>
        <v>0</v>
      </c>
      <c r="AL14" s="29">
        <f t="shared" si="6"/>
        <v>580</v>
      </c>
      <c r="AM14" s="16">
        <f t="shared" si="7"/>
        <v>0</v>
      </c>
      <c r="AN14" s="24">
        <f t="shared" si="8"/>
        <v>0</v>
      </c>
    </row>
    <row r="15" spans="1:40" x14ac:dyDescent="0.25">
      <c r="B15" s="33"/>
      <c r="C15" s="11" t="s">
        <v>38</v>
      </c>
      <c r="D15" s="11">
        <v>95</v>
      </c>
      <c r="E15" s="11">
        <v>580</v>
      </c>
      <c r="F15" s="24">
        <v>580</v>
      </c>
      <c r="G15" s="14">
        <v>580</v>
      </c>
      <c r="H15" s="15">
        <f t="shared" si="9"/>
        <v>0</v>
      </c>
      <c r="I15" s="14">
        <v>580</v>
      </c>
      <c r="J15" s="16">
        <f t="shared" si="10"/>
        <v>0</v>
      </c>
      <c r="K15" s="14">
        <f t="shared" si="0"/>
        <v>580</v>
      </c>
      <c r="L15" s="16">
        <f t="shared" si="1"/>
        <v>0</v>
      </c>
      <c r="M15" s="14">
        <f t="shared" si="2"/>
        <v>580</v>
      </c>
      <c r="N15" s="16">
        <f t="shared" si="3"/>
        <v>0</v>
      </c>
      <c r="O15" s="29"/>
      <c r="P15" s="22"/>
      <c r="Q15" s="29"/>
      <c r="R15" s="22"/>
      <c r="U15" s="60"/>
      <c r="V15" s="11" t="str">
        <f>C16</f>
        <v>mval4B</v>
      </c>
      <c r="W15" s="11">
        <f>D16</f>
        <v>102</v>
      </c>
      <c r="X15" s="11">
        <f>E16</f>
        <v>650</v>
      </c>
      <c r="Y15" s="24">
        <f>F16</f>
        <v>650</v>
      </c>
      <c r="Z15" s="14">
        <v>650</v>
      </c>
      <c r="AA15">
        <v>650</v>
      </c>
      <c r="AB15">
        <v>650</v>
      </c>
      <c r="AC15">
        <v>650</v>
      </c>
      <c r="AD15">
        <v>650</v>
      </c>
      <c r="AE15">
        <v>650</v>
      </c>
      <c r="AF15">
        <v>650</v>
      </c>
      <c r="AG15">
        <v>650</v>
      </c>
      <c r="AH15">
        <v>650</v>
      </c>
      <c r="AI15" s="12">
        <v>650</v>
      </c>
      <c r="AJ15" s="29">
        <f t="shared" si="4"/>
        <v>650</v>
      </c>
      <c r="AK15" s="16">
        <f t="shared" si="5"/>
        <v>0</v>
      </c>
      <c r="AL15" s="29">
        <f t="shared" si="6"/>
        <v>650</v>
      </c>
      <c r="AM15" s="16">
        <f t="shared" si="7"/>
        <v>0</v>
      </c>
      <c r="AN15" s="24">
        <f t="shared" si="8"/>
        <v>0</v>
      </c>
    </row>
    <row r="16" spans="1:40" x14ac:dyDescent="0.25">
      <c r="B16" s="33"/>
      <c r="C16" s="11" t="s">
        <v>39</v>
      </c>
      <c r="D16" s="11">
        <v>102</v>
      </c>
      <c r="E16" s="11">
        <v>650</v>
      </c>
      <c r="F16" s="24">
        <v>650</v>
      </c>
      <c r="G16" s="14">
        <v>650</v>
      </c>
      <c r="H16" s="15">
        <f t="shared" si="9"/>
        <v>0</v>
      </c>
      <c r="I16" s="14">
        <v>650</v>
      </c>
      <c r="J16" s="16">
        <f t="shared" si="10"/>
        <v>0</v>
      </c>
      <c r="K16" s="14">
        <f t="shared" si="0"/>
        <v>650</v>
      </c>
      <c r="L16" s="16">
        <f t="shared" si="1"/>
        <v>0</v>
      </c>
      <c r="M16" s="14">
        <f t="shared" si="2"/>
        <v>650</v>
      </c>
      <c r="N16" s="16">
        <f t="shared" si="3"/>
        <v>0</v>
      </c>
      <c r="O16" s="29"/>
      <c r="P16" s="22"/>
      <c r="Q16" s="29"/>
      <c r="R16" s="22"/>
      <c r="U16" s="60"/>
      <c r="V16" s="11" t="str">
        <f>C17</f>
        <v>mval4C</v>
      </c>
      <c r="W16" s="11">
        <f>D17</f>
        <v>103</v>
      </c>
      <c r="X16" s="11">
        <f>E17</f>
        <v>630</v>
      </c>
      <c r="Y16" s="24">
        <f>F17</f>
        <v>630</v>
      </c>
      <c r="Z16" s="14">
        <v>630</v>
      </c>
      <c r="AA16">
        <v>630</v>
      </c>
      <c r="AB16">
        <v>630</v>
      </c>
      <c r="AC16">
        <v>630</v>
      </c>
      <c r="AD16">
        <v>630</v>
      </c>
      <c r="AE16">
        <v>630</v>
      </c>
      <c r="AF16">
        <v>630</v>
      </c>
      <c r="AG16">
        <v>630</v>
      </c>
      <c r="AH16">
        <v>630</v>
      </c>
      <c r="AI16" s="12">
        <v>630</v>
      </c>
      <c r="AJ16" s="29">
        <f t="shared" si="4"/>
        <v>630</v>
      </c>
      <c r="AK16" s="16">
        <f t="shared" si="5"/>
        <v>0</v>
      </c>
      <c r="AL16" s="29">
        <f t="shared" si="6"/>
        <v>630</v>
      </c>
      <c r="AM16" s="16">
        <f t="shared" si="7"/>
        <v>0</v>
      </c>
      <c r="AN16" s="24">
        <f t="shared" si="8"/>
        <v>0</v>
      </c>
    </row>
    <row r="17" spans="2:40" x14ac:dyDescent="0.25">
      <c r="B17" s="33"/>
      <c r="C17" s="11" t="s">
        <v>40</v>
      </c>
      <c r="D17" s="11">
        <v>103</v>
      </c>
      <c r="E17" s="11">
        <v>630</v>
      </c>
      <c r="F17" s="24">
        <v>630</v>
      </c>
      <c r="G17" s="14">
        <v>630</v>
      </c>
      <c r="H17" s="15">
        <f t="shared" si="9"/>
        <v>0</v>
      </c>
      <c r="I17" s="14">
        <v>631</v>
      </c>
      <c r="J17" s="16">
        <f t="shared" si="10"/>
        <v>1.5873015873015817E-3</v>
      </c>
      <c r="K17" s="14">
        <f t="shared" si="0"/>
        <v>630</v>
      </c>
      <c r="L17" s="16">
        <f t="shared" si="1"/>
        <v>0</v>
      </c>
      <c r="M17" s="14">
        <f t="shared" si="2"/>
        <v>630</v>
      </c>
      <c r="N17" s="16">
        <f t="shared" si="3"/>
        <v>0</v>
      </c>
      <c r="O17" s="29"/>
      <c r="P17" s="22"/>
      <c r="Q17" s="29"/>
      <c r="R17" s="22"/>
      <c r="U17" s="60"/>
      <c r="V17" s="11" t="str">
        <f>C18</f>
        <v>mval4D</v>
      </c>
      <c r="W17" s="11">
        <f>D18</f>
        <v>104</v>
      </c>
      <c r="X17" s="11">
        <f>E18</f>
        <v>746</v>
      </c>
      <c r="Y17" s="24">
        <f>F18</f>
        <v>770</v>
      </c>
      <c r="Z17" s="14">
        <v>750</v>
      </c>
      <c r="AA17">
        <v>750</v>
      </c>
      <c r="AB17">
        <v>750</v>
      </c>
      <c r="AC17">
        <v>750</v>
      </c>
      <c r="AD17">
        <v>750</v>
      </c>
      <c r="AE17">
        <v>750</v>
      </c>
      <c r="AF17">
        <v>752</v>
      </c>
      <c r="AG17">
        <v>750</v>
      </c>
      <c r="AH17">
        <v>750</v>
      </c>
      <c r="AI17" s="12">
        <v>750</v>
      </c>
      <c r="AJ17" s="29">
        <f t="shared" si="4"/>
        <v>750</v>
      </c>
      <c r="AK17" s="16">
        <f t="shared" si="5"/>
        <v>-2.5974025974025983E-2</v>
      </c>
      <c r="AL17" s="29">
        <f t="shared" si="6"/>
        <v>750.2</v>
      </c>
      <c r="AM17" s="16">
        <f t="shared" si="7"/>
        <v>-2.571428571428569E-2</v>
      </c>
      <c r="AN17" s="24">
        <f t="shared" si="8"/>
        <v>0.6</v>
      </c>
    </row>
    <row r="18" spans="2:40" x14ac:dyDescent="0.25">
      <c r="B18" s="33"/>
      <c r="C18" s="11" t="s">
        <v>41</v>
      </c>
      <c r="D18" s="11">
        <v>104</v>
      </c>
      <c r="E18" s="11">
        <v>746</v>
      </c>
      <c r="F18" s="24">
        <v>770</v>
      </c>
      <c r="G18" s="14">
        <v>770</v>
      </c>
      <c r="H18" s="15">
        <f t="shared" si="9"/>
        <v>0</v>
      </c>
      <c r="I18" s="14">
        <v>776</v>
      </c>
      <c r="J18" s="16">
        <f t="shared" si="10"/>
        <v>7.7922077922076838E-3</v>
      </c>
      <c r="K18" s="14">
        <f t="shared" si="0"/>
        <v>750</v>
      </c>
      <c r="L18" s="16">
        <f t="shared" si="1"/>
        <v>-2.5974025974025983E-2</v>
      </c>
      <c r="M18" s="14">
        <f t="shared" si="2"/>
        <v>750.2</v>
      </c>
      <c r="N18" s="16">
        <f t="shared" si="3"/>
        <v>-2.571428571428569E-2</v>
      </c>
      <c r="O18" s="14"/>
      <c r="P18" s="22"/>
      <c r="Q18" s="14"/>
      <c r="R18" s="22"/>
      <c r="U18" s="60"/>
      <c r="V18" s="11" t="str">
        <f>C19</f>
        <v>mval5A</v>
      </c>
      <c r="W18" s="11">
        <f>D19</f>
        <v>96</v>
      </c>
      <c r="X18" s="11">
        <f>E19</f>
        <v>597</v>
      </c>
      <c r="Y18" s="24">
        <f>F19</f>
        <v>597</v>
      </c>
      <c r="Z18" s="14">
        <v>597</v>
      </c>
      <c r="AA18">
        <v>597</v>
      </c>
      <c r="AB18">
        <v>597</v>
      </c>
      <c r="AC18">
        <v>597</v>
      </c>
      <c r="AD18">
        <v>597</v>
      </c>
      <c r="AE18">
        <v>597</v>
      </c>
      <c r="AF18">
        <v>597</v>
      </c>
      <c r="AG18">
        <v>597</v>
      </c>
      <c r="AH18">
        <v>597</v>
      </c>
      <c r="AI18" s="12">
        <v>597</v>
      </c>
      <c r="AJ18" s="29">
        <f t="shared" si="4"/>
        <v>597</v>
      </c>
      <c r="AK18" s="16">
        <f t="shared" si="5"/>
        <v>0</v>
      </c>
      <c r="AL18" s="29">
        <f t="shared" si="6"/>
        <v>597</v>
      </c>
      <c r="AM18" s="16">
        <f t="shared" si="7"/>
        <v>0</v>
      </c>
      <c r="AN18" s="24">
        <f t="shared" si="8"/>
        <v>0</v>
      </c>
    </row>
    <row r="19" spans="2:40" x14ac:dyDescent="0.25">
      <c r="B19" s="33"/>
      <c r="C19" s="11" t="s">
        <v>42</v>
      </c>
      <c r="D19" s="11">
        <v>96</v>
      </c>
      <c r="E19" s="11">
        <v>597</v>
      </c>
      <c r="F19" s="24">
        <v>597</v>
      </c>
      <c r="G19" s="14">
        <v>597</v>
      </c>
      <c r="H19" s="15">
        <f t="shared" si="9"/>
        <v>0</v>
      </c>
      <c r="I19" s="14">
        <v>597</v>
      </c>
      <c r="J19" s="16">
        <f t="shared" si="10"/>
        <v>0</v>
      </c>
      <c r="K19" s="14">
        <f t="shared" si="0"/>
        <v>597</v>
      </c>
      <c r="L19" s="16">
        <f t="shared" si="1"/>
        <v>0</v>
      </c>
      <c r="M19" s="14">
        <f t="shared" si="2"/>
        <v>597</v>
      </c>
      <c r="N19" s="16">
        <f t="shared" si="3"/>
        <v>0</v>
      </c>
      <c r="O19" s="14"/>
      <c r="P19" s="22"/>
      <c r="Q19" s="14"/>
      <c r="R19" s="22"/>
      <c r="U19" s="60"/>
      <c r="V19" s="11" t="str">
        <f>C20</f>
        <v>mval5B</v>
      </c>
      <c r="W19" s="11">
        <f>D20</f>
        <v>91</v>
      </c>
      <c r="X19" s="11">
        <f>E20</f>
        <v>613</v>
      </c>
      <c r="Y19" s="24">
        <f>F20</f>
        <v>613</v>
      </c>
      <c r="Z19" s="14">
        <v>613</v>
      </c>
      <c r="AA19">
        <v>613</v>
      </c>
      <c r="AB19">
        <v>613</v>
      </c>
      <c r="AC19">
        <v>613</v>
      </c>
      <c r="AD19">
        <v>613</v>
      </c>
      <c r="AE19">
        <v>613</v>
      </c>
      <c r="AF19">
        <v>613</v>
      </c>
      <c r="AG19">
        <v>613</v>
      </c>
      <c r="AH19">
        <v>613</v>
      </c>
      <c r="AI19" s="12">
        <v>613</v>
      </c>
      <c r="AJ19" s="29">
        <f t="shared" ref="AJ19:AJ36" si="11">MIN(Z19:AI19)</f>
        <v>613</v>
      </c>
      <c r="AK19" s="16">
        <f t="shared" ref="AK19:AK36" si="12">AJ19/Y19-1</f>
        <v>0</v>
      </c>
      <c r="AL19" s="29">
        <f t="shared" ref="AL19:AL36" si="13">AVERAGE(Z19:AI19)</f>
        <v>613</v>
      </c>
      <c r="AM19" s="16">
        <f t="shared" ref="AM19:AM36" si="14">AL19/Y19-1</f>
        <v>0</v>
      </c>
      <c r="AN19" s="24">
        <f t="shared" ref="AN19:AN36" si="15">_xlfn.STDEV.P(Z19:AI19)</f>
        <v>0</v>
      </c>
    </row>
    <row r="20" spans="2:40" x14ac:dyDescent="0.25">
      <c r="B20" s="33"/>
      <c r="C20" s="11" t="s">
        <v>43</v>
      </c>
      <c r="D20" s="11">
        <v>91</v>
      </c>
      <c r="E20" s="11">
        <v>613</v>
      </c>
      <c r="F20" s="24">
        <v>613</v>
      </c>
      <c r="G20" s="14">
        <v>613</v>
      </c>
      <c r="H20" s="15">
        <f t="shared" si="9"/>
        <v>0</v>
      </c>
      <c r="I20" s="14">
        <v>615</v>
      </c>
      <c r="J20" s="16">
        <f t="shared" si="10"/>
        <v>3.2626427406199365E-3</v>
      </c>
      <c r="K20" s="14">
        <f t="shared" ref="K20:K39" si="16">AJ19</f>
        <v>613</v>
      </c>
      <c r="L20" s="16">
        <f t="shared" ref="L20:L39" si="17">AK19</f>
        <v>0</v>
      </c>
      <c r="M20" s="14">
        <f t="shared" ref="M20:M39" si="18">AL19</f>
        <v>613</v>
      </c>
      <c r="N20" s="16">
        <f t="shared" ref="N20:N39" si="19">AM19</f>
        <v>0</v>
      </c>
      <c r="O20" s="14"/>
      <c r="P20" s="22"/>
      <c r="Q20" s="14"/>
      <c r="R20" s="22"/>
      <c r="U20" s="60"/>
      <c r="V20" s="11" t="str">
        <f>C21</f>
        <v>mval5C</v>
      </c>
      <c r="W20" s="11">
        <f>D21</f>
        <v>98</v>
      </c>
      <c r="X20" s="11">
        <f>E21</f>
        <v>697</v>
      </c>
      <c r="Y20" s="24">
        <f>F21</f>
        <v>697</v>
      </c>
      <c r="Z20" s="14">
        <v>697</v>
      </c>
      <c r="AA20">
        <v>697</v>
      </c>
      <c r="AB20">
        <v>697</v>
      </c>
      <c r="AC20">
        <v>697</v>
      </c>
      <c r="AD20">
        <v>697</v>
      </c>
      <c r="AE20">
        <v>697</v>
      </c>
      <c r="AF20">
        <v>697</v>
      </c>
      <c r="AG20">
        <v>697</v>
      </c>
      <c r="AH20">
        <v>697</v>
      </c>
      <c r="AI20" s="12">
        <v>697</v>
      </c>
      <c r="AJ20" s="29">
        <f t="shared" si="11"/>
        <v>697</v>
      </c>
      <c r="AK20" s="16">
        <f t="shared" si="12"/>
        <v>0</v>
      </c>
      <c r="AL20" s="29">
        <f t="shared" si="13"/>
        <v>697</v>
      </c>
      <c r="AM20" s="16">
        <f t="shared" si="14"/>
        <v>0</v>
      </c>
      <c r="AN20" s="24">
        <f t="shared" si="15"/>
        <v>0</v>
      </c>
    </row>
    <row r="21" spans="2:40" x14ac:dyDescent="0.25">
      <c r="B21" s="33"/>
      <c r="C21" s="11" t="s">
        <v>44</v>
      </c>
      <c r="D21" s="11">
        <v>98</v>
      </c>
      <c r="E21" s="11">
        <v>697</v>
      </c>
      <c r="F21" s="24">
        <v>697</v>
      </c>
      <c r="G21" s="14">
        <v>697</v>
      </c>
      <c r="H21" s="15">
        <f t="shared" si="9"/>
        <v>0</v>
      </c>
      <c r="I21" s="14">
        <v>697</v>
      </c>
      <c r="J21" s="16">
        <f t="shared" si="10"/>
        <v>0</v>
      </c>
      <c r="K21" s="14">
        <f t="shared" si="16"/>
        <v>697</v>
      </c>
      <c r="L21" s="16">
        <f t="shared" si="17"/>
        <v>0</v>
      </c>
      <c r="M21" s="14">
        <f t="shared" si="18"/>
        <v>697</v>
      </c>
      <c r="N21" s="16">
        <f t="shared" si="19"/>
        <v>0</v>
      </c>
      <c r="O21" s="14"/>
      <c r="P21" s="22"/>
      <c r="Q21" s="14"/>
      <c r="R21" s="22"/>
      <c r="U21" s="60"/>
      <c r="V21" s="11" t="str">
        <f>C22</f>
        <v>mval5D</v>
      </c>
      <c r="W21" s="11">
        <f>D22</f>
        <v>92</v>
      </c>
      <c r="X21" s="11">
        <f>E22</f>
        <v>719</v>
      </c>
      <c r="Y21" s="11">
        <f>F22</f>
        <v>739</v>
      </c>
      <c r="Z21" s="14">
        <v>729</v>
      </c>
      <c r="AA21">
        <v>729</v>
      </c>
      <c r="AB21">
        <v>729</v>
      </c>
      <c r="AC21">
        <v>729</v>
      </c>
      <c r="AD21">
        <v>728</v>
      </c>
      <c r="AE21">
        <v>729</v>
      </c>
      <c r="AF21">
        <v>729</v>
      </c>
      <c r="AG21">
        <v>729</v>
      </c>
      <c r="AH21">
        <v>729</v>
      </c>
      <c r="AI21" s="12">
        <v>729</v>
      </c>
      <c r="AJ21" s="29">
        <f t="shared" si="11"/>
        <v>728</v>
      </c>
      <c r="AK21" s="16">
        <f t="shared" si="12"/>
        <v>-1.4884979702300405E-2</v>
      </c>
      <c r="AL21" s="29">
        <f t="shared" si="13"/>
        <v>728.9</v>
      </c>
      <c r="AM21" s="16">
        <f t="shared" si="14"/>
        <v>-1.3667117726657629E-2</v>
      </c>
      <c r="AN21" s="24">
        <f t="shared" si="15"/>
        <v>0.3</v>
      </c>
    </row>
    <row r="22" spans="2:40" x14ac:dyDescent="0.25">
      <c r="B22" s="12"/>
      <c r="C22" s="11" t="s">
        <v>45</v>
      </c>
      <c r="D22" s="11">
        <v>92</v>
      </c>
      <c r="E22" s="11">
        <v>719</v>
      </c>
      <c r="F22" s="11">
        <v>739</v>
      </c>
      <c r="G22" s="14">
        <v>739</v>
      </c>
      <c r="H22" s="15">
        <f t="shared" si="9"/>
        <v>0</v>
      </c>
      <c r="I22" s="14">
        <v>757</v>
      </c>
      <c r="J22" s="16">
        <f t="shared" si="10"/>
        <v>2.4357239512855289E-2</v>
      </c>
      <c r="K22" s="14">
        <f t="shared" si="16"/>
        <v>728</v>
      </c>
      <c r="L22" s="16">
        <f t="shared" si="17"/>
        <v>-1.4884979702300405E-2</v>
      </c>
      <c r="M22" s="14">
        <f t="shared" si="18"/>
        <v>728.9</v>
      </c>
      <c r="N22" s="16">
        <f t="shared" si="19"/>
        <v>-1.3667117726657629E-2</v>
      </c>
      <c r="U22" s="60"/>
      <c r="V22" s="11" t="str">
        <f>C23</f>
        <v>mval6A</v>
      </c>
      <c r="W22" s="11">
        <f>D23</f>
        <v>69</v>
      </c>
      <c r="X22" s="11">
        <f>E23</f>
        <v>326</v>
      </c>
      <c r="Y22" s="11">
        <f>F23</f>
        <v>326</v>
      </c>
      <c r="Z22" s="14">
        <v>326</v>
      </c>
      <c r="AA22">
        <v>326</v>
      </c>
      <c r="AB22">
        <v>326</v>
      </c>
      <c r="AC22">
        <v>326</v>
      </c>
      <c r="AD22">
        <v>326</v>
      </c>
      <c r="AE22">
        <v>326</v>
      </c>
      <c r="AF22">
        <v>326</v>
      </c>
      <c r="AG22">
        <v>326</v>
      </c>
      <c r="AH22">
        <v>326</v>
      </c>
      <c r="AI22" s="12">
        <v>326</v>
      </c>
      <c r="AJ22" s="29">
        <f t="shared" si="11"/>
        <v>326</v>
      </c>
      <c r="AK22" s="16">
        <f t="shared" si="12"/>
        <v>0</v>
      </c>
      <c r="AL22" s="29">
        <f t="shared" si="13"/>
        <v>326</v>
      </c>
      <c r="AM22" s="16">
        <f t="shared" si="14"/>
        <v>0</v>
      </c>
      <c r="AN22" s="24">
        <f t="shared" si="15"/>
        <v>0</v>
      </c>
    </row>
    <row r="23" spans="2:40" x14ac:dyDescent="0.25">
      <c r="B23" s="12"/>
      <c r="C23" s="11" t="s">
        <v>46</v>
      </c>
      <c r="D23" s="11">
        <v>69</v>
      </c>
      <c r="E23" s="11">
        <v>326</v>
      </c>
      <c r="F23" s="11">
        <v>326</v>
      </c>
      <c r="G23" s="14">
        <v>326</v>
      </c>
      <c r="H23" s="15">
        <f t="shared" si="9"/>
        <v>0</v>
      </c>
      <c r="I23" s="14">
        <v>326</v>
      </c>
      <c r="J23" s="16">
        <f t="shared" si="10"/>
        <v>0</v>
      </c>
      <c r="K23" s="14">
        <f t="shared" si="16"/>
        <v>326</v>
      </c>
      <c r="L23" s="16">
        <f t="shared" si="17"/>
        <v>0</v>
      </c>
      <c r="M23" s="14">
        <f t="shared" si="18"/>
        <v>326</v>
      </c>
      <c r="N23" s="16">
        <f t="shared" si="19"/>
        <v>0</v>
      </c>
      <c r="U23" s="60"/>
      <c r="V23" s="11" t="str">
        <f>C24</f>
        <v>mval6B</v>
      </c>
      <c r="W23" s="11">
        <f>D24</f>
        <v>66</v>
      </c>
      <c r="X23" s="11">
        <f>E24</f>
        <v>317</v>
      </c>
      <c r="Y23" s="11">
        <f>F24</f>
        <v>317</v>
      </c>
      <c r="Z23" s="14">
        <v>317</v>
      </c>
      <c r="AA23">
        <v>317</v>
      </c>
      <c r="AB23">
        <v>317</v>
      </c>
      <c r="AC23">
        <v>317</v>
      </c>
      <c r="AD23">
        <v>317</v>
      </c>
      <c r="AE23">
        <v>317</v>
      </c>
      <c r="AF23">
        <v>317</v>
      </c>
      <c r="AG23">
        <v>317</v>
      </c>
      <c r="AH23">
        <v>317</v>
      </c>
      <c r="AI23" s="12">
        <v>317</v>
      </c>
      <c r="AJ23" s="29">
        <f t="shared" si="11"/>
        <v>317</v>
      </c>
      <c r="AK23" s="16">
        <f t="shared" si="12"/>
        <v>0</v>
      </c>
      <c r="AL23" s="29">
        <f t="shared" si="13"/>
        <v>317</v>
      </c>
      <c r="AM23" s="16">
        <f t="shared" si="14"/>
        <v>0</v>
      </c>
      <c r="AN23" s="24">
        <f t="shared" si="15"/>
        <v>0</v>
      </c>
    </row>
    <row r="24" spans="2:40" x14ac:dyDescent="0.25">
      <c r="B24" s="12"/>
      <c r="C24" s="11" t="s">
        <v>47</v>
      </c>
      <c r="D24" s="11">
        <v>66</v>
      </c>
      <c r="E24" s="11">
        <v>317</v>
      </c>
      <c r="F24" s="11">
        <v>317</v>
      </c>
      <c r="G24" s="14">
        <v>317</v>
      </c>
      <c r="H24" s="15">
        <f t="shared" si="9"/>
        <v>0</v>
      </c>
      <c r="I24" s="14">
        <v>317</v>
      </c>
      <c r="J24" s="16">
        <f t="shared" si="10"/>
        <v>0</v>
      </c>
      <c r="K24" s="14">
        <f t="shared" si="16"/>
        <v>317</v>
      </c>
      <c r="L24" s="16">
        <f t="shared" si="17"/>
        <v>0</v>
      </c>
      <c r="M24" s="14">
        <f t="shared" si="18"/>
        <v>317</v>
      </c>
      <c r="N24" s="16">
        <f t="shared" si="19"/>
        <v>0</v>
      </c>
      <c r="U24" s="60"/>
      <c r="V24" s="11" t="str">
        <f>C25</f>
        <v>mval6C</v>
      </c>
      <c r="W24" s="11">
        <f>D25</f>
        <v>68</v>
      </c>
      <c r="X24" s="11">
        <f>E25</f>
        <v>365</v>
      </c>
      <c r="Y24" s="11">
        <f>F25</f>
        <v>371</v>
      </c>
      <c r="Z24" s="14">
        <v>371</v>
      </c>
      <c r="AA24">
        <v>370</v>
      </c>
      <c r="AB24">
        <v>370</v>
      </c>
      <c r="AC24">
        <v>370</v>
      </c>
      <c r="AD24">
        <v>371</v>
      </c>
      <c r="AE24">
        <v>370</v>
      </c>
      <c r="AF24">
        <v>370</v>
      </c>
      <c r="AG24">
        <v>370</v>
      </c>
      <c r="AH24">
        <v>370</v>
      </c>
      <c r="AI24" s="12">
        <v>370</v>
      </c>
      <c r="AJ24" s="29">
        <f t="shared" si="11"/>
        <v>370</v>
      </c>
      <c r="AK24" s="16">
        <f t="shared" si="12"/>
        <v>-2.6954177897574594E-3</v>
      </c>
      <c r="AL24" s="29">
        <f t="shared" si="13"/>
        <v>370.2</v>
      </c>
      <c r="AM24" s="16">
        <f t="shared" si="14"/>
        <v>-2.1563342318059453E-3</v>
      </c>
      <c r="AN24" s="24">
        <f t="shared" si="15"/>
        <v>0.39999999999999997</v>
      </c>
    </row>
    <row r="25" spans="2:40" ht="15.75" customHeight="1" x14ac:dyDescent="0.25">
      <c r="B25" s="12"/>
      <c r="C25" s="11" t="s">
        <v>48</v>
      </c>
      <c r="D25" s="11">
        <v>68</v>
      </c>
      <c r="E25" s="11">
        <v>365</v>
      </c>
      <c r="F25" s="11">
        <v>371</v>
      </c>
      <c r="G25" s="14">
        <v>371</v>
      </c>
      <c r="H25" s="15">
        <f t="shared" si="9"/>
        <v>0</v>
      </c>
      <c r="I25" s="14">
        <v>375</v>
      </c>
      <c r="J25" s="16">
        <f t="shared" si="10"/>
        <v>1.0781671159029615E-2</v>
      </c>
      <c r="K25" s="14">
        <f t="shared" si="16"/>
        <v>370</v>
      </c>
      <c r="L25" s="16">
        <f t="shared" si="17"/>
        <v>-2.6954177897574594E-3</v>
      </c>
      <c r="M25" s="14">
        <f t="shared" si="18"/>
        <v>370.2</v>
      </c>
      <c r="N25" s="16">
        <f t="shared" si="19"/>
        <v>-2.1563342318059453E-3</v>
      </c>
      <c r="U25" s="60"/>
      <c r="V25" s="11" t="str">
        <f>C26</f>
        <v>mval7A</v>
      </c>
      <c r="W25" s="11">
        <f>D26</f>
        <v>86</v>
      </c>
      <c r="X25" s="11">
        <f>E26</f>
        <v>364</v>
      </c>
      <c r="Y25" s="11">
        <f>F26</f>
        <v>364</v>
      </c>
      <c r="Z25" s="14">
        <v>364</v>
      </c>
      <c r="AA25">
        <v>364</v>
      </c>
      <c r="AB25">
        <v>364</v>
      </c>
      <c r="AC25">
        <v>364</v>
      </c>
      <c r="AD25">
        <v>364</v>
      </c>
      <c r="AE25">
        <v>364</v>
      </c>
      <c r="AF25">
        <v>364</v>
      </c>
      <c r="AG25">
        <v>364</v>
      </c>
      <c r="AH25">
        <v>364</v>
      </c>
      <c r="AI25" s="12">
        <v>364</v>
      </c>
      <c r="AJ25" s="29">
        <f t="shared" si="11"/>
        <v>364</v>
      </c>
      <c r="AK25" s="16">
        <f t="shared" si="12"/>
        <v>0</v>
      </c>
      <c r="AL25" s="29">
        <f t="shared" si="13"/>
        <v>364</v>
      </c>
      <c r="AM25" s="16">
        <f t="shared" si="14"/>
        <v>0</v>
      </c>
      <c r="AN25" s="24">
        <f t="shared" si="15"/>
        <v>0</v>
      </c>
    </row>
    <row r="26" spans="2:40" x14ac:dyDescent="0.25">
      <c r="B26" s="12"/>
      <c r="C26" s="11" t="s">
        <v>49</v>
      </c>
      <c r="D26" s="11">
        <v>86</v>
      </c>
      <c r="E26" s="11">
        <v>364</v>
      </c>
      <c r="F26" s="11">
        <v>364</v>
      </c>
      <c r="G26" s="14">
        <v>364</v>
      </c>
      <c r="H26" s="15">
        <f t="shared" si="9"/>
        <v>0</v>
      </c>
      <c r="I26" s="14">
        <v>364</v>
      </c>
      <c r="J26" s="16">
        <f t="shared" si="10"/>
        <v>0</v>
      </c>
      <c r="K26" s="14">
        <f t="shared" si="16"/>
        <v>364</v>
      </c>
      <c r="L26" s="16">
        <f t="shared" si="17"/>
        <v>0</v>
      </c>
      <c r="M26" s="14">
        <f t="shared" si="18"/>
        <v>364</v>
      </c>
      <c r="N26" s="16">
        <f t="shared" si="19"/>
        <v>0</v>
      </c>
      <c r="U26" s="60"/>
      <c r="V26" s="11" t="str">
        <f>C27</f>
        <v>mval7B</v>
      </c>
      <c r="W26" s="11">
        <f>D27</f>
        <v>91</v>
      </c>
      <c r="X26" s="11">
        <f>E27</f>
        <v>412</v>
      </c>
      <c r="Y26" s="11">
        <f>F27</f>
        <v>412</v>
      </c>
      <c r="Z26" s="14">
        <v>412</v>
      </c>
      <c r="AA26">
        <v>412</v>
      </c>
      <c r="AB26">
        <v>412</v>
      </c>
      <c r="AC26">
        <v>412</v>
      </c>
      <c r="AD26">
        <v>412</v>
      </c>
      <c r="AE26">
        <v>412</v>
      </c>
      <c r="AF26">
        <v>412</v>
      </c>
      <c r="AG26">
        <v>412</v>
      </c>
      <c r="AH26">
        <v>412</v>
      </c>
      <c r="AI26" s="12">
        <v>412</v>
      </c>
      <c r="AJ26" s="29">
        <f t="shared" si="11"/>
        <v>412</v>
      </c>
      <c r="AK26" s="16">
        <f t="shared" si="12"/>
        <v>0</v>
      </c>
      <c r="AL26" s="29">
        <f t="shared" si="13"/>
        <v>412</v>
      </c>
      <c r="AM26" s="16">
        <f t="shared" si="14"/>
        <v>0</v>
      </c>
      <c r="AN26" s="24">
        <f t="shared" si="15"/>
        <v>0</v>
      </c>
    </row>
    <row r="27" spans="2:40" x14ac:dyDescent="0.25">
      <c r="B27" s="12"/>
      <c r="C27" s="11" t="s">
        <v>50</v>
      </c>
      <c r="D27" s="11">
        <v>91</v>
      </c>
      <c r="E27" s="11">
        <v>412</v>
      </c>
      <c r="F27" s="11">
        <v>412</v>
      </c>
      <c r="G27" s="14">
        <v>412</v>
      </c>
      <c r="H27" s="15">
        <f t="shared" si="9"/>
        <v>0</v>
      </c>
      <c r="I27" s="14">
        <v>412</v>
      </c>
      <c r="J27" s="16">
        <f t="shared" si="10"/>
        <v>0</v>
      </c>
      <c r="K27" s="14">
        <f t="shared" si="16"/>
        <v>412</v>
      </c>
      <c r="L27" s="16">
        <f t="shared" si="17"/>
        <v>0</v>
      </c>
      <c r="M27" s="14">
        <f t="shared" si="18"/>
        <v>412</v>
      </c>
      <c r="N27" s="16">
        <f t="shared" si="19"/>
        <v>0</v>
      </c>
      <c r="U27" s="60"/>
      <c r="V27" s="11" t="str">
        <f>C28</f>
        <v>mval7C</v>
      </c>
      <c r="W27" s="11">
        <f>D28</f>
        <v>90</v>
      </c>
      <c r="X27" s="11">
        <f>E28</f>
        <v>424</v>
      </c>
      <c r="Y27" s="11">
        <f>F28</f>
        <v>426</v>
      </c>
      <c r="Z27" s="14">
        <v>426</v>
      </c>
      <c r="AA27">
        <v>426</v>
      </c>
      <c r="AB27">
        <v>426</v>
      </c>
      <c r="AC27">
        <v>426</v>
      </c>
      <c r="AD27">
        <v>426</v>
      </c>
      <c r="AE27">
        <v>426</v>
      </c>
      <c r="AF27">
        <v>426</v>
      </c>
      <c r="AG27">
        <v>426</v>
      </c>
      <c r="AH27">
        <v>426</v>
      </c>
      <c r="AI27" s="12">
        <v>426</v>
      </c>
      <c r="AJ27" s="29">
        <f t="shared" si="11"/>
        <v>426</v>
      </c>
      <c r="AK27" s="16">
        <f t="shared" si="12"/>
        <v>0</v>
      </c>
      <c r="AL27" s="29">
        <f t="shared" si="13"/>
        <v>426</v>
      </c>
      <c r="AM27" s="16">
        <f t="shared" si="14"/>
        <v>0</v>
      </c>
      <c r="AN27" s="24">
        <f t="shared" si="15"/>
        <v>0</v>
      </c>
    </row>
    <row r="28" spans="2:40" x14ac:dyDescent="0.25">
      <c r="B28" s="12"/>
      <c r="C28" s="11" t="s">
        <v>51</v>
      </c>
      <c r="D28" s="11">
        <v>90</v>
      </c>
      <c r="E28" s="11">
        <v>424</v>
      </c>
      <c r="F28" s="11">
        <v>426</v>
      </c>
      <c r="G28" s="14">
        <v>426</v>
      </c>
      <c r="H28" s="15">
        <f t="shared" si="9"/>
        <v>0</v>
      </c>
      <c r="I28" s="14">
        <v>428</v>
      </c>
      <c r="J28" s="16">
        <f t="shared" si="10"/>
        <v>4.6948356807512415E-3</v>
      </c>
      <c r="K28" s="14">
        <f t="shared" si="16"/>
        <v>426</v>
      </c>
      <c r="L28" s="16">
        <f t="shared" si="17"/>
        <v>0</v>
      </c>
      <c r="M28" s="14">
        <f t="shared" si="18"/>
        <v>426</v>
      </c>
      <c r="N28" s="16">
        <f t="shared" si="19"/>
        <v>0</v>
      </c>
      <c r="U28" s="60"/>
      <c r="V28" s="11" t="str">
        <f>C29</f>
        <v>mval8A</v>
      </c>
      <c r="W28" s="11">
        <f>D29</f>
        <v>96</v>
      </c>
      <c r="X28" s="11">
        <f>E29</f>
        <v>581</v>
      </c>
      <c r="Y28" s="11">
        <f>F29</f>
        <v>581</v>
      </c>
      <c r="Z28" s="14">
        <v>581</v>
      </c>
      <c r="AA28">
        <v>581</v>
      </c>
      <c r="AB28">
        <v>581</v>
      </c>
      <c r="AC28">
        <v>581</v>
      </c>
      <c r="AD28">
        <v>581</v>
      </c>
      <c r="AE28">
        <v>581</v>
      </c>
      <c r="AF28">
        <v>581</v>
      </c>
      <c r="AG28">
        <v>581</v>
      </c>
      <c r="AH28">
        <v>581</v>
      </c>
      <c r="AI28" s="12">
        <v>581</v>
      </c>
      <c r="AJ28" s="29">
        <f t="shared" si="11"/>
        <v>581</v>
      </c>
      <c r="AK28" s="16">
        <f t="shared" si="12"/>
        <v>0</v>
      </c>
      <c r="AL28" s="29">
        <f t="shared" si="13"/>
        <v>581</v>
      </c>
      <c r="AM28" s="16">
        <f t="shared" si="14"/>
        <v>0</v>
      </c>
      <c r="AN28" s="24">
        <f t="shared" si="15"/>
        <v>0</v>
      </c>
    </row>
    <row r="29" spans="2:40" x14ac:dyDescent="0.25">
      <c r="B29" s="12"/>
      <c r="C29" s="11" t="s">
        <v>52</v>
      </c>
      <c r="D29" s="11">
        <v>96</v>
      </c>
      <c r="E29" s="11">
        <v>581</v>
      </c>
      <c r="F29" s="11">
        <v>581</v>
      </c>
      <c r="G29" s="14">
        <v>581</v>
      </c>
      <c r="H29" s="15">
        <f t="shared" si="9"/>
        <v>0</v>
      </c>
      <c r="I29" s="14">
        <v>581</v>
      </c>
      <c r="J29" s="16">
        <f t="shared" si="10"/>
        <v>0</v>
      </c>
      <c r="K29" s="14">
        <f t="shared" si="16"/>
        <v>581</v>
      </c>
      <c r="L29" s="16">
        <f t="shared" si="17"/>
        <v>0</v>
      </c>
      <c r="M29" s="14">
        <f t="shared" si="18"/>
        <v>581</v>
      </c>
      <c r="N29" s="16">
        <f t="shared" si="19"/>
        <v>0</v>
      </c>
      <c r="U29" s="60"/>
      <c r="V29" s="11" t="str">
        <f>C30</f>
        <v>mval8B</v>
      </c>
      <c r="W29" s="11">
        <f>D30</f>
        <v>91</v>
      </c>
      <c r="X29" s="11">
        <f>E30</f>
        <v>531</v>
      </c>
      <c r="Y29" s="11">
        <f>F30</f>
        <v>531</v>
      </c>
      <c r="Z29" s="14">
        <v>531</v>
      </c>
      <c r="AA29">
        <v>531</v>
      </c>
      <c r="AB29">
        <v>531</v>
      </c>
      <c r="AC29">
        <v>531</v>
      </c>
      <c r="AD29">
        <v>531</v>
      </c>
      <c r="AE29">
        <v>531</v>
      </c>
      <c r="AF29">
        <v>531</v>
      </c>
      <c r="AG29">
        <v>531</v>
      </c>
      <c r="AH29">
        <v>531</v>
      </c>
      <c r="AI29" s="12">
        <v>531</v>
      </c>
      <c r="AJ29" s="29">
        <f t="shared" si="11"/>
        <v>531</v>
      </c>
      <c r="AK29" s="16">
        <f t="shared" si="12"/>
        <v>0</v>
      </c>
      <c r="AL29" s="29">
        <f t="shared" si="13"/>
        <v>531</v>
      </c>
      <c r="AM29" s="16">
        <f t="shared" si="14"/>
        <v>0</v>
      </c>
      <c r="AN29" s="24">
        <f t="shared" si="15"/>
        <v>0</v>
      </c>
    </row>
    <row r="30" spans="2:40" x14ac:dyDescent="0.25">
      <c r="B30" s="12"/>
      <c r="C30" s="11" t="s">
        <v>53</v>
      </c>
      <c r="D30" s="11">
        <v>91</v>
      </c>
      <c r="E30" s="11">
        <v>531</v>
      </c>
      <c r="F30" s="11">
        <v>531</v>
      </c>
      <c r="G30" s="14">
        <v>531</v>
      </c>
      <c r="H30" s="15">
        <f t="shared" si="9"/>
        <v>0</v>
      </c>
      <c r="I30" s="14">
        <v>531</v>
      </c>
      <c r="J30" s="16">
        <f t="shared" si="10"/>
        <v>0</v>
      </c>
      <c r="K30" s="14">
        <f t="shared" si="16"/>
        <v>531</v>
      </c>
      <c r="L30" s="16">
        <f t="shared" si="17"/>
        <v>0</v>
      </c>
      <c r="M30" s="14">
        <f t="shared" si="18"/>
        <v>531</v>
      </c>
      <c r="N30" s="16">
        <f t="shared" si="19"/>
        <v>0</v>
      </c>
      <c r="U30" s="60"/>
      <c r="V30" s="11" t="str">
        <f>C31</f>
        <v>mval8C</v>
      </c>
      <c r="W30" s="11">
        <f>D31</f>
        <v>83</v>
      </c>
      <c r="X30" s="11">
        <f>E31</f>
        <v>617</v>
      </c>
      <c r="Y30" s="11">
        <f>F31</f>
        <v>638</v>
      </c>
      <c r="Z30" s="14">
        <v>632</v>
      </c>
      <c r="AA30">
        <v>632</v>
      </c>
      <c r="AB30">
        <v>632</v>
      </c>
      <c r="AC30">
        <v>632</v>
      </c>
      <c r="AD30">
        <v>632</v>
      </c>
      <c r="AE30">
        <v>632</v>
      </c>
      <c r="AF30">
        <v>632</v>
      </c>
      <c r="AG30">
        <v>632</v>
      </c>
      <c r="AH30">
        <v>632</v>
      </c>
      <c r="AI30" s="12">
        <v>632</v>
      </c>
      <c r="AJ30" s="29">
        <f t="shared" si="11"/>
        <v>632</v>
      </c>
      <c r="AK30" s="16">
        <f t="shared" si="12"/>
        <v>-9.4043887147335914E-3</v>
      </c>
      <c r="AL30" s="29">
        <f t="shared" si="13"/>
        <v>632</v>
      </c>
      <c r="AM30" s="16">
        <f t="shared" si="14"/>
        <v>-9.4043887147335914E-3</v>
      </c>
      <c r="AN30" s="24">
        <f t="shared" si="15"/>
        <v>0</v>
      </c>
    </row>
    <row r="31" spans="2:40" x14ac:dyDescent="0.25">
      <c r="B31" s="12"/>
      <c r="C31" s="11" t="s">
        <v>54</v>
      </c>
      <c r="D31" s="11">
        <v>83</v>
      </c>
      <c r="E31" s="11">
        <v>617</v>
      </c>
      <c r="F31" s="11">
        <v>638</v>
      </c>
      <c r="G31" s="14">
        <v>638</v>
      </c>
      <c r="H31" s="15">
        <f t="shared" si="9"/>
        <v>0</v>
      </c>
      <c r="I31" s="14">
        <v>638</v>
      </c>
      <c r="J31" s="16">
        <f t="shared" si="10"/>
        <v>0</v>
      </c>
      <c r="K31" s="14">
        <f t="shared" si="16"/>
        <v>632</v>
      </c>
      <c r="L31" s="16">
        <f t="shared" si="17"/>
        <v>-9.4043887147335914E-3</v>
      </c>
      <c r="M31" s="14">
        <f t="shared" si="18"/>
        <v>632</v>
      </c>
      <c r="N31" s="16">
        <f t="shared" si="19"/>
        <v>-9.4043887147335914E-3</v>
      </c>
      <c r="U31" s="60"/>
      <c r="V31" s="11" t="str">
        <f>C32</f>
        <v>mval9A</v>
      </c>
      <c r="W31" s="11">
        <f>D32</f>
        <v>132</v>
      </c>
      <c r="X31" s="11">
        <f>E32</f>
        <v>458</v>
      </c>
      <c r="Y31" s="11">
        <f>F32</f>
        <v>458</v>
      </c>
      <c r="Z31" s="14">
        <v>458</v>
      </c>
      <c r="AA31">
        <v>458</v>
      </c>
      <c r="AB31">
        <v>458</v>
      </c>
      <c r="AC31">
        <v>458</v>
      </c>
      <c r="AD31">
        <v>458</v>
      </c>
      <c r="AE31">
        <v>458</v>
      </c>
      <c r="AF31">
        <v>458</v>
      </c>
      <c r="AG31">
        <v>458</v>
      </c>
      <c r="AH31">
        <v>458</v>
      </c>
      <c r="AI31" s="12">
        <v>458</v>
      </c>
      <c r="AJ31" s="29">
        <f t="shared" si="11"/>
        <v>458</v>
      </c>
      <c r="AK31" s="16">
        <f t="shared" si="12"/>
        <v>0</v>
      </c>
      <c r="AL31" s="29">
        <f t="shared" si="13"/>
        <v>458</v>
      </c>
      <c r="AM31" s="16">
        <f t="shared" si="14"/>
        <v>0</v>
      </c>
      <c r="AN31" s="24">
        <f t="shared" si="15"/>
        <v>0</v>
      </c>
    </row>
    <row r="32" spans="2:40" x14ac:dyDescent="0.25">
      <c r="B32" s="12"/>
      <c r="C32" s="11" t="s">
        <v>55</v>
      </c>
      <c r="D32" s="11">
        <v>132</v>
      </c>
      <c r="E32" s="11">
        <v>458</v>
      </c>
      <c r="F32" s="11">
        <v>458</v>
      </c>
      <c r="G32" s="14">
        <v>458</v>
      </c>
      <c r="H32" s="15">
        <f t="shared" si="9"/>
        <v>0</v>
      </c>
      <c r="I32" s="14">
        <v>458</v>
      </c>
      <c r="J32" s="16">
        <f t="shared" si="10"/>
        <v>0</v>
      </c>
      <c r="K32" s="14">
        <f t="shared" si="16"/>
        <v>458</v>
      </c>
      <c r="L32" s="16">
        <f t="shared" si="17"/>
        <v>0</v>
      </c>
      <c r="M32" s="14">
        <f t="shared" si="18"/>
        <v>458</v>
      </c>
      <c r="N32" s="16">
        <f t="shared" si="19"/>
        <v>0</v>
      </c>
      <c r="U32" s="60"/>
      <c r="V32" s="11" t="str">
        <f>C33</f>
        <v>mval9B</v>
      </c>
      <c r="W32" s="11">
        <f>D33</f>
        <v>120</v>
      </c>
      <c r="X32" s="11">
        <f>E33</f>
        <v>453</v>
      </c>
      <c r="Y32" s="11">
        <f>F33</f>
        <v>453</v>
      </c>
      <c r="Z32" s="14">
        <v>453</v>
      </c>
      <c r="AA32">
        <v>453</v>
      </c>
      <c r="AB32">
        <v>453</v>
      </c>
      <c r="AC32">
        <v>453</v>
      </c>
      <c r="AD32">
        <v>453</v>
      </c>
      <c r="AE32">
        <v>453</v>
      </c>
      <c r="AF32">
        <v>453</v>
      </c>
      <c r="AG32">
        <v>453</v>
      </c>
      <c r="AH32">
        <v>453</v>
      </c>
      <c r="AI32" s="12">
        <v>453</v>
      </c>
      <c r="AJ32" s="29">
        <f t="shared" si="11"/>
        <v>453</v>
      </c>
      <c r="AK32" s="16">
        <f t="shared" si="12"/>
        <v>0</v>
      </c>
      <c r="AL32" s="29">
        <f t="shared" si="13"/>
        <v>453</v>
      </c>
      <c r="AM32" s="16">
        <f t="shared" si="14"/>
        <v>0</v>
      </c>
      <c r="AN32" s="24">
        <f t="shared" si="15"/>
        <v>0</v>
      </c>
    </row>
    <row r="33" spans="2:40" x14ac:dyDescent="0.25">
      <c r="B33" s="12"/>
      <c r="C33" s="11" t="s">
        <v>56</v>
      </c>
      <c r="D33" s="11">
        <v>120</v>
      </c>
      <c r="E33" s="11">
        <v>453</v>
      </c>
      <c r="F33" s="11">
        <v>453</v>
      </c>
      <c r="G33" s="14">
        <v>453</v>
      </c>
      <c r="H33" s="15">
        <f t="shared" si="9"/>
        <v>0</v>
      </c>
      <c r="I33" s="14">
        <v>453</v>
      </c>
      <c r="J33" s="16">
        <f t="shared" si="10"/>
        <v>0</v>
      </c>
      <c r="K33" s="14">
        <f t="shared" si="16"/>
        <v>453</v>
      </c>
      <c r="L33" s="16">
        <f t="shared" si="17"/>
        <v>0</v>
      </c>
      <c r="M33" s="14">
        <f t="shared" si="18"/>
        <v>453</v>
      </c>
      <c r="N33" s="16">
        <f t="shared" si="19"/>
        <v>0</v>
      </c>
      <c r="U33" s="60"/>
      <c r="V33" s="11" t="str">
        <f>C34</f>
        <v>mval9C</v>
      </c>
      <c r="W33" s="11">
        <f>D34</f>
        <v>125</v>
      </c>
      <c r="X33" s="11">
        <f>E34</f>
        <v>428</v>
      </c>
      <c r="Y33" s="11">
        <f>F34</f>
        <v>429</v>
      </c>
      <c r="Z33" s="14">
        <v>428</v>
      </c>
      <c r="AA33">
        <v>428</v>
      </c>
      <c r="AB33">
        <v>428</v>
      </c>
      <c r="AC33">
        <v>428</v>
      </c>
      <c r="AD33">
        <v>428</v>
      </c>
      <c r="AE33">
        <v>428</v>
      </c>
      <c r="AF33">
        <v>428</v>
      </c>
      <c r="AG33">
        <v>428</v>
      </c>
      <c r="AH33">
        <v>428</v>
      </c>
      <c r="AI33" s="12">
        <v>428</v>
      </c>
      <c r="AJ33" s="29">
        <f t="shared" si="11"/>
        <v>428</v>
      </c>
      <c r="AK33" s="16">
        <f t="shared" si="12"/>
        <v>-2.3310023310023631E-3</v>
      </c>
      <c r="AL33" s="29">
        <f t="shared" si="13"/>
        <v>428</v>
      </c>
      <c r="AM33" s="16">
        <f t="shared" si="14"/>
        <v>-2.3310023310023631E-3</v>
      </c>
      <c r="AN33" s="24">
        <f t="shared" si="15"/>
        <v>0</v>
      </c>
    </row>
    <row r="34" spans="2:40" x14ac:dyDescent="0.25">
      <c r="B34" s="12"/>
      <c r="C34" s="11" t="s">
        <v>57</v>
      </c>
      <c r="D34" s="11">
        <v>125</v>
      </c>
      <c r="E34" s="11">
        <v>428</v>
      </c>
      <c r="F34" s="11">
        <v>429</v>
      </c>
      <c r="G34" s="14">
        <v>429</v>
      </c>
      <c r="H34" s="15">
        <f t="shared" si="9"/>
        <v>0</v>
      </c>
      <c r="I34" s="14">
        <v>434</v>
      </c>
      <c r="J34" s="16">
        <f t="shared" si="10"/>
        <v>1.1655011655011593E-2</v>
      </c>
      <c r="K34" s="14">
        <f t="shared" si="16"/>
        <v>428</v>
      </c>
      <c r="L34" s="16">
        <f t="shared" si="17"/>
        <v>-2.3310023310023631E-3</v>
      </c>
      <c r="M34" s="14">
        <f t="shared" si="18"/>
        <v>428</v>
      </c>
      <c r="N34" s="16">
        <f t="shared" si="19"/>
        <v>-2.3310023310023631E-3</v>
      </c>
      <c r="U34" s="60"/>
      <c r="V34" s="11" t="str">
        <f>C35</f>
        <v>mval9D</v>
      </c>
      <c r="W34" s="11">
        <f>D35</f>
        <v>131</v>
      </c>
      <c r="X34" s="11">
        <f>E35</f>
        <v>514</v>
      </c>
      <c r="Y34" s="11">
        <f>F35</f>
        <v>520</v>
      </c>
      <c r="Z34" s="14">
        <v>516</v>
      </c>
      <c r="AA34">
        <v>519</v>
      </c>
      <c r="AB34">
        <v>519</v>
      </c>
      <c r="AC34">
        <v>519</v>
      </c>
      <c r="AD34">
        <v>519</v>
      </c>
      <c r="AE34">
        <v>516</v>
      </c>
      <c r="AF34">
        <v>519</v>
      </c>
      <c r="AG34">
        <v>519</v>
      </c>
      <c r="AH34">
        <v>519</v>
      </c>
      <c r="AI34" s="12">
        <v>519</v>
      </c>
      <c r="AJ34" s="29">
        <f t="shared" si="11"/>
        <v>516</v>
      </c>
      <c r="AK34" s="16">
        <f t="shared" si="12"/>
        <v>-7.692307692307665E-3</v>
      </c>
      <c r="AL34" s="29">
        <f t="shared" si="13"/>
        <v>518.4</v>
      </c>
      <c r="AM34" s="16">
        <f t="shared" si="14"/>
        <v>-3.0769230769230882E-3</v>
      </c>
      <c r="AN34" s="24">
        <f t="shared" si="15"/>
        <v>1.2</v>
      </c>
    </row>
    <row r="35" spans="2:40" x14ac:dyDescent="0.25">
      <c r="B35" s="12"/>
      <c r="C35" s="11" t="s">
        <v>58</v>
      </c>
      <c r="D35" s="11">
        <v>131</v>
      </c>
      <c r="E35" s="11">
        <v>514</v>
      </c>
      <c r="F35" s="11">
        <v>520</v>
      </c>
      <c r="G35" s="14">
        <v>520</v>
      </c>
      <c r="H35" s="15">
        <f t="shared" si="9"/>
        <v>0</v>
      </c>
      <c r="I35" s="14">
        <v>520</v>
      </c>
      <c r="J35" s="16">
        <f t="shared" si="10"/>
        <v>0</v>
      </c>
      <c r="K35" s="14">
        <f t="shared" si="16"/>
        <v>516</v>
      </c>
      <c r="L35" s="16">
        <f t="shared" si="17"/>
        <v>-7.692307692307665E-3</v>
      </c>
      <c r="M35" s="14">
        <f t="shared" si="18"/>
        <v>518.4</v>
      </c>
      <c r="N35" s="16">
        <f t="shared" si="19"/>
        <v>-3.0769230769230882E-3</v>
      </c>
      <c r="U35" s="60"/>
      <c r="V35" s="11" t="str">
        <f>C36</f>
        <v>mval10A</v>
      </c>
      <c r="W35" s="11">
        <f>D36</f>
        <v>138</v>
      </c>
      <c r="X35" s="11">
        <f>E36</f>
        <v>634</v>
      </c>
      <c r="Y35" s="11">
        <f>F36</f>
        <v>634</v>
      </c>
      <c r="Z35" s="14">
        <v>634</v>
      </c>
      <c r="AA35">
        <v>634</v>
      </c>
      <c r="AB35">
        <v>634</v>
      </c>
      <c r="AC35">
        <v>634</v>
      </c>
      <c r="AD35">
        <v>634</v>
      </c>
      <c r="AE35">
        <v>634</v>
      </c>
      <c r="AF35">
        <v>634</v>
      </c>
      <c r="AG35">
        <v>634</v>
      </c>
      <c r="AH35">
        <v>634</v>
      </c>
      <c r="AI35" s="12">
        <v>634</v>
      </c>
      <c r="AJ35" s="29">
        <f t="shared" si="11"/>
        <v>634</v>
      </c>
      <c r="AK35" s="16">
        <f t="shared" si="12"/>
        <v>0</v>
      </c>
      <c r="AL35" s="29">
        <f t="shared" si="13"/>
        <v>634</v>
      </c>
      <c r="AM35" s="16">
        <f t="shared" si="14"/>
        <v>0</v>
      </c>
      <c r="AN35" s="24">
        <f t="shared" si="15"/>
        <v>0</v>
      </c>
    </row>
    <row r="36" spans="2:40" x14ac:dyDescent="0.25">
      <c r="B36" s="12"/>
      <c r="C36" s="11" t="s">
        <v>59</v>
      </c>
      <c r="D36" s="11">
        <v>138</v>
      </c>
      <c r="E36" s="11">
        <v>634</v>
      </c>
      <c r="F36" s="11">
        <v>634</v>
      </c>
      <c r="G36" s="14">
        <v>634</v>
      </c>
      <c r="H36" s="15">
        <f t="shared" si="9"/>
        <v>0</v>
      </c>
      <c r="I36" s="14">
        <v>634</v>
      </c>
      <c r="J36" s="16">
        <f t="shared" si="10"/>
        <v>0</v>
      </c>
      <c r="K36" s="14">
        <f t="shared" si="16"/>
        <v>634</v>
      </c>
      <c r="L36" s="16">
        <f t="shared" si="17"/>
        <v>0</v>
      </c>
      <c r="M36" s="14">
        <f t="shared" si="18"/>
        <v>634</v>
      </c>
      <c r="N36" s="16">
        <f t="shared" si="19"/>
        <v>0</v>
      </c>
      <c r="U36" s="60"/>
      <c r="V36" s="11" t="str">
        <f>C37</f>
        <v>mval10B</v>
      </c>
      <c r="W36" s="11">
        <f>D37</f>
        <v>134</v>
      </c>
      <c r="X36" s="11">
        <f>E37</f>
        <v>661</v>
      </c>
      <c r="Y36" s="11">
        <f>F37</f>
        <v>661</v>
      </c>
      <c r="Z36" s="14">
        <v>661</v>
      </c>
      <c r="AA36">
        <v>661</v>
      </c>
      <c r="AB36">
        <v>661</v>
      </c>
      <c r="AC36">
        <v>661</v>
      </c>
      <c r="AD36">
        <v>661</v>
      </c>
      <c r="AE36">
        <v>661</v>
      </c>
      <c r="AF36">
        <v>661</v>
      </c>
      <c r="AG36">
        <v>661</v>
      </c>
      <c r="AH36">
        <v>661</v>
      </c>
      <c r="AI36" s="12">
        <v>661</v>
      </c>
      <c r="AJ36" s="29">
        <f t="shared" si="11"/>
        <v>661</v>
      </c>
      <c r="AK36" s="16">
        <f t="shared" si="12"/>
        <v>0</v>
      </c>
      <c r="AL36" s="29">
        <f t="shared" si="13"/>
        <v>661</v>
      </c>
      <c r="AM36" s="16">
        <f t="shared" si="14"/>
        <v>0</v>
      </c>
      <c r="AN36" s="24">
        <f t="shared" si="15"/>
        <v>0</v>
      </c>
    </row>
    <row r="37" spans="2:40" x14ac:dyDescent="0.25">
      <c r="B37" s="12"/>
      <c r="C37" s="11" t="s">
        <v>60</v>
      </c>
      <c r="D37" s="11">
        <v>134</v>
      </c>
      <c r="E37" s="11">
        <v>661</v>
      </c>
      <c r="F37" s="11">
        <v>661</v>
      </c>
      <c r="G37" s="14">
        <v>661</v>
      </c>
      <c r="H37" s="15">
        <f t="shared" si="9"/>
        <v>0</v>
      </c>
      <c r="I37" s="14">
        <v>662</v>
      </c>
      <c r="J37" s="16">
        <f t="shared" si="10"/>
        <v>1.5128593040847349E-3</v>
      </c>
      <c r="K37" s="14">
        <f t="shared" si="16"/>
        <v>661</v>
      </c>
      <c r="L37" s="16">
        <f t="shared" si="17"/>
        <v>0</v>
      </c>
      <c r="M37" s="14">
        <f t="shared" si="18"/>
        <v>661</v>
      </c>
      <c r="N37" s="16">
        <f t="shared" si="19"/>
        <v>0</v>
      </c>
      <c r="U37" s="60"/>
      <c r="V37" s="11" t="str">
        <f>C38</f>
        <v>mval10C</v>
      </c>
      <c r="W37" s="11">
        <f>D38</f>
        <v>136</v>
      </c>
      <c r="X37" s="11">
        <f>E38</f>
        <v>623</v>
      </c>
      <c r="Y37" s="11">
        <f>F38</f>
        <v>623</v>
      </c>
      <c r="Z37" s="14">
        <v>623</v>
      </c>
      <c r="AA37">
        <v>623</v>
      </c>
      <c r="AB37">
        <v>623</v>
      </c>
      <c r="AC37">
        <v>623</v>
      </c>
      <c r="AD37">
        <v>623</v>
      </c>
      <c r="AE37">
        <v>623</v>
      </c>
      <c r="AF37">
        <v>623</v>
      </c>
      <c r="AG37">
        <v>623</v>
      </c>
      <c r="AH37">
        <v>623</v>
      </c>
      <c r="AI37" s="12">
        <v>623</v>
      </c>
      <c r="AJ37" s="29">
        <f t="shared" ref="AJ37:AJ38" si="20">MIN(Z37:AI37)</f>
        <v>623</v>
      </c>
      <c r="AK37" s="16">
        <f t="shared" ref="AK37:AK38" si="21">AJ37/Y37-1</f>
        <v>0</v>
      </c>
      <c r="AL37" s="29">
        <f t="shared" ref="AL37:AL38" si="22">AVERAGE(Z37:AI37)</f>
        <v>623</v>
      </c>
      <c r="AM37" s="16">
        <f t="shared" ref="AM37:AM38" si="23">AL37/Y37-1</f>
        <v>0</v>
      </c>
      <c r="AN37" s="24">
        <f t="shared" ref="AN37:AN38" si="24">_xlfn.STDEV.P(Z37:AI37)</f>
        <v>0</v>
      </c>
    </row>
    <row r="38" spans="2:40" ht="15.75" thickBot="1" x14ac:dyDescent="0.3">
      <c r="B38" s="12"/>
      <c r="C38" s="11" t="s">
        <v>61</v>
      </c>
      <c r="D38" s="11">
        <v>136</v>
      </c>
      <c r="E38" s="11">
        <v>623</v>
      </c>
      <c r="F38" s="11">
        <v>623</v>
      </c>
      <c r="G38" s="14">
        <v>623</v>
      </c>
      <c r="H38" s="15">
        <f t="shared" si="9"/>
        <v>0</v>
      </c>
      <c r="I38" s="14">
        <v>624</v>
      </c>
      <c r="J38" s="16">
        <f t="shared" si="10"/>
        <v>1.6051364365972098E-3</v>
      </c>
      <c r="K38" s="14">
        <f t="shared" si="16"/>
        <v>623</v>
      </c>
      <c r="L38" s="16">
        <f t="shared" si="17"/>
        <v>0</v>
      </c>
      <c r="M38" s="14">
        <f t="shared" si="18"/>
        <v>623</v>
      </c>
      <c r="N38" s="16">
        <f t="shared" si="19"/>
        <v>0</v>
      </c>
      <c r="U38" s="61"/>
      <c r="V38" s="17" t="str">
        <f>C39</f>
        <v>mval10D</v>
      </c>
      <c r="W38" s="17">
        <f>D39</f>
        <v>129</v>
      </c>
      <c r="X38" s="17">
        <f>E39</f>
        <v>643</v>
      </c>
      <c r="Y38" s="17">
        <f>F39</f>
        <v>649</v>
      </c>
      <c r="Z38" s="19">
        <v>644</v>
      </c>
      <c r="AA38" s="23">
        <v>644</v>
      </c>
      <c r="AB38" s="23">
        <v>645</v>
      </c>
      <c r="AC38" s="23">
        <v>644</v>
      </c>
      <c r="AD38" s="23">
        <v>644</v>
      </c>
      <c r="AE38" s="23">
        <v>645</v>
      </c>
      <c r="AF38" s="23">
        <v>644</v>
      </c>
      <c r="AG38" s="23">
        <v>644</v>
      </c>
      <c r="AH38" s="23">
        <v>644</v>
      </c>
      <c r="AI38" s="18">
        <v>645</v>
      </c>
      <c r="AJ38" s="19">
        <f t="shared" si="20"/>
        <v>644</v>
      </c>
      <c r="AK38" s="21">
        <f t="shared" si="21"/>
        <v>-7.7041602465330872E-3</v>
      </c>
      <c r="AL38" s="19">
        <f t="shared" si="22"/>
        <v>644.29999999999995</v>
      </c>
      <c r="AM38" s="21">
        <f t="shared" si="23"/>
        <v>-7.2419106317411774E-3</v>
      </c>
      <c r="AN38" s="25">
        <f t="shared" si="24"/>
        <v>0.45825756949558405</v>
      </c>
    </row>
    <row r="39" spans="2:40" ht="16.5" thickTop="1" thickBot="1" x14ac:dyDescent="0.3">
      <c r="B39" s="12"/>
      <c r="C39" s="17" t="s">
        <v>62</v>
      </c>
      <c r="D39" s="17">
        <v>129</v>
      </c>
      <c r="E39" s="17">
        <v>643</v>
      </c>
      <c r="F39" s="17">
        <v>649</v>
      </c>
      <c r="G39" s="19">
        <v>649</v>
      </c>
      <c r="H39" s="15">
        <f t="shared" si="9"/>
        <v>0</v>
      </c>
      <c r="I39" s="19">
        <v>650</v>
      </c>
      <c r="J39" s="16">
        <f t="shared" si="10"/>
        <v>1.5408320493066618E-3</v>
      </c>
      <c r="K39" s="19">
        <f t="shared" si="16"/>
        <v>644</v>
      </c>
      <c r="L39" s="21">
        <f t="shared" si="17"/>
        <v>-7.7041602465330872E-3</v>
      </c>
      <c r="M39" s="19">
        <f t="shared" si="18"/>
        <v>644.29999999999995</v>
      </c>
      <c r="N39" s="21">
        <f t="shared" si="19"/>
        <v>-7.2419106317411774E-3</v>
      </c>
    </row>
    <row r="40" spans="2:40" ht="16.5" thickTop="1" thickBot="1" x14ac:dyDescent="0.3">
      <c r="H40" s="37">
        <f>AVERAGE(H6:H39)</f>
        <v>0</v>
      </c>
      <c r="J40" s="37">
        <f>AVERAGE(J6:J39)</f>
        <v>2.0232275858166338E-3</v>
      </c>
      <c r="L40" s="37">
        <f>AVERAGE(L6:L39)</f>
        <v>-2.6392323970082249E-3</v>
      </c>
      <c r="N40" s="37">
        <f>AVERAGE(N6:N39)</f>
        <v>-2.3745535167648971E-3</v>
      </c>
    </row>
    <row r="41" spans="2:40" ht="15.75" thickTop="1" x14ac:dyDescent="0.25"/>
    <row r="44" spans="2:40" ht="15.75" customHeight="1" x14ac:dyDescent="0.25"/>
    <row r="58" spans="1:23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x14ac:dyDescent="0.25">
      <c r="A61" s="28"/>
      <c r="B61" s="28"/>
      <c r="C61" s="28"/>
      <c r="D61" s="28"/>
      <c r="E61" s="28"/>
      <c r="F61" s="28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28"/>
      <c r="R61" s="28"/>
      <c r="S61" s="28"/>
      <c r="T61" s="28"/>
      <c r="U61" s="28"/>
      <c r="V61" s="28"/>
      <c r="W61" s="28"/>
    </row>
    <row r="62" spans="1:2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5"/>
      <c r="R62" s="35"/>
      <c r="S62" s="35"/>
      <c r="T62" s="35"/>
      <c r="U62" s="28"/>
      <c r="V62" s="28"/>
      <c r="W62" s="28"/>
    </row>
    <row r="63" spans="1:23" ht="15.75" customHeight="1" x14ac:dyDescent="0.25">
      <c r="A63" s="28"/>
      <c r="B63" s="36"/>
      <c r="C63" s="28"/>
      <c r="D63" s="28"/>
      <c r="E63" s="2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2"/>
      <c r="S63" s="29"/>
      <c r="T63" s="22"/>
      <c r="U63" s="29"/>
      <c r="V63" s="28"/>
      <c r="W63" s="28"/>
    </row>
    <row r="64" spans="1:23" x14ac:dyDescent="0.25">
      <c r="A64" s="28"/>
      <c r="B64" s="36"/>
      <c r="C64" s="28"/>
      <c r="D64" s="28"/>
      <c r="E64" s="2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2"/>
      <c r="S64" s="29"/>
      <c r="T64" s="22"/>
      <c r="U64" s="29"/>
      <c r="V64" s="28"/>
      <c r="W64" s="28"/>
    </row>
    <row r="65" spans="1:23" x14ac:dyDescent="0.25">
      <c r="A65" s="28"/>
      <c r="B65" s="36"/>
      <c r="C65" s="28"/>
      <c r="D65" s="28"/>
      <c r="E65" s="2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2"/>
      <c r="S65" s="29"/>
      <c r="T65" s="22"/>
      <c r="U65" s="29"/>
      <c r="V65" s="28"/>
      <c r="W65" s="28"/>
    </row>
    <row r="66" spans="1:23" x14ac:dyDescent="0.25">
      <c r="A66" s="28"/>
      <c r="B66" s="36"/>
      <c r="C66" s="28"/>
      <c r="D66" s="28"/>
      <c r="E66" s="2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2"/>
      <c r="S66" s="29"/>
      <c r="T66" s="22"/>
      <c r="U66" s="29"/>
      <c r="V66" s="28"/>
      <c r="W66" s="28"/>
    </row>
    <row r="67" spans="1:23" x14ac:dyDescent="0.25">
      <c r="A67" s="28"/>
      <c r="B67" s="36"/>
      <c r="C67" s="28"/>
      <c r="D67" s="28"/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2"/>
      <c r="S67" s="29"/>
      <c r="T67" s="22"/>
      <c r="U67" s="29"/>
      <c r="V67" s="28"/>
      <c r="W67" s="28"/>
    </row>
    <row r="68" spans="1:23" x14ac:dyDescent="0.25">
      <c r="A68" s="28"/>
      <c r="B68" s="36"/>
      <c r="C68" s="28"/>
      <c r="D68" s="28"/>
      <c r="E68" s="28"/>
      <c r="F68" s="29"/>
      <c r="G68" s="29"/>
      <c r="H68" s="28"/>
      <c r="I68" s="28"/>
      <c r="J68" s="28"/>
      <c r="K68" s="28"/>
      <c r="L68" s="28"/>
      <c r="M68" s="28"/>
      <c r="N68" s="28"/>
      <c r="O68" s="28"/>
      <c r="P68" s="28"/>
      <c r="Q68" s="29"/>
      <c r="R68" s="22"/>
      <c r="S68" s="29"/>
      <c r="T68" s="22"/>
      <c r="U68" s="29"/>
      <c r="V68" s="28"/>
      <c r="W68" s="28"/>
    </row>
    <row r="69" spans="1:23" x14ac:dyDescent="0.25">
      <c r="A69" s="28"/>
      <c r="B69" s="36"/>
      <c r="C69" s="28"/>
      <c r="D69" s="28"/>
      <c r="E69" s="28"/>
      <c r="F69" s="29"/>
      <c r="G69" s="29"/>
      <c r="H69" s="28"/>
      <c r="I69" s="28"/>
      <c r="J69" s="28"/>
      <c r="K69" s="28"/>
      <c r="L69" s="28"/>
      <c r="M69" s="28"/>
      <c r="N69" s="28"/>
      <c r="O69" s="28"/>
      <c r="P69" s="28"/>
      <c r="Q69" s="29"/>
      <c r="R69" s="22"/>
      <c r="S69" s="29"/>
      <c r="T69" s="22"/>
      <c r="U69" s="29"/>
      <c r="V69" s="28"/>
      <c r="W69" s="28"/>
    </row>
    <row r="70" spans="1:23" x14ac:dyDescent="0.25">
      <c r="A70" s="28"/>
      <c r="B70" s="36"/>
      <c r="C70" s="28"/>
      <c r="D70" s="28"/>
      <c r="E70" s="28"/>
      <c r="F70" s="29"/>
      <c r="G70" s="29"/>
      <c r="H70" s="28"/>
      <c r="I70" s="28"/>
      <c r="J70" s="28"/>
      <c r="K70" s="28"/>
      <c r="L70" s="28"/>
      <c r="M70" s="28"/>
      <c r="N70" s="28"/>
      <c r="O70" s="28"/>
      <c r="P70" s="28"/>
      <c r="Q70" s="29"/>
      <c r="R70" s="22"/>
      <c r="S70" s="29"/>
      <c r="T70" s="22"/>
      <c r="U70" s="29"/>
      <c r="V70" s="28"/>
      <c r="W70" s="28"/>
    </row>
    <row r="71" spans="1:23" x14ac:dyDescent="0.25">
      <c r="A71" s="28"/>
      <c r="B71" s="36"/>
      <c r="C71" s="28"/>
      <c r="D71" s="28"/>
      <c r="E71" s="28"/>
      <c r="F71" s="29"/>
      <c r="G71" s="29"/>
      <c r="H71" s="28"/>
      <c r="I71" s="28"/>
      <c r="J71" s="28"/>
      <c r="K71" s="28"/>
      <c r="L71" s="28"/>
      <c r="M71" s="28"/>
      <c r="N71" s="28"/>
      <c r="O71" s="28"/>
      <c r="P71" s="28"/>
      <c r="Q71" s="29"/>
      <c r="R71" s="22"/>
      <c r="S71" s="29"/>
      <c r="T71" s="22"/>
      <c r="U71" s="29"/>
      <c r="V71" s="28"/>
      <c r="W71" s="28"/>
    </row>
    <row r="72" spans="1:23" x14ac:dyDescent="0.25">
      <c r="A72" s="28"/>
      <c r="B72" s="36"/>
      <c r="C72" s="28"/>
      <c r="D72" s="28"/>
      <c r="E72" s="28"/>
      <c r="F72" s="29"/>
      <c r="G72" s="29"/>
      <c r="H72" s="28"/>
      <c r="I72" s="28"/>
      <c r="J72" s="28"/>
      <c r="K72" s="28"/>
      <c r="L72" s="28"/>
      <c r="M72" s="28"/>
      <c r="N72" s="28"/>
      <c r="O72" s="28"/>
      <c r="P72" s="28"/>
      <c r="Q72" s="29"/>
      <c r="R72" s="22"/>
      <c r="S72" s="29"/>
      <c r="T72" s="22"/>
      <c r="U72" s="29"/>
      <c r="V72" s="28"/>
      <c r="W72" s="28"/>
    </row>
    <row r="73" spans="1:23" x14ac:dyDescent="0.25">
      <c r="A73" s="28"/>
      <c r="B73" s="36"/>
      <c r="C73" s="28"/>
      <c r="D73" s="28"/>
      <c r="E73" s="28"/>
      <c r="F73" s="29"/>
      <c r="G73" s="29"/>
      <c r="H73" s="28"/>
      <c r="I73" s="28"/>
      <c r="J73" s="28"/>
      <c r="K73" s="28"/>
      <c r="L73" s="28"/>
      <c r="M73" s="28"/>
      <c r="N73" s="28"/>
      <c r="O73" s="28"/>
      <c r="P73" s="28"/>
      <c r="Q73" s="29"/>
      <c r="R73" s="22"/>
      <c r="S73" s="29"/>
      <c r="T73" s="22"/>
      <c r="U73" s="29"/>
      <c r="V73" s="28"/>
      <c r="W73" s="28"/>
    </row>
    <row r="74" spans="1:23" x14ac:dyDescent="0.25">
      <c r="A74" s="28"/>
      <c r="B74" s="36"/>
      <c r="C74" s="28"/>
      <c r="D74" s="28"/>
      <c r="E74" s="28"/>
      <c r="F74" s="29"/>
      <c r="G74" s="29"/>
      <c r="H74" s="28"/>
      <c r="I74" s="28"/>
      <c r="J74" s="28"/>
      <c r="K74" s="28"/>
      <c r="L74" s="28"/>
      <c r="M74" s="28"/>
      <c r="N74" s="28"/>
      <c r="O74" s="28"/>
      <c r="P74" s="28"/>
      <c r="Q74" s="29"/>
      <c r="R74" s="22"/>
      <c r="S74" s="29"/>
      <c r="T74" s="22"/>
      <c r="U74" s="29"/>
      <c r="V74" s="28"/>
      <c r="W74" s="28"/>
    </row>
    <row r="75" spans="1:23" x14ac:dyDescent="0.25">
      <c r="A75" s="28"/>
      <c r="B75" s="36"/>
      <c r="C75" s="28"/>
      <c r="D75" s="28"/>
      <c r="E75" s="28"/>
      <c r="F75" s="29"/>
      <c r="G75" s="29"/>
      <c r="H75" s="28"/>
      <c r="I75" s="28"/>
      <c r="J75" s="28"/>
      <c r="K75" s="28"/>
      <c r="L75" s="28"/>
      <c r="M75" s="28"/>
      <c r="N75" s="28"/>
      <c r="O75" s="28"/>
      <c r="P75" s="28"/>
      <c r="Q75" s="29"/>
      <c r="R75" s="22"/>
      <c r="S75" s="29"/>
      <c r="T75" s="22"/>
      <c r="U75" s="29"/>
      <c r="V75" s="28"/>
      <c r="W75" s="28"/>
    </row>
    <row r="76" spans="1:23" x14ac:dyDescent="0.25">
      <c r="A76" s="28"/>
      <c r="B76" s="36"/>
      <c r="C76" s="28"/>
      <c r="D76" s="28"/>
      <c r="E76" s="28"/>
      <c r="F76" s="29"/>
      <c r="G76" s="29"/>
      <c r="H76" s="28"/>
      <c r="I76" s="28"/>
      <c r="J76" s="28"/>
      <c r="K76" s="28"/>
      <c r="L76" s="28"/>
      <c r="M76" s="28"/>
      <c r="N76" s="28"/>
      <c r="O76" s="28"/>
      <c r="P76" s="28"/>
      <c r="Q76" s="29"/>
      <c r="R76" s="22"/>
      <c r="S76" s="29"/>
      <c r="T76" s="22"/>
      <c r="U76" s="29"/>
      <c r="V76" s="28"/>
      <c r="W76" s="28"/>
    </row>
    <row r="77" spans="1:23" x14ac:dyDescent="0.25">
      <c r="A77" s="28"/>
      <c r="B77" s="36"/>
      <c r="C77" s="28"/>
      <c r="D77" s="28"/>
      <c r="E77" s="28"/>
      <c r="F77" s="29"/>
      <c r="G77" s="29"/>
      <c r="H77" s="28"/>
      <c r="I77" s="28"/>
      <c r="J77" s="28"/>
      <c r="K77" s="28"/>
      <c r="L77" s="28"/>
      <c r="M77" s="28"/>
      <c r="N77" s="28"/>
      <c r="O77" s="28"/>
      <c r="P77" s="28"/>
      <c r="Q77" s="29"/>
      <c r="R77" s="22"/>
      <c r="S77" s="29"/>
      <c r="T77" s="22"/>
      <c r="U77" s="29"/>
      <c r="V77" s="28"/>
      <c r="W77" s="28"/>
    </row>
  </sheetData>
  <mergeCells count="13">
    <mergeCell ref="U5:U38"/>
    <mergeCell ref="Z3:AI3"/>
    <mergeCell ref="AJ4:AK4"/>
    <mergeCell ref="AL4:AM4"/>
    <mergeCell ref="G3:J3"/>
    <mergeCell ref="K3:N3"/>
    <mergeCell ref="O3:R3"/>
    <mergeCell ref="G4:H4"/>
    <mergeCell ref="I4:J4"/>
    <mergeCell ref="K4:L4"/>
    <mergeCell ref="M4:N4"/>
    <mergeCell ref="O4:P4"/>
    <mergeCell ref="Q4:R4"/>
  </mergeCells>
  <conditionalFormatting sqref="G6:G39 K6:K39">
    <cfRule type="expression" dxfId="10" priority="3">
      <formula>G6=$E6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7743-B559-4806-976C-1B9783B2E67B}">
  <dimension ref="A2:Z53"/>
  <sheetViews>
    <sheetView topLeftCell="A24" workbookViewId="0">
      <selection activeCell="AD7" sqref="AD7"/>
    </sheetView>
  </sheetViews>
  <sheetFormatPr defaultRowHeight="15" x14ac:dyDescent="0.25"/>
  <sheetData>
    <row r="2" spans="1:21" ht="15.75" thickBot="1" x14ac:dyDescent="0.3"/>
    <row r="3" spans="1:21" ht="16.5" thickTop="1" thickBot="1" x14ac:dyDescent="0.3">
      <c r="F3" s="62" t="s">
        <v>73</v>
      </c>
      <c r="G3" s="63"/>
      <c r="H3" s="63"/>
      <c r="I3" s="64"/>
      <c r="J3" s="62" t="s">
        <v>75</v>
      </c>
      <c r="K3" s="63"/>
      <c r="L3" s="63"/>
      <c r="M3" s="64"/>
      <c r="N3" s="62" t="s">
        <v>74</v>
      </c>
      <c r="O3" s="72"/>
      <c r="P3" s="72"/>
      <c r="Q3" s="73"/>
      <c r="R3" s="62" t="s">
        <v>26</v>
      </c>
      <c r="S3" s="63"/>
      <c r="T3" s="63"/>
      <c r="U3" s="64"/>
    </row>
    <row r="4" spans="1:21" ht="16.5" thickTop="1" thickBot="1" x14ac:dyDescent="0.3">
      <c r="F4" s="65" t="s">
        <v>0</v>
      </c>
      <c r="G4" s="66"/>
      <c r="H4" s="65" t="s">
        <v>1</v>
      </c>
      <c r="I4" s="66"/>
      <c r="J4" s="65" t="s">
        <v>0</v>
      </c>
      <c r="K4" s="66"/>
      <c r="L4" s="65" t="s">
        <v>1</v>
      </c>
      <c r="M4" s="66"/>
      <c r="N4" s="65" t="s">
        <v>0</v>
      </c>
      <c r="O4" s="66"/>
      <c r="P4" s="65" t="s">
        <v>1</v>
      </c>
      <c r="Q4" s="66"/>
      <c r="R4" s="65" t="s">
        <v>0</v>
      </c>
      <c r="S4" s="66"/>
      <c r="T4" s="65" t="s">
        <v>1</v>
      </c>
      <c r="U4" s="66"/>
    </row>
    <row r="5" spans="1:21" ht="15" customHeight="1" thickTop="1" thickBot="1" x14ac:dyDescent="0.3">
      <c r="A5" s="28"/>
      <c r="C5" s="1" t="s">
        <v>2</v>
      </c>
      <c r="D5" s="1" t="s">
        <v>3</v>
      </c>
      <c r="E5" s="1" t="s">
        <v>27</v>
      </c>
      <c r="F5" s="2" t="s">
        <v>5</v>
      </c>
      <c r="G5" s="3" t="s">
        <v>6</v>
      </c>
      <c r="H5" s="4" t="s">
        <v>5</v>
      </c>
      <c r="I5" s="3" t="s">
        <v>6</v>
      </c>
      <c r="J5" s="2" t="s">
        <v>5</v>
      </c>
      <c r="K5" s="3" t="s">
        <v>6</v>
      </c>
      <c r="L5" s="4" t="s">
        <v>5</v>
      </c>
      <c r="M5" s="3" t="s">
        <v>6</v>
      </c>
      <c r="N5" s="2" t="s">
        <v>5</v>
      </c>
      <c r="O5" s="3" t="s">
        <v>6</v>
      </c>
      <c r="P5" s="4" t="s">
        <v>5</v>
      </c>
      <c r="Q5" s="3" t="s">
        <v>6</v>
      </c>
      <c r="R5" s="2" t="s">
        <v>5</v>
      </c>
      <c r="S5" s="3" t="s">
        <v>6</v>
      </c>
      <c r="T5" s="4" t="s">
        <v>5</v>
      </c>
      <c r="U5" s="3" t="s">
        <v>6</v>
      </c>
    </row>
    <row r="6" spans="1:21" ht="15" customHeight="1" thickTop="1" x14ac:dyDescent="0.25">
      <c r="A6" s="28"/>
      <c r="B6" s="34"/>
      <c r="C6" s="5" t="s">
        <v>63</v>
      </c>
      <c r="D6" s="6">
        <v>121</v>
      </c>
      <c r="E6" s="7">
        <v>245596</v>
      </c>
      <c r="F6" s="8">
        <v>246221</v>
      </c>
      <c r="G6" s="15">
        <f>F6/$E6-1</f>
        <v>2.5448297203538583E-3</v>
      </c>
      <c r="H6" s="8">
        <v>247341</v>
      </c>
      <c r="I6" s="16">
        <f>H6/$E6-1</f>
        <v>7.1051645792277185E-3</v>
      </c>
      <c r="J6" s="8">
        <v>246571</v>
      </c>
      <c r="K6" s="15">
        <f>J6/$E6-1</f>
        <v>3.9699343637518147E-3</v>
      </c>
      <c r="L6" s="8">
        <v>247351</v>
      </c>
      <c r="M6" s="16">
        <f>L6/$E6-1</f>
        <v>7.1458818547533998E-3</v>
      </c>
      <c r="N6" s="8">
        <v>245596</v>
      </c>
      <c r="O6" s="15">
        <f>N6/$E6-1</f>
        <v>0</v>
      </c>
      <c r="P6" s="8">
        <v>245596</v>
      </c>
      <c r="Q6" s="16">
        <f>P6/$E6-1</f>
        <v>0</v>
      </c>
      <c r="R6" s="14">
        <f t="shared" ref="R6:U15" si="0">Q24</f>
        <v>245596</v>
      </c>
      <c r="S6" s="10">
        <f t="shared" si="0"/>
        <v>0</v>
      </c>
      <c r="T6" s="14">
        <f t="shared" si="0"/>
        <v>245861.5</v>
      </c>
      <c r="U6" s="10">
        <f t="shared" si="0"/>
        <v>1.0810436652062272E-3</v>
      </c>
    </row>
    <row r="7" spans="1:21" x14ac:dyDescent="0.25">
      <c r="A7" s="28"/>
      <c r="B7" s="34"/>
      <c r="C7" s="11" t="s">
        <v>64</v>
      </c>
      <c r="D7" s="12">
        <v>242</v>
      </c>
      <c r="E7" s="13">
        <v>433648</v>
      </c>
      <c r="F7" s="14">
        <v>436020</v>
      </c>
      <c r="G7" s="15">
        <f>F7/$E7-1</f>
        <v>5.4698741836696207E-3</v>
      </c>
      <c r="H7" s="14">
        <v>441539</v>
      </c>
      <c r="I7" s="16">
        <f>H7/$E7-1</f>
        <v>1.81967863336161E-2</v>
      </c>
      <c r="J7" s="14">
        <v>436031</v>
      </c>
      <c r="K7" s="15">
        <f>J7/$E7-1</f>
        <v>5.4952403792938309E-3</v>
      </c>
      <c r="L7" s="14">
        <v>437631</v>
      </c>
      <c r="M7" s="16">
        <f>L7/$E7-1</f>
        <v>9.1848688337083928E-3</v>
      </c>
      <c r="N7" s="14">
        <v>433648</v>
      </c>
      <c r="O7" s="15">
        <f>N7/$E7-1</f>
        <v>0</v>
      </c>
      <c r="P7" s="14">
        <v>433807</v>
      </c>
      <c r="Q7" s="16">
        <f>P7/$E7-1</f>
        <v>3.6665682765746332E-4</v>
      </c>
      <c r="R7" s="14">
        <f t="shared" si="0"/>
        <v>433867</v>
      </c>
      <c r="S7" s="16">
        <f t="shared" si="0"/>
        <v>5.0501789469792335E-4</v>
      </c>
      <c r="T7" s="14">
        <f t="shared" si="0"/>
        <v>433942.4</v>
      </c>
      <c r="U7" s="16">
        <f t="shared" si="0"/>
        <v>6.7889163561241084E-4</v>
      </c>
    </row>
    <row r="8" spans="1:21" x14ac:dyDescent="0.25">
      <c r="A8" s="28"/>
      <c r="B8" s="34"/>
      <c r="C8" s="11" t="s">
        <v>65</v>
      </c>
      <c r="D8" s="12">
        <v>364</v>
      </c>
      <c r="E8" s="13">
        <v>572545</v>
      </c>
      <c r="F8" s="14">
        <v>583050</v>
      </c>
      <c r="G8" s="15">
        <f t="shared" ref="G8:G15" si="1">F8/$E8-1</f>
        <v>1.8347902784934034E-2</v>
      </c>
      <c r="H8" s="14">
        <v>589152</v>
      </c>
      <c r="I8" s="16">
        <f t="shared" ref="I8:I15" si="2">H8/$E8-1</f>
        <v>2.9005580347396309E-2</v>
      </c>
      <c r="J8" s="14">
        <v>582839</v>
      </c>
      <c r="K8" s="15">
        <f t="shared" ref="K8:K15" si="3">J8/$E8-1</f>
        <v>1.7979372800391191E-2</v>
      </c>
      <c r="L8" s="14">
        <v>586795</v>
      </c>
      <c r="M8" s="16">
        <f t="shared" ref="M8:M15" si="4">L8/$E8-1</f>
        <v>2.4888873363665631E-2</v>
      </c>
      <c r="N8" s="14">
        <v>572545</v>
      </c>
      <c r="O8" s="15">
        <f t="shared" ref="O8:O15" si="5">N8/$E8-1</f>
        <v>0</v>
      </c>
      <c r="P8" s="14">
        <v>573737</v>
      </c>
      <c r="Q8" s="16">
        <f t="shared" ref="Q8:Q15" si="6">P8/$E8-1</f>
        <v>2.0819324245255899E-3</v>
      </c>
      <c r="R8" s="14">
        <f t="shared" si="0"/>
        <v>572585</v>
      </c>
      <c r="S8" s="16">
        <f t="shared" si="0"/>
        <v>6.9863504178702129E-5</v>
      </c>
      <c r="T8" s="14">
        <f t="shared" si="0"/>
        <v>573989.30000000005</v>
      </c>
      <c r="U8" s="16">
        <f t="shared" si="0"/>
        <v>2.5225964771329323E-3</v>
      </c>
    </row>
    <row r="9" spans="1:21" x14ac:dyDescent="0.25">
      <c r="A9" s="28"/>
      <c r="B9" s="34"/>
      <c r="C9" s="11" t="s">
        <v>66</v>
      </c>
      <c r="D9" s="12">
        <v>485</v>
      </c>
      <c r="E9" s="13">
        <v>737730</v>
      </c>
      <c r="F9" s="14">
        <v>754855</v>
      </c>
      <c r="G9" s="15">
        <f t="shared" si="1"/>
        <v>2.3213099643500934E-2</v>
      </c>
      <c r="H9" s="14">
        <v>761351</v>
      </c>
      <c r="I9" s="16">
        <f t="shared" si="2"/>
        <v>3.2018489149146623E-2</v>
      </c>
      <c r="J9" s="14">
        <v>750687</v>
      </c>
      <c r="K9" s="15">
        <f t="shared" si="3"/>
        <v>1.7563336179903244E-2</v>
      </c>
      <c r="L9" s="14">
        <v>753859</v>
      </c>
      <c r="M9" s="16">
        <f t="shared" si="4"/>
        <v>2.1863012213140243E-2</v>
      </c>
      <c r="N9" s="14">
        <v>737730</v>
      </c>
      <c r="O9" s="15">
        <f t="shared" si="5"/>
        <v>0</v>
      </c>
      <c r="P9" s="14">
        <v>740404</v>
      </c>
      <c r="Q9" s="16">
        <f t="shared" si="6"/>
        <v>3.6246323180566531E-3</v>
      </c>
      <c r="R9" s="14">
        <f t="shared" si="0"/>
        <v>739065</v>
      </c>
      <c r="S9" s="16">
        <f t="shared" si="0"/>
        <v>1.8096051400919855E-3</v>
      </c>
      <c r="T9" s="14">
        <f t="shared" si="0"/>
        <v>740703.7</v>
      </c>
      <c r="U9" s="16">
        <f t="shared" si="0"/>
        <v>4.0308785056863972E-3</v>
      </c>
    </row>
    <row r="10" spans="1:21" x14ac:dyDescent="0.25">
      <c r="A10" s="28"/>
      <c r="B10" s="34"/>
      <c r="C10" s="11" t="s">
        <v>67</v>
      </c>
      <c r="D10" s="12">
        <v>606</v>
      </c>
      <c r="E10" s="13">
        <v>941278</v>
      </c>
      <c r="F10" s="14">
        <v>980153</v>
      </c>
      <c r="G10" s="15">
        <f t="shared" si="1"/>
        <v>4.1300232237447387E-2</v>
      </c>
      <c r="H10" s="14">
        <v>991813</v>
      </c>
      <c r="I10" s="16">
        <f t="shared" si="2"/>
        <v>5.3687645945193596E-2</v>
      </c>
      <c r="J10" s="14">
        <v>961376</v>
      </c>
      <c r="K10" s="15">
        <f t="shared" si="3"/>
        <v>2.1351821672237037E-2</v>
      </c>
      <c r="L10" s="14">
        <v>967045</v>
      </c>
      <c r="M10" s="16">
        <f t="shared" si="4"/>
        <v>2.7374484477487027E-2</v>
      </c>
      <c r="N10" s="14">
        <v>941278</v>
      </c>
      <c r="O10" s="15">
        <f t="shared" si="5"/>
        <v>0</v>
      </c>
      <c r="P10" s="14">
        <v>946574</v>
      </c>
      <c r="Q10" s="16">
        <f t="shared" si="6"/>
        <v>5.6263930528495099E-3</v>
      </c>
      <c r="R10" s="14">
        <f t="shared" si="0"/>
        <v>942437</v>
      </c>
      <c r="S10" s="16">
        <f t="shared" si="0"/>
        <v>1.2313046730083599E-3</v>
      </c>
      <c r="T10" s="14">
        <f t="shared" si="0"/>
        <v>945166.8</v>
      </c>
      <c r="U10" s="16">
        <f t="shared" si="0"/>
        <v>4.1314043247584475E-3</v>
      </c>
    </row>
    <row r="11" spans="1:21" x14ac:dyDescent="0.25">
      <c r="A11" s="28"/>
      <c r="B11" s="33"/>
      <c r="C11" s="11" t="s">
        <v>68</v>
      </c>
      <c r="D11" s="11">
        <v>727</v>
      </c>
      <c r="E11" s="24">
        <v>1068035</v>
      </c>
      <c r="F11" s="14">
        <v>1119584</v>
      </c>
      <c r="G11" s="15">
        <f t="shared" si="1"/>
        <v>4.826527220549881E-2</v>
      </c>
      <c r="H11" s="14">
        <v>1132063</v>
      </c>
      <c r="I11" s="16">
        <f t="shared" si="2"/>
        <v>5.9949346229290157E-2</v>
      </c>
      <c r="J11" s="14">
        <v>1092667</v>
      </c>
      <c r="K11" s="15">
        <f t="shared" si="3"/>
        <v>2.3062914604858431E-2</v>
      </c>
      <c r="L11" s="14">
        <v>1098915</v>
      </c>
      <c r="M11" s="16">
        <f t="shared" si="4"/>
        <v>2.8912910157438576E-2</v>
      </c>
      <c r="N11" s="14">
        <v>1068035</v>
      </c>
      <c r="O11" s="15">
        <f t="shared" si="5"/>
        <v>0</v>
      </c>
      <c r="P11" s="14">
        <v>1072864</v>
      </c>
      <c r="Q11" s="16">
        <f t="shared" si="6"/>
        <v>4.5213874077161265E-3</v>
      </c>
      <c r="R11" s="14">
        <f t="shared" si="0"/>
        <v>1062565</v>
      </c>
      <c r="S11" s="16">
        <f t="shared" si="0"/>
        <v>-5.1215550052198244E-3</v>
      </c>
      <c r="T11" s="14">
        <f t="shared" si="0"/>
        <v>1066801.8999999999</v>
      </c>
      <c r="U11" s="16">
        <f t="shared" si="0"/>
        <v>-1.1545501785991119E-3</v>
      </c>
    </row>
    <row r="12" spans="1:21" x14ac:dyDescent="0.25">
      <c r="B12" s="33"/>
      <c r="C12" s="11" t="s">
        <v>69</v>
      </c>
      <c r="D12" s="11">
        <v>848</v>
      </c>
      <c r="E12" s="24">
        <v>1266931</v>
      </c>
      <c r="F12" s="14">
        <v>1329745</v>
      </c>
      <c r="G12" s="15">
        <f t="shared" si="1"/>
        <v>4.957965350914928E-2</v>
      </c>
      <c r="H12" s="14">
        <v>1361125</v>
      </c>
      <c r="I12" s="16">
        <f t="shared" si="2"/>
        <v>7.4348168921590796E-2</v>
      </c>
      <c r="J12" s="14">
        <v>1299360</v>
      </c>
      <c r="K12" s="15">
        <f t="shared" si="3"/>
        <v>2.5596500519760035E-2</v>
      </c>
      <c r="L12" s="14">
        <v>1305057</v>
      </c>
      <c r="M12" s="16">
        <f t="shared" si="4"/>
        <v>3.0093193709838983E-2</v>
      </c>
      <c r="N12" s="14">
        <v>1266931</v>
      </c>
      <c r="O12" s="15">
        <f t="shared" si="5"/>
        <v>0</v>
      </c>
      <c r="P12" s="14">
        <v>1272880</v>
      </c>
      <c r="Q12" s="16">
        <f t="shared" si="6"/>
        <v>4.6955990499877309E-3</v>
      </c>
      <c r="R12" s="14">
        <f t="shared" si="0"/>
        <v>1257060</v>
      </c>
      <c r="S12" s="16">
        <f t="shared" si="0"/>
        <v>-7.7912688220589388E-3</v>
      </c>
      <c r="T12" s="14">
        <f t="shared" si="0"/>
        <v>1264063.7</v>
      </c>
      <c r="U12" s="16">
        <f t="shared" si="0"/>
        <v>-2.2631856036359199E-3</v>
      </c>
    </row>
    <row r="13" spans="1:21" x14ac:dyDescent="0.25">
      <c r="B13" s="33"/>
      <c r="C13" s="11" t="s">
        <v>70</v>
      </c>
      <c r="D13" s="11">
        <v>970</v>
      </c>
      <c r="E13" s="24">
        <v>1427531</v>
      </c>
      <c r="F13" s="14">
        <v>1526453</v>
      </c>
      <c r="G13" s="15">
        <f t="shared" si="1"/>
        <v>6.9295868180796028E-2</v>
      </c>
      <c r="H13" s="14">
        <v>1550509</v>
      </c>
      <c r="I13" s="16">
        <f t="shared" si="2"/>
        <v>8.6147341108529396E-2</v>
      </c>
      <c r="J13" s="14">
        <v>1469819</v>
      </c>
      <c r="K13" s="15">
        <f t="shared" si="3"/>
        <v>2.9623174558030652E-2</v>
      </c>
      <c r="L13" s="14">
        <v>1478098</v>
      </c>
      <c r="M13" s="16">
        <f t="shared" si="4"/>
        <v>3.5422698351209148E-2</v>
      </c>
      <c r="N13" s="14">
        <v>1427531</v>
      </c>
      <c r="O13" s="15">
        <f t="shared" si="5"/>
        <v>0</v>
      </c>
      <c r="P13" s="14">
        <v>1436048</v>
      </c>
      <c r="Q13" s="16">
        <f t="shared" si="6"/>
        <v>5.9662452163911084E-3</v>
      </c>
      <c r="R13" s="14">
        <f t="shared" si="0"/>
        <v>1417766</v>
      </c>
      <c r="S13" s="16">
        <f t="shared" si="0"/>
        <v>-6.840481922984476E-3</v>
      </c>
      <c r="T13" s="14">
        <f t="shared" si="0"/>
        <v>1421192.3</v>
      </c>
      <c r="U13" s="16">
        <f t="shared" si="0"/>
        <v>-4.4403238878875095E-3</v>
      </c>
    </row>
    <row r="14" spans="1:21" x14ac:dyDescent="0.25">
      <c r="B14" s="33"/>
      <c r="C14" s="11" t="s">
        <v>71</v>
      </c>
      <c r="D14" s="11">
        <v>1091</v>
      </c>
      <c r="E14" s="24">
        <v>1598203</v>
      </c>
      <c r="F14" s="14">
        <v>1705381</v>
      </c>
      <c r="G14" s="15">
        <f t="shared" si="1"/>
        <v>6.7061568524148685E-2</v>
      </c>
      <c r="H14" s="14">
        <v>1749079</v>
      </c>
      <c r="I14" s="16">
        <f t="shared" si="2"/>
        <v>9.4403526961218232E-2</v>
      </c>
      <c r="J14" s="14">
        <v>1645841</v>
      </c>
      <c r="K14" s="15">
        <f t="shared" si="3"/>
        <v>2.980722724209639E-2</v>
      </c>
      <c r="L14" s="14">
        <v>1656147</v>
      </c>
      <c r="M14" s="16">
        <f t="shared" si="4"/>
        <v>3.6255719705193812E-2</v>
      </c>
      <c r="N14" s="14">
        <v>1598203</v>
      </c>
      <c r="O14" s="15">
        <f t="shared" si="5"/>
        <v>0</v>
      </c>
      <c r="P14" s="14">
        <v>1605554</v>
      </c>
      <c r="Q14" s="16">
        <f t="shared" si="6"/>
        <v>4.5995408593275666E-3</v>
      </c>
      <c r="R14" s="14">
        <f t="shared" si="0"/>
        <v>1584180</v>
      </c>
      <c r="S14" s="16">
        <f t="shared" si="0"/>
        <v>-8.7742295565707007E-3</v>
      </c>
      <c r="T14" s="14">
        <f t="shared" si="0"/>
        <v>1587676.6</v>
      </c>
      <c r="U14" s="16">
        <f t="shared" si="0"/>
        <v>-6.586397347520867E-3</v>
      </c>
    </row>
    <row r="15" spans="1:21" ht="15.75" thickBot="1" x14ac:dyDescent="0.3">
      <c r="B15" s="12"/>
      <c r="C15" s="17" t="s">
        <v>72</v>
      </c>
      <c r="D15" s="17">
        <v>1212</v>
      </c>
      <c r="E15" s="25">
        <v>1748829</v>
      </c>
      <c r="F15" s="19">
        <v>1837767</v>
      </c>
      <c r="G15" s="15">
        <f t="shared" si="1"/>
        <v>5.0855744043585727E-2</v>
      </c>
      <c r="H15" s="19">
        <v>1923264</v>
      </c>
      <c r="I15" s="16">
        <f t="shared" si="2"/>
        <v>9.9743885765846807E-2</v>
      </c>
      <c r="J15" s="19">
        <v>1799158</v>
      </c>
      <c r="K15" s="15">
        <f t="shared" si="3"/>
        <v>2.8778685623351397E-2</v>
      </c>
      <c r="L15" s="19">
        <v>1810301</v>
      </c>
      <c r="M15" s="16">
        <f t="shared" si="4"/>
        <v>3.5150377767065866E-2</v>
      </c>
      <c r="N15" s="19">
        <v>1748829</v>
      </c>
      <c r="O15" s="15">
        <f t="shared" si="5"/>
        <v>0</v>
      </c>
      <c r="P15" s="19">
        <v>1754889</v>
      </c>
      <c r="Q15" s="16">
        <f t="shared" si="6"/>
        <v>3.4651758405195299E-3</v>
      </c>
      <c r="R15" s="19">
        <f t="shared" si="0"/>
        <v>1724831</v>
      </c>
      <c r="S15" s="21">
        <f t="shared" si="0"/>
        <v>-1.3722325052935469E-2</v>
      </c>
      <c r="T15" s="19">
        <f t="shared" si="0"/>
        <v>1742109</v>
      </c>
      <c r="U15" s="21">
        <f t="shared" si="0"/>
        <v>-3.8425712290910408E-3</v>
      </c>
    </row>
    <row r="16" spans="1:21" ht="16.5" thickTop="1" thickBot="1" x14ac:dyDescent="0.3">
      <c r="G16" s="37">
        <f>AVERAGE(G6:G15)</f>
        <v>3.7593404503308434E-2</v>
      </c>
      <c r="I16" s="37">
        <f>AVERAGE(I6:I15)</f>
        <v>5.5460593534105575E-2</v>
      </c>
      <c r="K16" s="37">
        <f>AVERAGE(K6:K15)</f>
        <v>2.0322820794367404E-2</v>
      </c>
      <c r="M16" s="37">
        <f>AVERAGE(M6:M15)</f>
        <v>2.5629202043350108E-2</v>
      </c>
      <c r="O16" s="37">
        <f>AVERAGE(O6:O15)</f>
        <v>0</v>
      </c>
      <c r="Q16" s="37">
        <f>AVERAGE(Q6:Q15)</f>
        <v>3.4947562997031277E-3</v>
      </c>
      <c r="S16" s="37">
        <f>AVERAGE(S6:S15)</f>
        <v>-3.8634069147792439E-3</v>
      </c>
      <c r="U16" s="37">
        <f>AVERAGE(U6:U15)</f>
        <v>-5.8422136383380337E-4</v>
      </c>
    </row>
    <row r="17" spans="3:21" ht="15.75" thickTop="1" x14ac:dyDescent="0.25"/>
    <row r="19" spans="3:21" x14ac:dyDescent="0.25">
      <c r="I19" s="26"/>
      <c r="J19" s="14"/>
    </row>
    <row r="20" spans="3:21" ht="15.75" customHeight="1" x14ac:dyDescent="0.25">
      <c r="I20" s="26"/>
      <c r="J20" s="14"/>
    </row>
    <row r="21" spans="3:21" ht="15.75" thickBot="1" x14ac:dyDescent="0.3"/>
    <row r="22" spans="3:21" ht="16.5" thickTop="1" thickBot="1" x14ac:dyDescent="0.3">
      <c r="G22" s="65" t="s">
        <v>7</v>
      </c>
      <c r="H22" s="69"/>
      <c r="I22" s="69"/>
      <c r="J22" s="69"/>
      <c r="K22" s="69"/>
      <c r="L22" s="69"/>
      <c r="M22" s="69"/>
      <c r="N22" s="69"/>
      <c r="O22" s="69"/>
      <c r="P22" s="66"/>
    </row>
    <row r="23" spans="3:21" ht="16.5" thickTop="1" thickBot="1" x14ac:dyDescent="0.3">
      <c r="C23" s="23"/>
      <c r="D23" s="1" t="s">
        <v>2</v>
      </c>
      <c r="E23" s="1" t="s">
        <v>8</v>
      </c>
      <c r="F23" s="1" t="s">
        <v>27</v>
      </c>
      <c r="G23" s="2">
        <v>1</v>
      </c>
      <c r="H23" s="4">
        <v>2</v>
      </c>
      <c r="I23" s="4">
        <v>3</v>
      </c>
      <c r="J23" s="4">
        <v>4</v>
      </c>
      <c r="K23" s="4">
        <v>5</v>
      </c>
      <c r="L23" s="4">
        <v>6</v>
      </c>
      <c r="M23" s="4">
        <v>7</v>
      </c>
      <c r="N23" s="4">
        <v>8</v>
      </c>
      <c r="O23" s="4">
        <v>9</v>
      </c>
      <c r="P23" s="3">
        <v>10</v>
      </c>
      <c r="Q23" s="57" t="s">
        <v>0</v>
      </c>
      <c r="R23" s="58"/>
      <c r="S23" s="57" t="s">
        <v>1</v>
      </c>
      <c r="T23" s="58"/>
      <c r="U23" s="41" t="s">
        <v>9</v>
      </c>
    </row>
    <row r="24" spans="3:21" ht="15.75" thickTop="1" x14ac:dyDescent="0.25">
      <c r="C24" s="59" t="s">
        <v>26</v>
      </c>
      <c r="D24" s="5" t="str">
        <f t="shared" ref="D24:F33" si="7">C6</f>
        <v>Hefei-1</v>
      </c>
      <c r="E24" s="6">
        <f t="shared" si="7"/>
        <v>121</v>
      </c>
      <c r="F24" s="7">
        <f t="shared" si="7"/>
        <v>245596</v>
      </c>
      <c r="G24" s="14">
        <v>246127</v>
      </c>
      <c r="H24" s="14">
        <v>245596</v>
      </c>
      <c r="I24" s="14">
        <v>245596</v>
      </c>
      <c r="J24" s="14">
        <v>246127</v>
      </c>
      <c r="K24" s="8">
        <v>245596</v>
      </c>
      <c r="L24" s="14">
        <v>246127</v>
      </c>
      <c r="M24" s="14">
        <v>246127</v>
      </c>
      <c r="N24" s="14">
        <v>245596</v>
      </c>
      <c r="O24" s="14">
        <v>246127</v>
      </c>
      <c r="P24" s="7">
        <v>245596</v>
      </c>
      <c r="Q24" s="14">
        <f>MIN(G24:P24)</f>
        <v>245596</v>
      </c>
      <c r="R24" s="16">
        <f>Q24/F24-1</f>
        <v>0</v>
      </c>
      <c r="S24" s="14">
        <f>AVERAGE(G24:P24)</f>
        <v>245861.5</v>
      </c>
      <c r="T24" s="16">
        <f>S24/F24-1</f>
        <v>1.0810436652062272E-3</v>
      </c>
      <c r="U24" s="24">
        <f>_xlfn.STDEV.P(G24:P24)</f>
        <v>265.5</v>
      </c>
    </row>
    <row r="25" spans="3:21" x14ac:dyDescent="0.25">
      <c r="C25" s="60"/>
      <c r="D25" s="11" t="str">
        <f t="shared" si="7"/>
        <v>Hefei-2</v>
      </c>
      <c r="E25" s="12">
        <f t="shared" si="7"/>
        <v>242</v>
      </c>
      <c r="F25" s="13">
        <f t="shared" si="7"/>
        <v>433648</v>
      </c>
      <c r="G25" s="14">
        <v>434097</v>
      </c>
      <c r="H25" s="14">
        <v>433867</v>
      </c>
      <c r="I25" s="14">
        <v>433867</v>
      </c>
      <c r="J25" s="14">
        <v>433899</v>
      </c>
      <c r="K25" s="14">
        <v>433867</v>
      </c>
      <c r="L25" s="14">
        <v>434097</v>
      </c>
      <c r="M25" s="14">
        <v>434097</v>
      </c>
      <c r="N25" s="14">
        <v>433867</v>
      </c>
      <c r="O25" s="14">
        <v>433899</v>
      </c>
      <c r="P25" s="13">
        <v>433867</v>
      </c>
      <c r="Q25" s="14">
        <f t="shared" ref="Q25:Q33" si="8">MIN(G25:P25)</f>
        <v>433867</v>
      </c>
      <c r="R25" s="16">
        <f t="shared" ref="R25:R33" si="9">Q25/F25-1</f>
        <v>5.0501789469792335E-4</v>
      </c>
      <c r="S25" s="14">
        <f t="shared" ref="S25:S33" si="10">AVERAGE(G25:P25)</f>
        <v>433942.4</v>
      </c>
      <c r="T25" s="16">
        <f t="shared" ref="T25:T33" si="11">S25/F25-1</f>
        <v>6.7889163561241084E-4</v>
      </c>
      <c r="U25" s="24">
        <f t="shared" ref="U25:U33" si="12">_xlfn.STDEV.P(G25:P25)</f>
        <v>101.92958353687118</v>
      </c>
    </row>
    <row r="26" spans="3:21" x14ac:dyDescent="0.25">
      <c r="C26" s="60"/>
      <c r="D26" s="11" t="str">
        <f t="shared" si="7"/>
        <v>Hefei-3</v>
      </c>
      <c r="E26" s="12">
        <f t="shared" si="7"/>
        <v>364</v>
      </c>
      <c r="F26" s="13">
        <f t="shared" si="7"/>
        <v>572545</v>
      </c>
      <c r="G26" s="14">
        <v>575686</v>
      </c>
      <c r="H26" s="14">
        <v>573476</v>
      </c>
      <c r="I26" s="14">
        <v>575533</v>
      </c>
      <c r="J26" s="14">
        <v>573832</v>
      </c>
      <c r="K26" s="14">
        <v>572585</v>
      </c>
      <c r="L26" s="14">
        <v>573801</v>
      </c>
      <c r="M26" s="14">
        <v>573045</v>
      </c>
      <c r="N26" s="14">
        <v>573311</v>
      </c>
      <c r="O26" s="14">
        <v>574735</v>
      </c>
      <c r="P26" s="13">
        <v>573889</v>
      </c>
      <c r="Q26" s="14">
        <f t="shared" si="8"/>
        <v>572585</v>
      </c>
      <c r="R26" s="16">
        <f t="shared" si="9"/>
        <v>6.9863504178702129E-5</v>
      </c>
      <c r="S26" s="14">
        <f t="shared" si="10"/>
        <v>573989.30000000005</v>
      </c>
      <c r="T26" s="16">
        <f t="shared" si="11"/>
        <v>2.5225964771329323E-3</v>
      </c>
      <c r="U26" s="24">
        <f t="shared" si="12"/>
        <v>973.41964742858988</v>
      </c>
    </row>
    <row r="27" spans="3:21" x14ac:dyDescent="0.25">
      <c r="C27" s="60"/>
      <c r="D27" s="11" t="str">
        <f t="shared" si="7"/>
        <v>Hefei-4</v>
      </c>
      <c r="E27" s="12">
        <f t="shared" si="7"/>
        <v>485</v>
      </c>
      <c r="F27" s="13">
        <f t="shared" si="7"/>
        <v>737730</v>
      </c>
      <c r="G27" s="14">
        <v>739065</v>
      </c>
      <c r="H27" s="14">
        <v>741158</v>
      </c>
      <c r="I27" s="14">
        <v>743647</v>
      </c>
      <c r="J27" s="14">
        <v>741163</v>
      </c>
      <c r="K27" s="14">
        <v>739958</v>
      </c>
      <c r="L27" s="14">
        <v>740326</v>
      </c>
      <c r="M27" s="14">
        <v>739637</v>
      </c>
      <c r="N27" s="14">
        <v>739484</v>
      </c>
      <c r="O27" s="14">
        <v>741994</v>
      </c>
      <c r="P27" s="13">
        <v>740605</v>
      </c>
      <c r="Q27" s="14">
        <f t="shared" si="8"/>
        <v>739065</v>
      </c>
      <c r="R27" s="16">
        <f t="shared" si="9"/>
        <v>1.8096051400919855E-3</v>
      </c>
      <c r="S27" s="14">
        <f t="shared" si="10"/>
        <v>740703.7</v>
      </c>
      <c r="T27" s="16">
        <f t="shared" si="11"/>
        <v>4.0308785056863972E-3</v>
      </c>
      <c r="U27" s="24">
        <f t="shared" si="12"/>
        <v>1294.7801396376144</v>
      </c>
    </row>
    <row r="28" spans="3:21" x14ac:dyDescent="0.25">
      <c r="C28" s="60"/>
      <c r="D28" s="11" t="str">
        <f t="shared" si="7"/>
        <v>Hefei-5</v>
      </c>
      <c r="E28" s="12">
        <f t="shared" si="7"/>
        <v>606</v>
      </c>
      <c r="F28" s="13">
        <f t="shared" si="7"/>
        <v>941278</v>
      </c>
      <c r="G28" s="31">
        <v>943758</v>
      </c>
      <c r="H28" s="29">
        <v>942507</v>
      </c>
      <c r="I28" s="29">
        <v>947737</v>
      </c>
      <c r="J28" s="29">
        <v>944556</v>
      </c>
      <c r="K28" s="29">
        <v>947165</v>
      </c>
      <c r="L28" s="29">
        <v>943245</v>
      </c>
      <c r="M28" s="29">
        <v>943468</v>
      </c>
      <c r="N28" s="29">
        <v>951670</v>
      </c>
      <c r="O28" s="29">
        <v>945125</v>
      </c>
      <c r="P28" s="13">
        <v>942437</v>
      </c>
      <c r="Q28" s="29">
        <f t="shared" si="8"/>
        <v>942437</v>
      </c>
      <c r="R28" s="16">
        <f t="shared" si="9"/>
        <v>1.2313046730083599E-3</v>
      </c>
      <c r="S28" s="29">
        <f t="shared" si="10"/>
        <v>945166.8</v>
      </c>
      <c r="T28" s="16">
        <f t="shared" si="11"/>
        <v>4.1314043247584475E-3</v>
      </c>
      <c r="U28" s="24">
        <f t="shared" si="12"/>
        <v>2763.2492395728623</v>
      </c>
    </row>
    <row r="29" spans="3:21" x14ac:dyDescent="0.25">
      <c r="C29" s="60"/>
      <c r="D29" s="11" t="str">
        <f t="shared" si="7"/>
        <v>Hefei-6</v>
      </c>
      <c r="E29" s="11">
        <f t="shared" si="7"/>
        <v>727</v>
      </c>
      <c r="F29" s="24">
        <f t="shared" si="7"/>
        <v>1068035</v>
      </c>
      <c r="G29" s="29">
        <v>1070323</v>
      </c>
      <c r="H29" s="29">
        <v>1066092</v>
      </c>
      <c r="I29" s="29">
        <v>1066980</v>
      </c>
      <c r="J29" s="29">
        <v>1073518</v>
      </c>
      <c r="K29" s="29">
        <v>1063707</v>
      </c>
      <c r="L29" s="29">
        <v>1062565</v>
      </c>
      <c r="M29" s="29">
        <v>1065239</v>
      </c>
      <c r="N29" s="29">
        <v>1066067</v>
      </c>
      <c r="O29" s="29">
        <v>1069369</v>
      </c>
      <c r="P29" s="13">
        <v>1064159</v>
      </c>
      <c r="Q29" s="29">
        <f t="shared" si="8"/>
        <v>1062565</v>
      </c>
      <c r="R29" s="16">
        <f t="shared" si="9"/>
        <v>-5.1215550052198244E-3</v>
      </c>
      <c r="S29" s="29">
        <f t="shared" si="10"/>
        <v>1066801.8999999999</v>
      </c>
      <c r="T29" s="16">
        <f t="shared" si="11"/>
        <v>-1.1545501785991119E-3</v>
      </c>
      <c r="U29" s="24">
        <f t="shared" si="12"/>
        <v>3195.7347652769931</v>
      </c>
    </row>
    <row r="30" spans="3:21" x14ac:dyDescent="0.25">
      <c r="C30" s="60"/>
      <c r="D30" s="11" t="str">
        <f t="shared" si="7"/>
        <v>Hefei-7</v>
      </c>
      <c r="E30" s="11">
        <f t="shared" si="7"/>
        <v>848</v>
      </c>
      <c r="F30" s="24">
        <f t="shared" si="7"/>
        <v>1266931</v>
      </c>
      <c r="G30" s="29">
        <v>1264557</v>
      </c>
      <c r="H30" s="29">
        <v>1263306</v>
      </c>
      <c r="I30" s="29">
        <v>1269688</v>
      </c>
      <c r="J30" s="29">
        <v>1265859</v>
      </c>
      <c r="K30" s="29">
        <v>1265132</v>
      </c>
      <c r="L30" s="29">
        <v>1265590</v>
      </c>
      <c r="M30" s="29">
        <v>1259025</v>
      </c>
      <c r="N30" s="29">
        <v>1265253</v>
      </c>
      <c r="O30" s="29">
        <v>1265167</v>
      </c>
      <c r="P30" s="13">
        <v>1257060</v>
      </c>
      <c r="Q30" s="29">
        <f t="shared" si="8"/>
        <v>1257060</v>
      </c>
      <c r="R30" s="16">
        <f t="shared" si="9"/>
        <v>-7.7912688220589388E-3</v>
      </c>
      <c r="S30" s="29">
        <f t="shared" si="10"/>
        <v>1264063.7</v>
      </c>
      <c r="T30" s="16">
        <f t="shared" si="11"/>
        <v>-2.2631856036359199E-3</v>
      </c>
      <c r="U30" s="24">
        <f t="shared" si="12"/>
        <v>3409.0494290931015</v>
      </c>
    </row>
    <row r="31" spans="3:21" x14ac:dyDescent="0.25">
      <c r="C31" s="60"/>
      <c r="D31" s="11" t="str">
        <f t="shared" si="7"/>
        <v>Hefei-8</v>
      </c>
      <c r="E31" s="11">
        <f t="shared" si="7"/>
        <v>970</v>
      </c>
      <c r="F31" s="24">
        <f t="shared" si="7"/>
        <v>1427531</v>
      </c>
      <c r="G31" s="14">
        <v>1417766</v>
      </c>
      <c r="H31">
        <v>1420057</v>
      </c>
      <c r="I31">
        <v>1417894</v>
      </c>
      <c r="J31">
        <v>1423383</v>
      </c>
      <c r="K31">
        <v>1427128</v>
      </c>
      <c r="L31">
        <v>1422372</v>
      </c>
      <c r="M31">
        <v>1424250</v>
      </c>
      <c r="N31">
        <v>1420878</v>
      </c>
      <c r="O31">
        <v>1418550</v>
      </c>
      <c r="P31" s="13">
        <v>1419645</v>
      </c>
      <c r="Q31" s="29">
        <f t="shared" si="8"/>
        <v>1417766</v>
      </c>
      <c r="R31" s="16">
        <f t="shared" si="9"/>
        <v>-6.840481922984476E-3</v>
      </c>
      <c r="S31" s="29">
        <f t="shared" si="10"/>
        <v>1421192.3</v>
      </c>
      <c r="T31" s="16">
        <f t="shared" si="11"/>
        <v>-4.4403238878875095E-3</v>
      </c>
      <c r="U31" s="24">
        <f t="shared" si="12"/>
        <v>2900.9449167469556</v>
      </c>
    </row>
    <row r="32" spans="3:21" x14ac:dyDescent="0.25">
      <c r="C32" s="60"/>
      <c r="D32" s="11" t="str">
        <f t="shared" si="7"/>
        <v>Hefei-9</v>
      </c>
      <c r="E32" s="11">
        <f t="shared" si="7"/>
        <v>1091</v>
      </c>
      <c r="F32" s="24">
        <f t="shared" si="7"/>
        <v>1598203</v>
      </c>
      <c r="G32" s="14">
        <v>1587581</v>
      </c>
      <c r="H32">
        <v>1586215</v>
      </c>
      <c r="I32">
        <v>1589418</v>
      </c>
      <c r="J32">
        <v>1584452</v>
      </c>
      <c r="K32">
        <v>1586803</v>
      </c>
      <c r="L32">
        <v>1589729</v>
      </c>
      <c r="M32">
        <v>1591969</v>
      </c>
      <c r="N32">
        <v>1588318</v>
      </c>
      <c r="O32">
        <v>1588101</v>
      </c>
      <c r="P32" s="13">
        <v>1584180</v>
      </c>
      <c r="Q32" s="29">
        <f t="shared" si="8"/>
        <v>1584180</v>
      </c>
      <c r="R32" s="16">
        <f t="shared" si="9"/>
        <v>-8.7742295565707007E-3</v>
      </c>
      <c r="S32" s="29">
        <f t="shared" si="10"/>
        <v>1587676.6</v>
      </c>
      <c r="T32" s="16">
        <f t="shared" si="11"/>
        <v>-6.586397347520867E-3</v>
      </c>
      <c r="U32" s="24">
        <f t="shared" si="12"/>
        <v>2275.8267596633973</v>
      </c>
    </row>
    <row r="33" spans="1:26" ht="15.75" thickBot="1" x14ac:dyDescent="0.3">
      <c r="C33" s="61"/>
      <c r="D33" s="17" t="str">
        <f t="shared" si="7"/>
        <v>Hefei-10</v>
      </c>
      <c r="E33" s="17">
        <f t="shared" si="7"/>
        <v>1212</v>
      </c>
      <c r="F33" s="25">
        <f t="shared" si="7"/>
        <v>1748829</v>
      </c>
      <c r="G33" s="19">
        <v>1740281</v>
      </c>
      <c r="H33" s="23">
        <v>1735419</v>
      </c>
      <c r="I33" s="23">
        <v>1724831</v>
      </c>
      <c r="J33" s="23">
        <v>1745515</v>
      </c>
      <c r="K33" s="23">
        <v>1741663</v>
      </c>
      <c r="L33" s="23">
        <v>1755932</v>
      </c>
      <c r="M33" s="23">
        <v>1746991</v>
      </c>
      <c r="N33" s="23">
        <v>1736953</v>
      </c>
      <c r="O33" s="23">
        <v>1750994</v>
      </c>
      <c r="P33" s="18">
        <v>1742511</v>
      </c>
      <c r="Q33" s="19">
        <f t="shared" si="8"/>
        <v>1724831</v>
      </c>
      <c r="R33" s="21">
        <f t="shared" si="9"/>
        <v>-1.3722325052935469E-2</v>
      </c>
      <c r="S33" s="19">
        <f t="shared" si="10"/>
        <v>1742109</v>
      </c>
      <c r="T33" s="21">
        <f t="shared" si="11"/>
        <v>-3.8425712290910408E-3</v>
      </c>
      <c r="U33" s="25">
        <f t="shared" si="12"/>
        <v>8240.2981620812716</v>
      </c>
    </row>
    <row r="34" spans="1:26" ht="15.75" thickTop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8"/>
      <c r="B37" s="28"/>
      <c r="C37" s="28"/>
      <c r="D37" s="28"/>
      <c r="E37" s="28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8"/>
      <c r="B38" s="28"/>
      <c r="L38" s="28"/>
      <c r="M38" s="28"/>
      <c r="N38" s="28"/>
      <c r="O38" s="28"/>
      <c r="P38" s="40"/>
      <c r="Q38" s="40"/>
      <c r="R38" s="40"/>
      <c r="S38" s="40"/>
      <c r="T38" s="40"/>
      <c r="U38" s="40"/>
      <c r="V38" s="40"/>
      <c r="W38" s="40"/>
      <c r="X38" s="28"/>
      <c r="Y38" s="28"/>
      <c r="Z38" s="28"/>
    </row>
    <row r="39" spans="1:26" ht="15.75" customHeight="1" x14ac:dyDescent="0.25">
      <c r="A39" s="28"/>
      <c r="B39" s="36"/>
      <c r="L39" s="29"/>
      <c r="M39" s="29"/>
      <c r="N39" s="29"/>
      <c r="O39" s="29"/>
      <c r="P39" s="29"/>
      <c r="Q39" s="22"/>
      <c r="R39" s="22"/>
      <c r="S39" s="22"/>
      <c r="T39" s="22"/>
      <c r="U39" s="22"/>
      <c r="V39" s="29"/>
      <c r="W39" s="22"/>
      <c r="X39" s="29"/>
      <c r="Y39" s="28"/>
      <c r="Z39" s="28"/>
    </row>
    <row r="40" spans="1:26" x14ac:dyDescent="0.25">
      <c r="A40" s="28"/>
      <c r="B40" s="36"/>
      <c r="L40" s="29"/>
      <c r="M40" s="29"/>
      <c r="N40" s="29"/>
      <c r="O40" s="29"/>
      <c r="P40" s="29"/>
      <c r="Q40" s="22"/>
      <c r="R40" s="22"/>
      <c r="S40" s="22"/>
      <c r="T40" s="22"/>
      <c r="U40" s="22"/>
      <c r="V40" s="29"/>
      <c r="W40" s="22"/>
      <c r="X40" s="29"/>
      <c r="Y40" s="28"/>
      <c r="Z40" s="28"/>
    </row>
    <row r="41" spans="1:26" x14ac:dyDescent="0.25">
      <c r="A41" s="28"/>
      <c r="B41" s="36"/>
      <c r="L41" s="29"/>
      <c r="M41" s="29"/>
      <c r="N41" s="29"/>
      <c r="O41" s="29"/>
      <c r="P41" s="29"/>
      <c r="Q41" s="22"/>
      <c r="R41" s="22"/>
      <c r="S41" s="22"/>
      <c r="T41" s="22"/>
      <c r="U41" s="22"/>
      <c r="V41" s="29"/>
      <c r="W41" s="22"/>
      <c r="X41" s="29"/>
      <c r="Y41" s="28"/>
      <c r="Z41" s="28"/>
    </row>
    <row r="42" spans="1:26" x14ac:dyDescent="0.25">
      <c r="A42" s="28"/>
      <c r="B42" s="36"/>
      <c r="L42" s="29"/>
      <c r="M42" s="29"/>
      <c r="N42" s="29"/>
      <c r="O42" s="29"/>
      <c r="P42" s="29"/>
      <c r="Q42" s="22"/>
      <c r="R42" s="22"/>
      <c r="S42" s="22"/>
      <c r="T42" s="22"/>
      <c r="U42" s="22"/>
      <c r="V42" s="29"/>
      <c r="W42" s="22"/>
      <c r="X42" s="29"/>
      <c r="Y42" s="28"/>
      <c r="Z42" s="28"/>
    </row>
    <row r="43" spans="1:26" x14ac:dyDescent="0.25">
      <c r="A43" s="28"/>
      <c r="B43" s="36"/>
      <c r="L43" s="29"/>
      <c r="M43" s="29"/>
      <c r="N43" s="29"/>
      <c r="O43" s="29"/>
      <c r="P43" s="29"/>
      <c r="Q43" s="22"/>
      <c r="R43" s="22"/>
      <c r="S43" s="22"/>
      <c r="T43" s="22"/>
      <c r="U43" s="22"/>
      <c r="V43" s="29"/>
      <c r="W43" s="22"/>
      <c r="X43" s="29"/>
      <c r="Y43" s="28"/>
      <c r="Z43" s="28"/>
    </row>
    <row r="44" spans="1:26" x14ac:dyDescent="0.25">
      <c r="A44" s="28"/>
      <c r="B44" s="36"/>
      <c r="L44" s="28"/>
      <c r="M44" s="28"/>
      <c r="N44" s="28"/>
      <c r="O44" s="28"/>
      <c r="P44" s="29"/>
      <c r="Q44" s="22"/>
      <c r="R44" s="22"/>
      <c r="S44" s="22"/>
      <c r="T44" s="22"/>
      <c r="U44" s="22"/>
      <c r="V44" s="29"/>
      <c r="W44" s="22"/>
      <c r="X44" s="29"/>
      <c r="Y44" s="28"/>
      <c r="Z44" s="28"/>
    </row>
    <row r="45" spans="1:26" x14ac:dyDescent="0.25">
      <c r="A45" s="28"/>
      <c r="B45" s="36"/>
      <c r="L45" s="28"/>
      <c r="M45" s="28"/>
      <c r="N45" s="28"/>
      <c r="O45" s="28"/>
      <c r="P45" s="29"/>
      <c r="Q45" s="22"/>
      <c r="R45" s="22"/>
      <c r="S45" s="22"/>
      <c r="T45" s="22"/>
      <c r="U45" s="22"/>
      <c r="V45" s="29"/>
      <c r="W45" s="22"/>
      <c r="X45" s="29"/>
      <c r="Y45" s="28"/>
      <c r="Z45" s="28"/>
    </row>
    <row r="46" spans="1:26" x14ac:dyDescent="0.25">
      <c r="A46" s="28"/>
      <c r="B46" s="36"/>
      <c r="L46" s="28"/>
      <c r="M46" s="28"/>
      <c r="N46" s="28"/>
      <c r="O46" s="28"/>
      <c r="P46" s="29"/>
      <c r="Q46" s="22"/>
      <c r="R46" s="22"/>
      <c r="S46" s="22"/>
      <c r="T46" s="22"/>
      <c r="U46" s="22"/>
      <c r="V46" s="29"/>
      <c r="W46" s="22"/>
      <c r="X46" s="29"/>
      <c r="Y46" s="28"/>
      <c r="Z46" s="28"/>
    </row>
    <row r="47" spans="1:26" x14ac:dyDescent="0.25">
      <c r="A47" s="28"/>
      <c r="B47" s="36"/>
      <c r="L47" s="28"/>
      <c r="M47" s="28"/>
      <c r="N47" s="28"/>
      <c r="O47" s="28"/>
      <c r="P47" s="29"/>
      <c r="Q47" s="22"/>
      <c r="R47" s="22"/>
      <c r="S47" s="22"/>
      <c r="T47" s="22"/>
      <c r="U47" s="22"/>
      <c r="V47" s="29"/>
      <c r="W47" s="22"/>
      <c r="X47" s="29"/>
      <c r="Y47" s="28"/>
      <c r="Z47" s="28"/>
    </row>
    <row r="48" spans="1:26" x14ac:dyDescent="0.25">
      <c r="A48" s="28"/>
      <c r="B48" s="36"/>
      <c r="L48" s="28"/>
      <c r="M48" s="28"/>
      <c r="N48" s="28"/>
      <c r="O48" s="28"/>
      <c r="P48" s="29"/>
      <c r="Q48" s="22"/>
      <c r="R48" s="22"/>
      <c r="S48" s="22"/>
      <c r="T48" s="22"/>
      <c r="U48" s="22"/>
      <c r="V48" s="29"/>
      <c r="W48" s="22"/>
      <c r="X48" s="29"/>
      <c r="Y48" s="28"/>
      <c r="Z48" s="28"/>
    </row>
    <row r="49" spans="1:26" x14ac:dyDescent="0.25">
      <c r="A49" s="28"/>
      <c r="B49" s="36"/>
      <c r="L49" s="28"/>
      <c r="M49" s="28"/>
      <c r="N49" s="28"/>
      <c r="O49" s="28"/>
      <c r="P49" s="29"/>
      <c r="Q49" s="22"/>
      <c r="R49" s="22"/>
      <c r="S49" s="22"/>
      <c r="T49" s="22"/>
      <c r="U49" s="22"/>
      <c r="V49" s="29"/>
      <c r="W49" s="22"/>
      <c r="X49" s="29"/>
      <c r="Y49" s="28"/>
      <c r="Z49" s="28"/>
    </row>
    <row r="50" spans="1:26" x14ac:dyDescent="0.25">
      <c r="A50" s="28"/>
      <c r="B50" s="36"/>
      <c r="C50" s="28"/>
      <c r="D50" s="28"/>
      <c r="E50" s="29"/>
      <c r="F50" s="29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22"/>
      <c r="R50" s="22"/>
      <c r="S50" s="22"/>
      <c r="T50" s="22"/>
      <c r="U50" s="22"/>
      <c r="V50" s="29"/>
      <c r="W50" s="22"/>
      <c r="X50" s="29"/>
      <c r="Y50" s="28"/>
      <c r="Z50" s="28"/>
    </row>
    <row r="51" spans="1:26" x14ac:dyDescent="0.25">
      <c r="A51" s="28"/>
      <c r="B51" s="36"/>
      <c r="C51" s="28"/>
      <c r="D51" s="28"/>
      <c r="E51" s="29"/>
      <c r="F51" s="29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22"/>
      <c r="R51" s="22"/>
      <c r="S51" s="22"/>
      <c r="T51" s="22"/>
      <c r="U51" s="22"/>
      <c r="V51" s="29"/>
      <c r="W51" s="22"/>
      <c r="X51" s="29"/>
      <c r="Y51" s="28"/>
      <c r="Z51" s="28"/>
    </row>
    <row r="52" spans="1:26" x14ac:dyDescent="0.25">
      <c r="A52" s="28"/>
      <c r="B52" s="36"/>
      <c r="C52" s="28"/>
      <c r="D52" s="28"/>
      <c r="E52" s="29"/>
      <c r="F52" s="29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22"/>
      <c r="R52" s="22"/>
      <c r="S52" s="22"/>
      <c r="T52" s="22"/>
      <c r="U52" s="22"/>
      <c r="V52" s="29"/>
      <c r="W52" s="22"/>
      <c r="X52" s="29"/>
      <c r="Y52" s="28"/>
      <c r="Z52" s="28"/>
    </row>
    <row r="53" spans="1:26" x14ac:dyDescent="0.25">
      <c r="A53" s="28"/>
      <c r="B53" s="36"/>
      <c r="C53" s="28"/>
      <c r="D53" s="28"/>
      <c r="E53" s="29"/>
      <c r="F53" s="29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22"/>
      <c r="R53" s="22"/>
      <c r="S53" s="22"/>
      <c r="T53" s="22"/>
      <c r="U53" s="22"/>
      <c r="V53" s="29"/>
      <c r="W53" s="22"/>
      <c r="X53" s="29"/>
      <c r="Y53" s="28"/>
      <c r="Z53" s="28"/>
    </row>
  </sheetData>
  <mergeCells count="16">
    <mergeCell ref="C24:C33"/>
    <mergeCell ref="J3:M3"/>
    <mergeCell ref="J4:K4"/>
    <mergeCell ref="L4:M4"/>
    <mergeCell ref="Q23:R23"/>
    <mergeCell ref="S23:T23"/>
    <mergeCell ref="F3:I3"/>
    <mergeCell ref="R3:U3"/>
    <mergeCell ref="N3:Q3"/>
    <mergeCell ref="G22:P22"/>
    <mergeCell ref="F4:G4"/>
    <mergeCell ref="H4:I4"/>
    <mergeCell ref="R4:S4"/>
    <mergeCell ref="T4:U4"/>
    <mergeCell ref="N4:O4"/>
    <mergeCell ref="P4:Q4"/>
  </mergeCells>
  <conditionalFormatting sqref="F6:F15 R6:R15">
    <cfRule type="expression" dxfId="9" priority="4">
      <formula>F6&lt;=$E6</formula>
    </cfRule>
  </conditionalFormatting>
  <conditionalFormatting sqref="J6:J15">
    <cfRule type="expression" dxfId="8" priority="3">
      <formula>J6&lt;=$E6</formula>
    </cfRule>
  </conditionalFormatting>
  <conditionalFormatting sqref="N6:N15">
    <cfRule type="expression" dxfId="7" priority="2">
      <formula>N6&lt;=$E6</formula>
    </cfRule>
  </conditionalFormatting>
  <conditionalFormatting sqref="N6:N15 R6:R15 J6:J15 F6:F15">
    <cfRule type="expression" dxfId="6" priority="1">
      <formula>F6&lt;=MIN($F6,$J6,$N6,$R6)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7FD-D5C5-4821-98C7-03225A81160E}">
  <dimension ref="A2:AE53"/>
  <sheetViews>
    <sheetView topLeftCell="B1" workbookViewId="0">
      <selection activeCell="X1" sqref="X1:AF20"/>
    </sheetView>
  </sheetViews>
  <sheetFormatPr defaultRowHeight="15" x14ac:dyDescent="0.25"/>
  <cols>
    <col min="3" max="4" width="9.85546875" bestFit="1" customWidth="1"/>
  </cols>
  <sheetData>
    <row r="2" spans="1:21" ht="15.75" thickBot="1" x14ac:dyDescent="0.3"/>
    <row r="3" spans="1:21" ht="16.5" thickTop="1" thickBot="1" x14ac:dyDescent="0.3">
      <c r="F3" s="62" t="s">
        <v>73</v>
      </c>
      <c r="G3" s="63"/>
      <c r="H3" s="63"/>
      <c r="I3" s="64"/>
      <c r="J3" s="62" t="s">
        <v>75</v>
      </c>
      <c r="K3" s="63"/>
      <c r="L3" s="63"/>
      <c r="M3" s="64"/>
      <c r="N3" s="62" t="s">
        <v>74</v>
      </c>
      <c r="O3" s="72"/>
      <c r="P3" s="72"/>
      <c r="Q3" s="73"/>
      <c r="R3" s="62" t="s">
        <v>26</v>
      </c>
      <c r="S3" s="63"/>
      <c r="T3" s="63"/>
      <c r="U3" s="64"/>
    </row>
    <row r="4" spans="1:21" ht="16.5" thickTop="1" thickBot="1" x14ac:dyDescent="0.3">
      <c r="F4" s="65" t="s">
        <v>0</v>
      </c>
      <c r="G4" s="66"/>
      <c r="H4" s="65" t="s">
        <v>1</v>
      </c>
      <c r="I4" s="66"/>
      <c r="J4" s="65" t="s">
        <v>0</v>
      </c>
      <c r="K4" s="66"/>
      <c r="L4" s="65" t="s">
        <v>1</v>
      </c>
      <c r="M4" s="66"/>
      <c r="N4" s="65" t="s">
        <v>0</v>
      </c>
      <c r="O4" s="66"/>
      <c r="P4" s="65" t="s">
        <v>1</v>
      </c>
      <c r="Q4" s="66"/>
      <c r="R4" s="65" t="s">
        <v>0</v>
      </c>
      <c r="S4" s="66"/>
      <c r="T4" s="65" t="s">
        <v>1</v>
      </c>
      <c r="U4" s="66"/>
    </row>
    <row r="5" spans="1:21" ht="15" customHeight="1" thickTop="1" thickBot="1" x14ac:dyDescent="0.3">
      <c r="A5" s="28"/>
      <c r="C5" s="1" t="s">
        <v>2</v>
      </c>
      <c r="D5" s="1" t="s">
        <v>3</v>
      </c>
      <c r="E5" s="1" t="s">
        <v>27</v>
      </c>
      <c r="F5" s="2" t="s">
        <v>5</v>
      </c>
      <c r="G5" s="3" t="s">
        <v>6</v>
      </c>
      <c r="H5" s="4" t="s">
        <v>5</v>
      </c>
      <c r="I5" s="3" t="s">
        <v>6</v>
      </c>
      <c r="J5" s="2" t="s">
        <v>5</v>
      </c>
      <c r="K5" s="3" t="s">
        <v>6</v>
      </c>
      <c r="L5" s="4" t="s">
        <v>5</v>
      </c>
      <c r="M5" s="3" t="s">
        <v>6</v>
      </c>
      <c r="N5" s="2" t="s">
        <v>5</v>
      </c>
      <c r="O5" s="3" t="s">
        <v>6</v>
      </c>
      <c r="P5" s="4" t="s">
        <v>5</v>
      </c>
      <c r="Q5" s="3" t="s">
        <v>6</v>
      </c>
      <c r="R5" s="2" t="s">
        <v>5</v>
      </c>
      <c r="S5" s="3" t="s">
        <v>6</v>
      </c>
      <c r="T5" s="4" t="s">
        <v>5</v>
      </c>
      <c r="U5" s="3" t="s">
        <v>6</v>
      </c>
    </row>
    <row r="6" spans="1:21" ht="15" customHeight="1" thickTop="1" x14ac:dyDescent="0.25">
      <c r="A6" s="28"/>
      <c r="B6" s="34"/>
      <c r="C6" s="5" t="s">
        <v>76</v>
      </c>
      <c r="D6" s="6">
        <v>358</v>
      </c>
      <c r="E6" s="7">
        <v>760578</v>
      </c>
      <c r="F6" s="8">
        <v>812647</v>
      </c>
      <c r="G6" s="15">
        <f>F6/$E6-1</f>
        <v>6.8459776643552628E-2</v>
      </c>
      <c r="H6" s="8">
        <v>829406</v>
      </c>
      <c r="I6" s="16">
        <f>H6/$E6-1</f>
        <v>9.0494334571865176E-2</v>
      </c>
      <c r="J6" s="8">
        <v>765538</v>
      </c>
      <c r="K6" s="15">
        <f>J6/$E6-1</f>
        <v>6.5213561265249353E-3</v>
      </c>
      <c r="L6" s="8">
        <v>770199</v>
      </c>
      <c r="M6" s="16">
        <f>L6/$E6-1</f>
        <v>1.2649590180099812E-2</v>
      </c>
      <c r="N6" s="8">
        <v>760578</v>
      </c>
      <c r="O6" s="15">
        <f>N6/$E6-1</f>
        <v>0</v>
      </c>
      <c r="P6" s="8">
        <v>760578</v>
      </c>
      <c r="Q6" s="16">
        <f>P6/$E6-1</f>
        <v>0</v>
      </c>
      <c r="R6" s="14">
        <f t="shared" ref="R6:U15" si="0">Q24</f>
        <v>760578</v>
      </c>
      <c r="S6" s="10">
        <f t="shared" si="0"/>
        <v>0</v>
      </c>
      <c r="T6" s="14">
        <f t="shared" si="0"/>
        <v>761309.1</v>
      </c>
      <c r="U6" s="10">
        <f t="shared" si="0"/>
        <v>9.6124263389163467E-4</v>
      </c>
    </row>
    <row r="7" spans="1:21" x14ac:dyDescent="0.25">
      <c r="A7" s="28"/>
      <c r="B7" s="34"/>
      <c r="C7" s="11" t="s">
        <v>77</v>
      </c>
      <c r="D7" s="12">
        <v>717</v>
      </c>
      <c r="E7" s="13">
        <v>1129810</v>
      </c>
      <c r="F7" s="14">
        <v>1303570</v>
      </c>
      <c r="G7" s="15">
        <f>F7/$E7-1</f>
        <v>0.15379577097034014</v>
      </c>
      <c r="H7" s="14">
        <v>1337954</v>
      </c>
      <c r="I7" s="16">
        <f>H7/$E7-1</f>
        <v>0.18422920668076936</v>
      </c>
      <c r="J7" s="14">
        <v>1148259</v>
      </c>
      <c r="K7" s="15">
        <f>J7/$E7-1</f>
        <v>1.6329294306122177E-2</v>
      </c>
      <c r="L7" s="14">
        <v>1163978</v>
      </c>
      <c r="M7" s="16">
        <f>L7/$E7-1</f>
        <v>3.0242253122206408E-2</v>
      </c>
      <c r="N7" s="14">
        <v>1129810</v>
      </c>
      <c r="O7" s="15">
        <f>N7/$E7-1</f>
        <v>0</v>
      </c>
      <c r="P7" s="14">
        <v>1132987</v>
      </c>
      <c r="Q7" s="16">
        <f>P7/$E7-1</f>
        <v>2.8119772351102856E-3</v>
      </c>
      <c r="R7" s="14">
        <f t="shared" si="0"/>
        <v>1127014</v>
      </c>
      <c r="S7" s="16">
        <f t="shared" si="0"/>
        <v>-2.4747523919951275E-3</v>
      </c>
      <c r="T7" s="14">
        <f t="shared" si="0"/>
        <v>1131456.8999999999</v>
      </c>
      <c r="U7" s="16">
        <f t="shared" si="0"/>
        <v>1.4576787247413403E-3</v>
      </c>
    </row>
    <row r="8" spans="1:21" x14ac:dyDescent="0.25">
      <c r="A8" s="28"/>
      <c r="B8" s="34"/>
      <c r="C8" s="11" t="s">
        <v>78</v>
      </c>
      <c r="D8" s="12">
        <v>1075</v>
      </c>
      <c r="E8" s="13">
        <v>1534878</v>
      </c>
      <c r="F8" s="14">
        <v>1777852</v>
      </c>
      <c r="G8" s="15">
        <f t="shared" ref="G8:G15" si="1">F8/$E8-1</f>
        <v>0.15830183245834517</v>
      </c>
      <c r="H8" s="14">
        <v>1847922</v>
      </c>
      <c r="I8" s="16">
        <f t="shared" ref="I8:I15" si="2">H8/$E8-1</f>
        <v>0.20395366928185821</v>
      </c>
      <c r="J8" s="14">
        <v>1563874</v>
      </c>
      <c r="K8" s="15">
        <f t="shared" ref="K8:K15" si="3">J8/$E8-1</f>
        <v>1.8891403746747359E-2</v>
      </c>
      <c r="L8" s="14">
        <v>1577027</v>
      </c>
      <c r="M8" s="16">
        <f t="shared" ref="M8:M15" si="4">L8/$E8-1</f>
        <v>2.7460814475156914E-2</v>
      </c>
      <c r="N8" s="14">
        <v>1534878</v>
      </c>
      <c r="O8" s="15">
        <f t="shared" ref="O8:O15" si="5">N8/$E8-1</f>
        <v>0</v>
      </c>
      <c r="P8" s="14">
        <v>1542405</v>
      </c>
      <c r="Q8" s="16">
        <f t="shared" ref="Q8:Q15" si="6">P8/$E8-1</f>
        <v>4.9039728238986502E-3</v>
      </c>
      <c r="R8" s="14">
        <f t="shared" si="0"/>
        <v>1535543</v>
      </c>
      <c r="S8" s="16">
        <f t="shared" si="0"/>
        <v>4.3325919063263996E-4</v>
      </c>
      <c r="T8" s="14">
        <f t="shared" si="0"/>
        <v>1545068.7</v>
      </c>
      <c r="U8" s="16">
        <f t="shared" si="0"/>
        <v>6.6394202014752324E-3</v>
      </c>
    </row>
    <row r="9" spans="1:21" x14ac:dyDescent="0.25">
      <c r="A9" s="28"/>
      <c r="B9" s="34"/>
      <c r="C9" s="11" t="s">
        <v>79</v>
      </c>
      <c r="D9" s="12">
        <v>1434</v>
      </c>
      <c r="E9" s="13">
        <v>1836866</v>
      </c>
      <c r="F9" s="14">
        <v>2126151</v>
      </c>
      <c r="G9" s="15">
        <f t="shared" si="1"/>
        <v>0.15748835244378201</v>
      </c>
      <c r="H9" s="14">
        <v>2193399</v>
      </c>
      <c r="I9" s="16">
        <f t="shared" si="2"/>
        <v>0.1940985352224931</v>
      </c>
      <c r="J9" s="14">
        <v>1879617</v>
      </c>
      <c r="K9" s="15">
        <f t="shared" si="3"/>
        <v>2.327388062057878E-2</v>
      </c>
      <c r="L9" s="14">
        <v>1896581</v>
      </c>
      <c r="M9" s="16">
        <f t="shared" si="4"/>
        <v>3.2509175955132363E-2</v>
      </c>
      <c r="N9" s="14">
        <v>1836866</v>
      </c>
      <c r="O9" s="15">
        <f t="shared" si="5"/>
        <v>0</v>
      </c>
      <c r="P9" s="14">
        <v>1847355</v>
      </c>
      <c r="Q9" s="16">
        <f t="shared" si="6"/>
        <v>5.7102695569519746E-3</v>
      </c>
      <c r="R9" s="14">
        <f t="shared" si="0"/>
        <v>1831290</v>
      </c>
      <c r="S9" s="16">
        <f t="shared" si="0"/>
        <v>-3.035605210178649E-3</v>
      </c>
      <c r="T9" s="14">
        <f t="shared" si="0"/>
        <v>1838769.4</v>
      </c>
      <c r="U9" s="16">
        <f t="shared" si="0"/>
        <v>1.0362214772334788E-3</v>
      </c>
    </row>
    <row r="10" spans="1:21" x14ac:dyDescent="0.25">
      <c r="A10" s="28"/>
      <c r="B10" s="34"/>
      <c r="C10" s="11" t="s">
        <v>80</v>
      </c>
      <c r="D10" s="12">
        <v>1792</v>
      </c>
      <c r="E10" s="13">
        <v>2199275</v>
      </c>
      <c r="F10" s="14">
        <v>2581910</v>
      </c>
      <c r="G10" s="15">
        <f t="shared" si="1"/>
        <v>0.17398233508769945</v>
      </c>
      <c r="H10" s="14">
        <v>2639458</v>
      </c>
      <c r="I10" s="16">
        <f t="shared" si="2"/>
        <v>0.20014914005751905</v>
      </c>
      <c r="J10" s="14">
        <v>2234352</v>
      </c>
      <c r="K10" s="15">
        <f t="shared" si="3"/>
        <v>1.5949346943879172E-2</v>
      </c>
      <c r="L10" s="14">
        <v>2255386</v>
      </c>
      <c r="M10" s="16">
        <f t="shared" si="4"/>
        <v>2.5513407827579604E-2</v>
      </c>
      <c r="N10" s="14">
        <v>2199275</v>
      </c>
      <c r="O10" s="15">
        <f t="shared" si="5"/>
        <v>0</v>
      </c>
      <c r="P10" s="14">
        <v>2210443</v>
      </c>
      <c r="Q10" s="16">
        <f t="shared" si="6"/>
        <v>5.078037080401554E-3</v>
      </c>
      <c r="R10" s="14">
        <f t="shared" si="0"/>
        <v>2182285</v>
      </c>
      <c r="S10" s="16">
        <f t="shared" si="0"/>
        <v>-7.7252731013629505E-3</v>
      </c>
      <c r="T10" s="14">
        <f t="shared" si="0"/>
        <v>2194783</v>
      </c>
      <c r="U10" s="16">
        <f t="shared" si="0"/>
        <v>-2.0424912755340197E-3</v>
      </c>
    </row>
    <row r="11" spans="1:21" x14ac:dyDescent="0.25">
      <c r="A11" s="28"/>
      <c r="B11" s="33"/>
      <c r="C11" s="11" t="s">
        <v>81</v>
      </c>
      <c r="D11" s="11">
        <v>2151</v>
      </c>
      <c r="E11" s="24">
        <v>2561113</v>
      </c>
      <c r="F11" s="14">
        <v>2968102</v>
      </c>
      <c r="G11" s="15">
        <f t="shared" si="1"/>
        <v>0.15891098908950907</v>
      </c>
      <c r="H11" s="14">
        <v>3047295</v>
      </c>
      <c r="I11" s="16">
        <f t="shared" si="2"/>
        <v>0.18983231118658184</v>
      </c>
      <c r="J11" s="14">
        <v>2632250</v>
      </c>
      <c r="K11" s="15">
        <f t="shared" si="3"/>
        <v>2.7775814655581321E-2</v>
      </c>
      <c r="L11" s="14">
        <v>2650420</v>
      </c>
      <c r="M11" s="16">
        <f t="shared" si="4"/>
        <v>3.4870386429650013E-2</v>
      </c>
      <c r="N11" s="14">
        <v>2561113</v>
      </c>
      <c r="O11" s="15">
        <f t="shared" si="5"/>
        <v>0</v>
      </c>
      <c r="P11" s="14">
        <v>2571748</v>
      </c>
      <c r="Q11" s="16">
        <f t="shared" si="6"/>
        <v>4.1524915144313113E-3</v>
      </c>
      <c r="R11" s="14">
        <f t="shared" si="0"/>
        <v>2544332</v>
      </c>
      <c r="S11" s="16">
        <f t="shared" si="0"/>
        <v>-6.5522294408719706E-3</v>
      </c>
      <c r="T11" s="14">
        <f t="shared" si="0"/>
        <v>2556304.7999999998</v>
      </c>
      <c r="U11" s="16">
        <f t="shared" si="0"/>
        <v>-1.8773869017103539E-3</v>
      </c>
    </row>
    <row r="12" spans="1:21" x14ac:dyDescent="0.25">
      <c r="B12" s="33"/>
      <c r="C12" s="11" t="s">
        <v>82</v>
      </c>
      <c r="D12" s="11">
        <v>2509</v>
      </c>
      <c r="E12" s="24">
        <v>2851602</v>
      </c>
      <c r="F12" s="14">
        <v>3331900</v>
      </c>
      <c r="G12" s="15">
        <f t="shared" si="1"/>
        <v>0.16843093811829291</v>
      </c>
      <c r="H12" s="14">
        <v>3388263</v>
      </c>
      <c r="I12" s="16">
        <f t="shared" si="2"/>
        <v>0.18819631912167267</v>
      </c>
      <c r="J12" s="14">
        <v>2925015</v>
      </c>
      <c r="K12" s="15">
        <f t="shared" si="3"/>
        <v>2.5744476262816507E-2</v>
      </c>
      <c r="L12" s="14">
        <v>2952809</v>
      </c>
      <c r="M12" s="16">
        <f t="shared" si="4"/>
        <v>3.5491278235882939E-2</v>
      </c>
      <c r="N12" s="14">
        <v>2851602</v>
      </c>
      <c r="O12" s="15">
        <f t="shared" si="5"/>
        <v>0</v>
      </c>
      <c r="P12" s="14">
        <v>2871881</v>
      </c>
      <c r="Q12" s="16">
        <f t="shared" si="6"/>
        <v>7.1114412179540398E-3</v>
      </c>
      <c r="R12" s="14">
        <f t="shared" si="0"/>
        <v>2840597</v>
      </c>
      <c r="S12" s="16">
        <f t="shared" si="0"/>
        <v>-3.8592342129091239E-3</v>
      </c>
      <c r="T12" s="14">
        <f t="shared" si="0"/>
        <v>2852292.7</v>
      </c>
      <c r="U12" s="16">
        <f t="shared" si="0"/>
        <v>2.4221472702024016E-4</v>
      </c>
    </row>
    <row r="13" spans="1:21" x14ac:dyDescent="0.25">
      <c r="B13" s="33"/>
      <c r="C13" s="11" t="s">
        <v>83</v>
      </c>
      <c r="D13" s="11">
        <v>2868</v>
      </c>
      <c r="E13" s="24">
        <v>3136727</v>
      </c>
      <c r="F13" s="14">
        <v>3584696</v>
      </c>
      <c r="G13" s="15">
        <f t="shared" si="1"/>
        <v>0.1428141499084874</v>
      </c>
      <c r="H13" s="14">
        <v>3697025</v>
      </c>
      <c r="I13" s="16">
        <f t="shared" si="2"/>
        <v>0.17862504451295891</v>
      </c>
      <c r="J13" s="14">
        <v>3203032</v>
      </c>
      <c r="K13" s="15">
        <f t="shared" si="3"/>
        <v>2.1138275661222616E-2</v>
      </c>
      <c r="L13" s="14">
        <v>3233296</v>
      </c>
      <c r="M13" s="16">
        <f t="shared" si="4"/>
        <v>3.0786549164144583E-2</v>
      </c>
      <c r="N13" s="14">
        <v>3136727</v>
      </c>
      <c r="O13" s="15">
        <f t="shared" si="5"/>
        <v>0</v>
      </c>
      <c r="P13" s="14">
        <v>3150688</v>
      </c>
      <c r="Q13" s="16">
        <f t="shared" si="6"/>
        <v>4.4508176835280633E-3</v>
      </c>
      <c r="R13" s="14">
        <f t="shared" si="0"/>
        <v>3116658</v>
      </c>
      <c r="S13" s="16">
        <f t="shared" si="0"/>
        <v>-6.3980703452993781E-3</v>
      </c>
      <c r="T13" s="14">
        <f t="shared" si="0"/>
        <v>3129197.6</v>
      </c>
      <c r="U13" s="16">
        <f t="shared" si="0"/>
        <v>-2.4004001623347815E-3</v>
      </c>
    </row>
    <row r="14" spans="1:21" x14ac:dyDescent="0.25">
      <c r="B14" s="33"/>
      <c r="C14" s="11" t="s">
        <v>84</v>
      </c>
      <c r="D14" s="11">
        <v>3226</v>
      </c>
      <c r="E14" s="24">
        <v>3462953</v>
      </c>
      <c r="F14" s="14">
        <v>3934270</v>
      </c>
      <c r="G14" s="15">
        <f t="shared" si="1"/>
        <v>0.13610262686210306</v>
      </c>
      <c r="H14" s="14">
        <v>4061793</v>
      </c>
      <c r="I14" s="16">
        <f t="shared" si="2"/>
        <v>0.17292755633703383</v>
      </c>
      <c r="J14" s="14">
        <v>3541842</v>
      </c>
      <c r="K14" s="15">
        <f t="shared" si="3"/>
        <v>2.2780846289279788E-2</v>
      </c>
      <c r="L14" s="14">
        <v>3575671</v>
      </c>
      <c r="M14" s="16">
        <f t="shared" si="4"/>
        <v>3.2549676533293992E-2</v>
      </c>
      <c r="N14" s="14">
        <v>3462953</v>
      </c>
      <c r="O14" s="15">
        <f t="shared" si="5"/>
        <v>0</v>
      </c>
      <c r="P14" s="14">
        <v>3485819</v>
      </c>
      <c r="Q14" s="16">
        <f t="shared" si="6"/>
        <v>6.6030350397479065E-3</v>
      </c>
      <c r="R14" s="14">
        <f t="shared" si="0"/>
        <v>3445553</v>
      </c>
      <c r="S14" s="16">
        <f t="shared" si="0"/>
        <v>-5.0246133863208753E-3</v>
      </c>
      <c r="T14" s="14">
        <f t="shared" si="0"/>
        <v>3460297.7</v>
      </c>
      <c r="U14" s="16">
        <f t="shared" si="0"/>
        <v>-7.667733290055434E-4</v>
      </c>
    </row>
    <row r="15" spans="1:21" ht="15.75" thickBot="1" x14ac:dyDescent="0.3">
      <c r="B15" s="12"/>
      <c r="C15" s="17" t="s">
        <v>85</v>
      </c>
      <c r="D15" s="17">
        <v>3584</v>
      </c>
      <c r="E15" s="25">
        <v>3765614</v>
      </c>
      <c r="F15" s="19">
        <v>4206005</v>
      </c>
      <c r="G15" s="15">
        <f t="shared" si="1"/>
        <v>0.11695064868571237</v>
      </c>
      <c r="H15" s="19">
        <v>4353966</v>
      </c>
      <c r="I15" s="16">
        <f t="shared" si="2"/>
        <v>0.15624331118378043</v>
      </c>
      <c r="J15" s="19">
        <v>3852428</v>
      </c>
      <c r="K15" s="15">
        <f t="shared" si="3"/>
        <v>2.3054407594617965E-2</v>
      </c>
      <c r="L15" s="19">
        <v>3884308</v>
      </c>
      <c r="M15" s="16">
        <f t="shared" si="4"/>
        <v>3.1520490416702351E-2</v>
      </c>
      <c r="N15" s="19">
        <v>3765614</v>
      </c>
      <c r="O15" s="15">
        <f t="shared" si="5"/>
        <v>0</v>
      </c>
      <c r="P15" s="19">
        <v>3785520</v>
      </c>
      <c r="Q15" s="16">
        <f t="shared" si="6"/>
        <v>5.2862561059099367E-3</v>
      </c>
      <c r="R15" s="19">
        <f t="shared" si="0"/>
        <v>3734814</v>
      </c>
      <c r="S15" s="21">
        <f t="shared" si="0"/>
        <v>-8.1792770050249652E-3</v>
      </c>
      <c r="T15" s="19">
        <f t="shared" si="0"/>
        <v>3754568.3</v>
      </c>
      <c r="U15" s="21">
        <f t="shared" si="0"/>
        <v>-2.9333064939741638E-3</v>
      </c>
    </row>
    <row r="16" spans="1:21" ht="16.5" thickTop="1" thickBot="1" x14ac:dyDescent="0.3">
      <c r="G16" s="37">
        <f>AVERAGE(G6:G15)</f>
        <v>0.14352374202678242</v>
      </c>
      <c r="I16" s="37">
        <f>AVERAGE(I6:I15)</f>
        <v>0.17587494281565325</v>
      </c>
      <c r="K16" s="37">
        <f>AVERAGE(K6:K15)</f>
        <v>2.0145910220737064E-2</v>
      </c>
      <c r="M16" s="37">
        <f>AVERAGE(M6:M15)</f>
        <v>2.9359362233984897E-2</v>
      </c>
      <c r="O16" s="37">
        <f>AVERAGE(O6:O15)</f>
        <v>0</v>
      </c>
      <c r="Q16" s="37">
        <f>AVERAGE(Q6:Q15)</f>
        <v>4.6108298257933724E-3</v>
      </c>
      <c r="S16" s="37">
        <f>AVERAGE(S6:S15)</f>
        <v>-4.28157959033304E-3</v>
      </c>
      <c r="U16" s="37">
        <f>AVERAGE(U6:U15)</f>
        <v>3.1641960180306403E-5</v>
      </c>
    </row>
    <row r="17" spans="3:31" ht="15.75" thickTop="1" x14ac:dyDescent="0.25"/>
    <row r="19" spans="3:31" x14ac:dyDescent="0.25">
      <c r="I19" s="26"/>
      <c r="J19" s="14"/>
    </row>
    <row r="20" spans="3:31" ht="15.75" customHeight="1" x14ac:dyDescent="0.25">
      <c r="I20" s="26"/>
      <c r="J20" s="14"/>
    </row>
    <row r="21" spans="3:31" ht="15.75" thickBot="1" x14ac:dyDescent="0.3"/>
    <row r="22" spans="3:31" ht="16.5" thickTop="1" thickBot="1" x14ac:dyDescent="0.3">
      <c r="G22" s="65" t="s">
        <v>7</v>
      </c>
      <c r="H22" s="69"/>
      <c r="I22" s="69"/>
      <c r="J22" s="69"/>
      <c r="K22" s="69"/>
      <c r="L22" s="69"/>
      <c r="M22" s="69"/>
      <c r="N22" s="69"/>
      <c r="O22" s="69"/>
      <c r="P22" s="66"/>
      <c r="AD22" s="26"/>
      <c r="AE22" s="14"/>
    </row>
    <row r="23" spans="3:31" ht="16.5" thickTop="1" thickBot="1" x14ac:dyDescent="0.3">
      <c r="C23" s="23"/>
      <c r="D23" s="1" t="s">
        <v>2</v>
      </c>
      <c r="E23" s="1" t="s">
        <v>8</v>
      </c>
      <c r="F23" s="1" t="s">
        <v>27</v>
      </c>
      <c r="G23" s="2">
        <v>1</v>
      </c>
      <c r="H23" s="4">
        <v>2</v>
      </c>
      <c r="I23" s="4">
        <v>3</v>
      </c>
      <c r="J23" s="4">
        <v>4</v>
      </c>
      <c r="K23" s="4">
        <v>5</v>
      </c>
      <c r="L23" s="4">
        <v>6</v>
      </c>
      <c r="M23" s="4">
        <v>7</v>
      </c>
      <c r="N23" s="4">
        <v>8</v>
      </c>
      <c r="O23" s="4">
        <v>9</v>
      </c>
      <c r="P23" s="3">
        <v>10</v>
      </c>
      <c r="Q23" s="57" t="s">
        <v>0</v>
      </c>
      <c r="R23" s="58"/>
      <c r="S23" s="57" t="s">
        <v>1</v>
      </c>
      <c r="T23" s="58"/>
      <c r="U23" s="41" t="s">
        <v>9</v>
      </c>
      <c r="AD23" s="26"/>
      <c r="AE23" s="14"/>
    </row>
    <row r="24" spans="3:31" ht="15.75" thickTop="1" x14ac:dyDescent="0.25">
      <c r="C24" s="59" t="s">
        <v>26</v>
      </c>
      <c r="D24" s="5" t="str">
        <f t="shared" ref="D24:F33" si="7">C6</f>
        <v>Beijing-1</v>
      </c>
      <c r="E24" s="6">
        <f t="shared" si="7"/>
        <v>358</v>
      </c>
      <c r="F24" s="7">
        <f t="shared" si="7"/>
        <v>760578</v>
      </c>
      <c r="G24" s="14">
        <v>764019</v>
      </c>
      <c r="H24" s="14">
        <v>760578</v>
      </c>
      <c r="I24" s="14">
        <v>760578</v>
      </c>
      <c r="J24" s="14">
        <v>760578</v>
      </c>
      <c r="K24" s="8">
        <v>760677</v>
      </c>
      <c r="L24" s="14">
        <v>764349</v>
      </c>
      <c r="M24" s="14">
        <v>760578</v>
      </c>
      <c r="N24" s="14">
        <v>760578</v>
      </c>
      <c r="O24" s="14">
        <v>760578</v>
      </c>
      <c r="P24" s="7">
        <v>760578</v>
      </c>
      <c r="Q24" s="14">
        <f>MIN(G24:P24)</f>
        <v>760578</v>
      </c>
      <c r="R24" s="16">
        <f>Q24/F24-1</f>
        <v>0</v>
      </c>
      <c r="S24" s="14">
        <f>AVERAGE(G24:P24)</f>
        <v>761309.1</v>
      </c>
      <c r="T24" s="16">
        <f>S24/F24-1</f>
        <v>9.6124263389163467E-4</v>
      </c>
      <c r="U24" s="24">
        <f>_xlfn.STDEV.P(G24:P24)</f>
        <v>1439.6406114027211</v>
      </c>
      <c r="AD24" s="26"/>
      <c r="AE24" s="14"/>
    </row>
    <row r="25" spans="3:31" x14ac:dyDescent="0.25">
      <c r="C25" s="60"/>
      <c r="D25" s="11" t="str">
        <f t="shared" si="7"/>
        <v>Beijing-2</v>
      </c>
      <c r="E25" s="12">
        <f t="shared" si="7"/>
        <v>717</v>
      </c>
      <c r="F25" s="13">
        <f t="shared" si="7"/>
        <v>1129810</v>
      </c>
      <c r="G25" s="14">
        <v>1135620</v>
      </c>
      <c r="H25" s="14">
        <v>1132927</v>
      </c>
      <c r="I25" s="14">
        <v>1127014</v>
      </c>
      <c r="J25" s="14">
        <v>1127949</v>
      </c>
      <c r="K25" s="14">
        <v>1133765</v>
      </c>
      <c r="L25" s="14">
        <v>1132069</v>
      </c>
      <c r="M25" s="14">
        <v>1131872</v>
      </c>
      <c r="N25" s="14">
        <v>1128211</v>
      </c>
      <c r="O25" s="14">
        <v>1130835</v>
      </c>
      <c r="P25" s="13">
        <v>1134307</v>
      </c>
      <c r="Q25" s="14">
        <f t="shared" ref="Q25:Q33" si="8">MIN(G25:P25)</f>
        <v>1127014</v>
      </c>
      <c r="R25" s="16">
        <f t="shared" ref="R25:R33" si="9">Q25/F25-1</f>
        <v>-2.4747523919951275E-3</v>
      </c>
      <c r="S25" s="14">
        <f t="shared" ref="S25:S33" si="10">AVERAGE(G25:P25)</f>
        <v>1131456.8999999999</v>
      </c>
      <c r="T25" s="16">
        <f t="shared" ref="T25:T33" si="11">S25/F25-1</f>
        <v>1.4576787247413403E-3</v>
      </c>
      <c r="U25" s="24">
        <f t="shared" ref="U25:U33" si="12">_xlfn.STDEV.P(G25:P25)</f>
        <v>2765.0915879948716</v>
      </c>
      <c r="AD25" s="26"/>
      <c r="AE25" s="14"/>
    </row>
    <row r="26" spans="3:31" x14ac:dyDescent="0.25">
      <c r="C26" s="60"/>
      <c r="D26" s="11" t="str">
        <f t="shared" si="7"/>
        <v>Beijing-3</v>
      </c>
      <c r="E26" s="12">
        <f t="shared" si="7"/>
        <v>1075</v>
      </c>
      <c r="F26" s="13">
        <f t="shared" si="7"/>
        <v>1534878</v>
      </c>
      <c r="G26" s="14">
        <v>1548883</v>
      </c>
      <c r="H26" s="14">
        <v>1547414</v>
      </c>
      <c r="I26" s="14">
        <v>1546932</v>
      </c>
      <c r="J26" s="14">
        <v>1540660</v>
      </c>
      <c r="K26" s="14">
        <v>1538929</v>
      </c>
      <c r="L26" s="14">
        <v>1542820</v>
      </c>
      <c r="M26" s="14">
        <v>1535543</v>
      </c>
      <c r="N26" s="14">
        <v>1546115</v>
      </c>
      <c r="O26" s="14">
        <v>1552793</v>
      </c>
      <c r="P26" s="13">
        <v>1550598</v>
      </c>
      <c r="Q26" s="14">
        <f t="shared" si="8"/>
        <v>1535543</v>
      </c>
      <c r="R26" s="16">
        <f t="shared" si="9"/>
        <v>4.3325919063263996E-4</v>
      </c>
      <c r="S26" s="14">
        <f t="shared" si="10"/>
        <v>1545068.7</v>
      </c>
      <c r="T26" s="16">
        <f t="shared" si="11"/>
        <v>6.6394202014752324E-3</v>
      </c>
      <c r="U26" s="24">
        <f t="shared" si="12"/>
        <v>5174.7664691268919</v>
      </c>
      <c r="AD26" s="26"/>
      <c r="AE26" s="14"/>
    </row>
    <row r="27" spans="3:31" x14ac:dyDescent="0.25">
      <c r="C27" s="60"/>
      <c r="D27" s="11" t="str">
        <f t="shared" si="7"/>
        <v>Beijing-4</v>
      </c>
      <c r="E27" s="12">
        <f t="shared" si="7"/>
        <v>1434</v>
      </c>
      <c r="F27" s="13">
        <f t="shared" si="7"/>
        <v>1836866</v>
      </c>
      <c r="G27" s="14">
        <v>1836140</v>
      </c>
      <c r="H27" s="14">
        <v>1839348</v>
      </c>
      <c r="I27" s="14">
        <v>1837809</v>
      </c>
      <c r="J27" s="14">
        <v>1836318</v>
      </c>
      <c r="K27" s="14">
        <v>1838739</v>
      </c>
      <c r="L27" s="14">
        <v>1838070</v>
      </c>
      <c r="M27" s="14">
        <v>1842255</v>
      </c>
      <c r="N27" s="14">
        <v>1838624</v>
      </c>
      <c r="O27" s="14">
        <v>1849101</v>
      </c>
      <c r="P27" s="13">
        <v>1831290</v>
      </c>
      <c r="Q27" s="14">
        <f t="shared" si="8"/>
        <v>1831290</v>
      </c>
      <c r="R27" s="16">
        <f t="shared" si="9"/>
        <v>-3.035605210178649E-3</v>
      </c>
      <c r="S27" s="14">
        <f t="shared" si="10"/>
        <v>1838769.4</v>
      </c>
      <c r="T27" s="16">
        <f t="shared" si="11"/>
        <v>1.0362214772334788E-3</v>
      </c>
      <c r="U27" s="24">
        <f t="shared" si="12"/>
        <v>4353.4385076626495</v>
      </c>
      <c r="AD27" s="26"/>
      <c r="AE27" s="14"/>
    </row>
    <row r="28" spans="3:31" x14ac:dyDescent="0.25">
      <c r="C28" s="60"/>
      <c r="D28" s="11" t="str">
        <f t="shared" si="7"/>
        <v>Beijing-5</v>
      </c>
      <c r="E28" s="12">
        <f t="shared" si="7"/>
        <v>1792</v>
      </c>
      <c r="F28" s="13">
        <f t="shared" si="7"/>
        <v>2199275</v>
      </c>
      <c r="G28" s="31">
        <v>2206143</v>
      </c>
      <c r="H28" s="29">
        <v>2193610</v>
      </c>
      <c r="I28" s="29">
        <v>2202897</v>
      </c>
      <c r="J28" s="29">
        <v>2203558</v>
      </c>
      <c r="K28" s="29">
        <v>2194797</v>
      </c>
      <c r="L28" s="29">
        <v>2182285</v>
      </c>
      <c r="M28" s="29">
        <v>2191873</v>
      </c>
      <c r="N28" s="29">
        <v>2184674</v>
      </c>
      <c r="O28" s="29">
        <v>2204771</v>
      </c>
      <c r="P28" s="13">
        <v>2183222</v>
      </c>
      <c r="Q28" s="29">
        <f t="shared" si="8"/>
        <v>2182285</v>
      </c>
      <c r="R28" s="16">
        <f t="shared" si="9"/>
        <v>-7.7252731013629505E-3</v>
      </c>
      <c r="S28" s="29">
        <f t="shared" si="10"/>
        <v>2194783</v>
      </c>
      <c r="T28" s="16">
        <f t="shared" si="11"/>
        <v>-2.0424912755340197E-3</v>
      </c>
      <c r="U28" s="24">
        <f t="shared" si="12"/>
        <v>8795.1133932428638</v>
      </c>
      <c r="AD28" s="26"/>
      <c r="AE28" s="14"/>
    </row>
    <row r="29" spans="3:31" x14ac:dyDescent="0.25">
      <c r="C29" s="60"/>
      <c r="D29" s="11" t="str">
        <f t="shared" si="7"/>
        <v>Beijing-6</v>
      </c>
      <c r="E29" s="11">
        <f t="shared" si="7"/>
        <v>2151</v>
      </c>
      <c r="F29" s="24">
        <f t="shared" si="7"/>
        <v>2561113</v>
      </c>
      <c r="G29" s="29">
        <v>2554751</v>
      </c>
      <c r="H29" s="14">
        <v>2560235</v>
      </c>
      <c r="I29" s="14">
        <v>2561932</v>
      </c>
      <c r="J29" s="14">
        <v>2544332</v>
      </c>
      <c r="K29" s="14">
        <v>2552576</v>
      </c>
      <c r="L29" s="14">
        <v>2560639</v>
      </c>
      <c r="M29" s="14">
        <v>2557268</v>
      </c>
      <c r="N29" s="14">
        <v>2554702</v>
      </c>
      <c r="O29" s="14">
        <v>2566320</v>
      </c>
      <c r="P29" s="13">
        <v>2550293</v>
      </c>
      <c r="Q29" s="29">
        <f t="shared" si="8"/>
        <v>2544332</v>
      </c>
      <c r="R29" s="16">
        <f t="shared" si="9"/>
        <v>-6.5522294408719706E-3</v>
      </c>
      <c r="S29" s="29">
        <f t="shared" si="10"/>
        <v>2556304.7999999998</v>
      </c>
      <c r="T29" s="16">
        <f t="shared" si="11"/>
        <v>-1.8773869017103539E-3</v>
      </c>
      <c r="U29" s="24">
        <f t="shared" si="12"/>
        <v>6045.7093678078845</v>
      </c>
      <c r="AD29" s="26"/>
      <c r="AE29" s="14"/>
    </row>
    <row r="30" spans="3:31" x14ac:dyDescent="0.25">
      <c r="C30" s="60"/>
      <c r="D30" s="11" t="str">
        <f t="shared" si="7"/>
        <v>Beijing-7</v>
      </c>
      <c r="E30" s="11">
        <f t="shared" si="7"/>
        <v>2509</v>
      </c>
      <c r="F30" s="24">
        <f t="shared" si="7"/>
        <v>2851602</v>
      </c>
      <c r="G30" s="14">
        <v>2849827</v>
      </c>
      <c r="H30" s="14">
        <v>2841779</v>
      </c>
      <c r="I30" s="14">
        <v>2859917</v>
      </c>
      <c r="J30" s="14">
        <v>2860017</v>
      </c>
      <c r="K30" s="14">
        <v>2860228</v>
      </c>
      <c r="L30" s="14">
        <v>2840597</v>
      </c>
      <c r="M30" s="14">
        <v>2849984</v>
      </c>
      <c r="N30" s="14">
        <v>2855356</v>
      </c>
      <c r="O30" s="14">
        <v>2845544</v>
      </c>
      <c r="P30" s="13">
        <v>2859678</v>
      </c>
      <c r="Q30" s="29">
        <f t="shared" si="8"/>
        <v>2840597</v>
      </c>
      <c r="R30" s="16">
        <f t="shared" si="9"/>
        <v>-3.8592342129091239E-3</v>
      </c>
      <c r="S30" s="29">
        <f t="shared" si="10"/>
        <v>2852292.7</v>
      </c>
      <c r="T30" s="16">
        <f t="shared" si="11"/>
        <v>2.4221472702024016E-4</v>
      </c>
      <c r="U30" s="24">
        <f t="shared" si="12"/>
        <v>7409.2659562199542</v>
      </c>
      <c r="AD30" s="26"/>
      <c r="AE30" s="14"/>
    </row>
    <row r="31" spans="3:31" x14ac:dyDescent="0.25">
      <c r="C31" s="60"/>
      <c r="D31" s="11" t="str">
        <f t="shared" si="7"/>
        <v>Beijing-8</v>
      </c>
      <c r="E31" s="11">
        <f t="shared" si="7"/>
        <v>2868</v>
      </c>
      <c r="F31" s="24">
        <f t="shared" si="7"/>
        <v>3136727</v>
      </c>
      <c r="G31" s="14">
        <v>3154513</v>
      </c>
      <c r="H31" s="14">
        <v>3120225</v>
      </c>
      <c r="I31" s="14">
        <v>3127976</v>
      </c>
      <c r="J31" s="14">
        <v>3135949</v>
      </c>
      <c r="K31" s="14">
        <v>3116658</v>
      </c>
      <c r="L31" s="14">
        <v>3117470</v>
      </c>
      <c r="M31" s="14">
        <v>3142436</v>
      </c>
      <c r="N31" s="14">
        <v>3119511</v>
      </c>
      <c r="O31" s="14">
        <v>3134500</v>
      </c>
      <c r="P31" s="13">
        <v>3122738</v>
      </c>
      <c r="Q31" s="29">
        <f t="shared" si="8"/>
        <v>3116658</v>
      </c>
      <c r="R31" s="16">
        <f t="shared" si="9"/>
        <v>-6.3980703452993781E-3</v>
      </c>
      <c r="S31" s="29">
        <f t="shared" si="10"/>
        <v>3129197.6</v>
      </c>
      <c r="T31" s="16">
        <f t="shared" si="11"/>
        <v>-2.4004001623347815E-3</v>
      </c>
      <c r="U31" s="24">
        <f t="shared" si="12"/>
        <v>11841.267830768798</v>
      </c>
      <c r="AD31" s="26"/>
      <c r="AE31" s="14"/>
    </row>
    <row r="32" spans="3:31" x14ac:dyDescent="0.25">
      <c r="C32" s="60"/>
      <c r="D32" s="11" t="str">
        <f t="shared" si="7"/>
        <v>Beijing-9</v>
      </c>
      <c r="E32" s="11">
        <f t="shared" si="7"/>
        <v>3226</v>
      </c>
      <c r="F32" s="24">
        <f t="shared" si="7"/>
        <v>3462953</v>
      </c>
      <c r="G32" s="14">
        <v>3471971</v>
      </c>
      <c r="H32" s="14">
        <v>3461547</v>
      </c>
      <c r="I32" s="14">
        <v>3449554</v>
      </c>
      <c r="J32" s="14">
        <v>3457289</v>
      </c>
      <c r="K32" s="14">
        <v>3459072</v>
      </c>
      <c r="L32" s="14">
        <v>3461034</v>
      </c>
      <c r="M32" s="14">
        <v>3471109</v>
      </c>
      <c r="N32" s="14">
        <v>3445553</v>
      </c>
      <c r="O32" s="14">
        <v>3464734</v>
      </c>
      <c r="P32" s="13">
        <v>3461114</v>
      </c>
      <c r="Q32" s="29">
        <f t="shared" si="8"/>
        <v>3445553</v>
      </c>
      <c r="R32" s="16">
        <f t="shared" si="9"/>
        <v>-5.0246133863208753E-3</v>
      </c>
      <c r="S32" s="29">
        <f t="shared" si="10"/>
        <v>3460297.7</v>
      </c>
      <c r="T32" s="16">
        <f t="shared" si="11"/>
        <v>-7.667733290055434E-4</v>
      </c>
      <c r="U32" s="24">
        <f t="shared" si="12"/>
        <v>7867.5791454551008</v>
      </c>
    </row>
    <row r="33" spans="1:26" ht="15.75" thickBot="1" x14ac:dyDescent="0.3">
      <c r="C33" s="61"/>
      <c r="D33" s="17" t="str">
        <f t="shared" si="7"/>
        <v>Beijing-10</v>
      </c>
      <c r="E33" s="17">
        <f t="shared" si="7"/>
        <v>3584</v>
      </c>
      <c r="F33" s="25">
        <f t="shared" si="7"/>
        <v>3765614</v>
      </c>
      <c r="G33" s="19">
        <v>3746795</v>
      </c>
      <c r="H33" s="19">
        <v>3767986</v>
      </c>
      <c r="I33" s="19">
        <v>3773266</v>
      </c>
      <c r="J33" s="19">
        <v>3749063</v>
      </c>
      <c r="K33" s="19">
        <v>3734814</v>
      </c>
      <c r="L33" s="19">
        <v>3769294</v>
      </c>
      <c r="M33" s="19">
        <v>3763251</v>
      </c>
      <c r="N33" s="19">
        <v>3742052</v>
      </c>
      <c r="O33" s="19">
        <v>3755205</v>
      </c>
      <c r="P33" s="42">
        <v>3743957</v>
      </c>
      <c r="Q33" s="19">
        <f t="shared" si="8"/>
        <v>3734814</v>
      </c>
      <c r="R33" s="21">
        <f t="shared" si="9"/>
        <v>-8.1792770050249652E-3</v>
      </c>
      <c r="S33" s="19">
        <f t="shared" si="10"/>
        <v>3754568.3</v>
      </c>
      <c r="T33" s="21">
        <f t="shared" si="11"/>
        <v>-2.9333064939741638E-3</v>
      </c>
      <c r="U33" s="25">
        <f t="shared" si="12"/>
        <v>12539.943812075076</v>
      </c>
    </row>
    <row r="34" spans="1:26" ht="15.75" thickTop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8"/>
      <c r="B36" s="28"/>
      <c r="C36" s="28"/>
      <c r="D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8"/>
      <c r="B37" s="28"/>
      <c r="C37" s="28"/>
      <c r="D37" s="28"/>
      <c r="F37" s="28"/>
      <c r="G37" s="40"/>
      <c r="H37" s="40"/>
      <c r="I37" s="40"/>
      <c r="J37" s="40"/>
      <c r="K37" s="40"/>
      <c r="L37" s="40"/>
      <c r="M37" s="40"/>
      <c r="N37" s="40"/>
      <c r="O37" s="40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8"/>
      <c r="B38" s="28"/>
      <c r="L38" s="28"/>
      <c r="M38" s="28"/>
      <c r="N38" s="28"/>
      <c r="O38" s="28"/>
      <c r="P38" s="40"/>
      <c r="Q38" s="40"/>
      <c r="R38" s="40"/>
      <c r="S38" s="40"/>
      <c r="T38" s="40"/>
      <c r="U38" s="40"/>
      <c r="V38" s="40"/>
      <c r="W38" s="40"/>
      <c r="X38" s="28"/>
      <c r="Y38" s="28"/>
      <c r="Z38" s="28"/>
    </row>
    <row r="39" spans="1:26" ht="15.75" customHeight="1" x14ac:dyDescent="0.25">
      <c r="A39" s="28"/>
      <c r="B39" s="36"/>
      <c r="L39" s="29"/>
      <c r="M39" s="29"/>
      <c r="N39" s="29"/>
      <c r="O39" s="29"/>
      <c r="P39" s="29"/>
      <c r="Q39" s="22"/>
      <c r="R39" s="22"/>
      <c r="S39" s="22"/>
      <c r="T39" s="22"/>
      <c r="U39" s="22"/>
      <c r="V39" s="29"/>
      <c r="W39" s="22"/>
      <c r="X39" s="29"/>
      <c r="Y39" s="28"/>
      <c r="Z39" s="28"/>
    </row>
    <row r="40" spans="1:26" x14ac:dyDescent="0.25">
      <c r="A40" s="28"/>
      <c r="B40" s="36"/>
      <c r="L40" s="29"/>
      <c r="M40" s="29"/>
      <c r="N40" s="29"/>
      <c r="O40" s="29"/>
      <c r="P40" s="29"/>
      <c r="Q40" s="22"/>
      <c r="R40" s="22"/>
      <c r="S40" s="22"/>
      <c r="T40" s="22"/>
      <c r="U40" s="22"/>
      <c r="V40" s="29"/>
      <c r="W40" s="22"/>
      <c r="X40" s="29"/>
      <c r="Y40" s="28"/>
      <c r="Z40" s="28"/>
    </row>
    <row r="41" spans="1:26" x14ac:dyDescent="0.25">
      <c r="A41" s="28"/>
      <c r="B41" s="36"/>
      <c r="L41" s="29"/>
      <c r="M41" s="29"/>
      <c r="N41" s="29"/>
      <c r="O41" s="29"/>
      <c r="P41" s="29"/>
      <c r="Q41" s="22"/>
      <c r="R41" s="22"/>
      <c r="S41" s="22"/>
      <c r="T41" s="22"/>
      <c r="U41" s="22"/>
      <c r="V41" s="29"/>
      <c r="W41" s="22"/>
      <c r="X41" s="29"/>
      <c r="Y41" s="28"/>
      <c r="Z41" s="28"/>
    </row>
    <row r="42" spans="1:26" x14ac:dyDescent="0.25">
      <c r="A42" s="28"/>
      <c r="B42" s="36"/>
      <c r="L42" s="29"/>
      <c r="M42" s="29"/>
      <c r="N42" s="29"/>
      <c r="O42" s="29"/>
      <c r="P42" s="29"/>
      <c r="Q42" s="22"/>
      <c r="R42" s="22"/>
      <c r="S42" s="22"/>
      <c r="T42" s="22"/>
      <c r="U42" s="22"/>
      <c r="V42" s="29"/>
      <c r="W42" s="22"/>
      <c r="X42" s="29"/>
      <c r="Y42" s="28"/>
      <c r="Z42" s="28"/>
    </row>
    <row r="43" spans="1:26" x14ac:dyDescent="0.25">
      <c r="A43" s="28"/>
      <c r="B43" s="36"/>
      <c r="L43" s="29"/>
      <c r="M43" s="29"/>
      <c r="N43" s="29"/>
      <c r="O43" s="29"/>
      <c r="P43" s="29"/>
      <c r="Q43" s="22"/>
      <c r="R43" s="22"/>
      <c r="S43" s="22"/>
      <c r="T43" s="22"/>
      <c r="U43" s="22"/>
      <c r="V43" s="29"/>
      <c r="W43" s="22"/>
      <c r="X43" s="29"/>
      <c r="Y43" s="28"/>
      <c r="Z43" s="28"/>
    </row>
    <row r="44" spans="1:26" x14ac:dyDescent="0.25">
      <c r="A44" s="28"/>
      <c r="B44" s="36"/>
      <c r="L44" s="28"/>
      <c r="M44" s="28"/>
      <c r="N44" s="28"/>
      <c r="O44" s="28"/>
      <c r="P44" s="29"/>
      <c r="Q44" s="22"/>
      <c r="R44" s="22"/>
      <c r="S44" s="22"/>
      <c r="T44" s="22"/>
      <c r="U44" s="22"/>
      <c r="V44" s="29"/>
      <c r="W44" s="22"/>
      <c r="X44" s="29"/>
      <c r="Y44" s="28"/>
      <c r="Z44" s="28"/>
    </row>
    <row r="45" spans="1:26" x14ac:dyDescent="0.25">
      <c r="A45" s="28"/>
      <c r="B45" s="36"/>
      <c r="L45" s="28"/>
      <c r="M45" s="28"/>
      <c r="N45" s="28"/>
      <c r="O45" s="28"/>
      <c r="P45" s="29"/>
      <c r="Q45" s="22"/>
      <c r="R45" s="22"/>
      <c r="S45" s="22"/>
      <c r="T45" s="22"/>
      <c r="U45" s="22"/>
      <c r="V45" s="29"/>
      <c r="W45" s="22"/>
      <c r="X45" s="29"/>
      <c r="Y45" s="28"/>
      <c r="Z45" s="28"/>
    </row>
    <row r="46" spans="1:26" x14ac:dyDescent="0.25">
      <c r="A46" s="28"/>
      <c r="B46" s="36"/>
      <c r="L46" s="28"/>
      <c r="M46" s="28"/>
      <c r="N46" s="28"/>
      <c r="O46" s="28"/>
      <c r="P46" s="29"/>
      <c r="Q46" s="22"/>
      <c r="R46" s="22"/>
      <c r="S46" s="22"/>
      <c r="T46" s="22"/>
      <c r="U46" s="22"/>
      <c r="V46" s="29"/>
      <c r="W46" s="22"/>
      <c r="X46" s="29"/>
      <c r="Y46" s="28"/>
      <c r="Z46" s="28"/>
    </row>
    <row r="47" spans="1:26" x14ac:dyDescent="0.25">
      <c r="A47" s="28"/>
      <c r="B47" s="36"/>
      <c r="L47" s="28"/>
      <c r="M47" s="28"/>
      <c r="N47" s="28"/>
      <c r="O47" s="28"/>
      <c r="P47" s="29"/>
      <c r="Q47" s="22"/>
      <c r="R47" s="22"/>
      <c r="S47" s="22"/>
      <c r="T47" s="22"/>
      <c r="U47" s="22"/>
      <c r="V47" s="29"/>
      <c r="W47" s="22"/>
      <c r="X47" s="29"/>
      <c r="Y47" s="28"/>
      <c r="Z47" s="28"/>
    </row>
    <row r="48" spans="1:26" x14ac:dyDescent="0.25">
      <c r="A48" s="28"/>
      <c r="B48" s="36"/>
      <c r="L48" s="28"/>
      <c r="M48" s="28"/>
      <c r="N48" s="28"/>
      <c r="O48" s="28"/>
      <c r="P48" s="29"/>
      <c r="Q48" s="22"/>
      <c r="R48" s="22"/>
      <c r="S48" s="22"/>
      <c r="T48" s="22"/>
      <c r="U48" s="22"/>
      <c r="V48" s="29"/>
      <c r="W48" s="22"/>
      <c r="X48" s="29"/>
      <c r="Y48" s="28"/>
      <c r="Z48" s="28"/>
    </row>
    <row r="49" spans="1:26" x14ac:dyDescent="0.25">
      <c r="A49" s="28"/>
      <c r="B49" s="36"/>
      <c r="L49" s="28"/>
      <c r="M49" s="28"/>
      <c r="N49" s="28"/>
      <c r="O49" s="28"/>
      <c r="P49" s="29"/>
      <c r="Q49" s="22"/>
      <c r="R49" s="22"/>
      <c r="S49" s="22"/>
      <c r="T49" s="22"/>
      <c r="U49" s="22"/>
      <c r="V49" s="29"/>
      <c r="W49" s="22"/>
      <c r="X49" s="29"/>
      <c r="Y49" s="28"/>
      <c r="Z49" s="28"/>
    </row>
    <row r="50" spans="1:26" x14ac:dyDescent="0.25">
      <c r="A50" s="28"/>
      <c r="B50" s="36"/>
      <c r="C50" s="28"/>
      <c r="D50" s="28"/>
      <c r="E50" s="29"/>
      <c r="F50" s="29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22"/>
      <c r="R50" s="22"/>
      <c r="S50" s="22"/>
      <c r="T50" s="22"/>
      <c r="U50" s="22"/>
      <c r="V50" s="29"/>
      <c r="W50" s="22"/>
      <c r="X50" s="29"/>
      <c r="Y50" s="28"/>
      <c r="Z50" s="28"/>
    </row>
    <row r="51" spans="1:26" x14ac:dyDescent="0.25">
      <c r="A51" s="28"/>
      <c r="B51" s="36"/>
      <c r="C51" s="28"/>
      <c r="D51" s="28"/>
      <c r="E51" s="29"/>
      <c r="F51" s="29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22"/>
      <c r="R51" s="22"/>
      <c r="S51" s="22"/>
      <c r="T51" s="22"/>
      <c r="U51" s="22"/>
      <c r="V51" s="29"/>
      <c r="W51" s="22"/>
      <c r="X51" s="29"/>
      <c r="Y51" s="28"/>
      <c r="Z51" s="28"/>
    </row>
    <row r="52" spans="1:26" x14ac:dyDescent="0.25">
      <c r="A52" s="28"/>
      <c r="B52" s="36"/>
      <c r="C52" s="28"/>
      <c r="D52" s="28"/>
      <c r="E52" s="29"/>
      <c r="F52" s="29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22"/>
      <c r="R52" s="22"/>
      <c r="S52" s="22"/>
      <c r="T52" s="22"/>
      <c r="U52" s="22"/>
      <c r="V52" s="29"/>
      <c r="W52" s="22"/>
      <c r="X52" s="29"/>
      <c r="Y52" s="28"/>
      <c r="Z52" s="28"/>
    </row>
    <row r="53" spans="1:26" x14ac:dyDescent="0.25">
      <c r="A53" s="28"/>
      <c r="B53" s="36"/>
      <c r="C53" s="28"/>
      <c r="D53" s="28"/>
      <c r="E53" s="29"/>
      <c r="F53" s="29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22"/>
      <c r="R53" s="22"/>
      <c r="S53" s="22"/>
      <c r="T53" s="22"/>
      <c r="U53" s="22"/>
      <c r="V53" s="29"/>
      <c r="W53" s="22"/>
      <c r="X53" s="29"/>
      <c r="Y53" s="28"/>
      <c r="Z53" s="28"/>
    </row>
  </sheetData>
  <mergeCells count="16">
    <mergeCell ref="G22:P22"/>
    <mergeCell ref="Q23:R23"/>
    <mergeCell ref="S23:T23"/>
    <mergeCell ref="C24:C33"/>
    <mergeCell ref="F4:G4"/>
    <mergeCell ref="H4:I4"/>
    <mergeCell ref="J4:K4"/>
    <mergeCell ref="L4:M4"/>
    <mergeCell ref="N4:O4"/>
    <mergeCell ref="P4:Q4"/>
    <mergeCell ref="R4:S4"/>
    <mergeCell ref="T4:U4"/>
    <mergeCell ref="F3:I3"/>
    <mergeCell ref="J3:M3"/>
    <mergeCell ref="N3:Q3"/>
    <mergeCell ref="R3:U3"/>
  </mergeCells>
  <conditionalFormatting sqref="F6:F15 R6:R15">
    <cfRule type="expression" dxfId="5" priority="5">
      <formula>F6&lt;=$E6</formula>
    </cfRule>
  </conditionalFormatting>
  <conditionalFormatting sqref="J6:J15">
    <cfRule type="expression" dxfId="4" priority="4">
      <formula>J6&lt;=$E6</formula>
    </cfRule>
  </conditionalFormatting>
  <conditionalFormatting sqref="N6:N15">
    <cfRule type="expression" dxfId="3" priority="3">
      <formula>N6&lt;=$E6</formula>
    </cfRule>
  </conditionalFormatting>
  <conditionalFormatting sqref="F6:F15 J6:J15 N6:N15 R6:R15">
    <cfRule type="expression" dxfId="2" priority="1">
      <formula>F6&lt;=MIN($F6,$J6,$N6,$R6)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F1D-3A75-4BCD-8A40-637DB475C34D}">
  <dimension ref="A1:AV55"/>
  <sheetViews>
    <sheetView tabSelected="1" zoomScaleNormal="100" workbookViewId="0">
      <selection activeCell="AH17" sqref="AH17"/>
    </sheetView>
  </sheetViews>
  <sheetFormatPr defaultRowHeight="15" x14ac:dyDescent="0.25"/>
  <cols>
    <col min="32" max="32" width="9.140625" customWidth="1"/>
  </cols>
  <sheetData>
    <row r="1" spans="1:48" ht="15.75" thickBot="1" x14ac:dyDescent="0.3">
      <c r="H1" s="54"/>
    </row>
    <row r="2" spans="1:48" ht="16.5" customHeight="1" thickTop="1" thickBot="1" x14ac:dyDescent="0.3">
      <c r="AH2" s="74" t="s">
        <v>99</v>
      </c>
      <c r="AI2" s="75"/>
      <c r="AJ2" s="75"/>
      <c r="AK2" s="75"/>
      <c r="AL2" s="75"/>
      <c r="AM2" s="75"/>
      <c r="AN2" s="75"/>
      <c r="AO2" s="75"/>
      <c r="AP2" s="75"/>
      <c r="AQ2" s="76"/>
    </row>
    <row r="3" spans="1:48" ht="16.5" thickTop="1" thickBot="1" x14ac:dyDescent="0.3">
      <c r="G3" s="62" t="s">
        <v>100</v>
      </c>
      <c r="H3" s="63"/>
      <c r="I3" s="63"/>
      <c r="J3" s="64"/>
      <c r="K3" s="62" t="s">
        <v>74</v>
      </c>
      <c r="L3" s="63"/>
      <c r="M3" s="63"/>
      <c r="N3" s="64"/>
      <c r="O3" s="62" t="s">
        <v>101</v>
      </c>
      <c r="P3" s="63"/>
      <c r="Q3" s="63"/>
      <c r="R3" s="64"/>
      <c r="S3" s="62" t="s">
        <v>75</v>
      </c>
      <c r="T3" s="63"/>
      <c r="U3" s="63"/>
      <c r="V3" s="64"/>
      <c r="W3" s="62" t="s">
        <v>26</v>
      </c>
      <c r="X3" s="63"/>
      <c r="Y3" s="63"/>
      <c r="Z3" s="64"/>
      <c r="AA3" s="56"/>
      <c r="AH3" s="77"/>
      <c r="AI3" s="78"/>
      <c r="AJ3" s="78"/>
      <c r="AK3" s="78"/>
      <c r="AL3" s="78"/>
      <c r="AM3" s="78"/>
      <c r="AN3" s="78"/>
      <c r="AO3" s="78"/>
      <c r="AP3" s="78"/>
      <c r="AQ3" s="79"/>
    </row>
    <row r="4" spans="1:48" ht="16.5" thickTop="1" thickBot="1" x14ac:dyDescent="0.3">
      <c r="G4" s="65" t="s">
        <v>0</v>
      </c>
      <c r="H4" s="66"/>
      <c r="I4" s="65" t="s">
        <v>1</v>
      </c>
      <c r="J4" s="66"/>
      <c r="K4" s="65" t="s">
        <v>0</v>
      </c>
      <c r="L4" s="66"/>
      <c r="M4" s="65" t="s">
        <v>1</v>
      </c>
      <c r="N4" s="66"/>
      <c r="O4" s="65" t="s">
        <v>0</v>
      </c>
      <c r="P4" s="66"/>
      <c r="Q4" s="65" t="s">
        <v>1</v>
      </c>
      <c r="R4" s="66"/>
      <c r="S4" s="65" t="s">
        <v>0</v>
      </c>
      <c r="T4" s="66"/>
      <c r="U4" s="65" t="s">
        <v>1</v>
      </c>
      <c r="V4" s="66"/>
      <c r="W4" s="65" t="s">
        <v>0</v>
      </c>
      <c r="X4" s="66"/>
      <c r="Y4" s="65" t="s">
        <v>1</v>
      </c>
      <c r="Z4" s="66"/>
      <c r="AA4" s="55"/>
      <c r="AH4" s="65" t="s">
        <v>7</v>
      </c>
      <c r="AI4" s="69"/>
      <c r="AJ4" s="69"/>
      <c r="AK4" s="69"/>
      <c r="AL4" s="69"/>
      <c r="AM4" s="69"/>
      <c r="AN4" s="69"/>
      <c r="AO4" s="69"/>
      <c r="AP4" s="69"/>
      <c r="AQ4" s="66"/>
    </row>
    <row r="5" spans="1:48" ht="15.75" customHeight="1" thickTop="1" thickBot="1" x14ac:dyDescent="0.3">
      <c r="A5" s="28"/>
      <c r="C5" s="1" t="s">
        <v>2</v>
      </c>
      <c r="D5" s="1" t="s">
        <v>8</v>
      </c>
      <c r="E5" s="1" t="s">
        <v>98</v>
      </c>
      <c r="F5" s="1" t="s">
        <v>27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O5" s="2" t="s">
        <v>5</v>
      </c>
      <c r="P5" s="3" t="s">
        <v>6</v>
      </c>
      <c r="Q5" s="4" t="s">
        <v>5</v>
      </c>
      <c r="R5" s="3" t="s">
        <v>6</v>
      </c>
      <c r="S5" s="2" t="s">
        <v>5</v>
      </c>
      <c r="T5" s="3" t="s">
        <v>6</v>
      </c>
      <c r="U5" s="4" t="s">
        <v>5</v>
      </c>
      <c r="V5" s="3" t="s">
        <v>6</v>
      </c>
      <c r="W5" s="2" t="s">
        <v>5</v>
      </c>
      <c r="X5" s="3" t="s">
        <v>6</v>
      </c>
      <c r="Y5" s="4" t="s">
        <v>5</v>
      </c>
      <c r="Z5" s="3" t="s">
        <v>6</v>
      </c>
      <c r="AA5" s="28"/>
      <c r="AC5" s="23"/>
      <c r="AD5" s="1" t="s">
        <v>2</v>
      </c>
      <c r="AE5" s="1" t="s">
        <v>8</v>
      </c>
      <c r="AF5" s="1" t="str">
        <f>E5</f>
        <v>Time</v>
      </c>
      <c r="AG5" s="1" t="s">
        <v>27</v>
      </c>
      <c r="AH5" s="2">
        <v>1</v>
      </c>
      <c r="AI5" s="4">
        <v>2</v>
      </c>
      <c r="AJ5" s="4">
        <v>3</v>
      </c>
      <c r="AK5" s="4">
        <v>4</v>
      </c>
      <c r="AL5" s="4">
        <v>5</v>
      </c>
      <c r="AM5" s="4">
        <v>6</v>
      </c>
      <c r="AN5" s="4">
        <v>7</v>
      </c>
      <c r="AO5" s="4">
        <v>8</v>
      </c>
      <c r="AP5" s="4">
        <v>9</v>
      </c>
      <c r="AQ5" s="3">
        <v>10</v>
      </c>
      <c r="AR5" s="43" t="s">
        <v>0</v>
      </c>
      <c r="AS5" s="44"/>
      <c r="AT5" s="43" t="s">
        <v>1</v>
      </c>
      <c r="AU5" s="44"/>
      <c r="AV5" s="1" t="s">
        <v>9</v>
      </c>
    </row>
    <row r="6" spans="1:48" ht="15.75" thickTop="1" x14ac:dyDescent="0.25">
      <c r="B6" s="12"/>
      <c r="C6" s="11" t="s">
        <v>96</v>
      </c>
      <c r="D6" s="24">
        <v>7831</v>
      </c>
      <c r="E6" s="24">
        <v>1115.6833333333334</v>
      </c>
      <c r="F6" s="24">
        <v>3459355</v>
      </c>
      <c r="G6" s="14">
        <v>3531246</v>
      </c>
      <c r="H6" s="15">
        <f t="shared" ref="H6:H17" si="0">G6/$F6-1</f>
        <v>2.078161969500103E-2</v>
      </c>
      <c r="I6" s="14">
        <v>3531246</v>
      </c>
      <c r="J6" s="16">
        <f t="shared" ref="J6:J17" si="1">I6/$F6-1</f>
        <v>2.078161969500103E-2</v>
      </c>
      <c r="K6" s="14">
        <v>3459355</v>
      </c>
      <c r="L6" s="15">
        <f t="shared" ref="L6:L17" si="2">K6/$F6-1</f>
        <v>0</v>
      </c>
      <c r="M6" s="14">
        <v>3511678</v>
      </c>
      <c r="N6" s="16">
        <f t="shared" ref="N6:N17" si="3">M6/$F6-1</f>
        <v>1.5125073893832885E-2</v>
      </c>
      <c r="O6" s="14">
        <v>3639059</v>
      </c>
      <c r="P6" s="15">
        <f t="shared" ref="P6:P17" si="4">O6/$F6-1</f>
        <v>5.1947256063630265E-2</v>
      </c>
      <c r="Q6" s="14">
        <v>3657354</v>
      </c>
      <c r="R6" s="16">
        <f>Q6/$F6-1</f>
        <v>5.7235814190795598E-2</v>
      </c>
      <c r="S6" s="14">
        <v>3574446</v>
      </c>
      <c r="T6" s="15">
        <f t="shared" ref="T6:T17" si="5">S6/$F6-1</f>
        <v>3.3269496770351736E-2</v>
      </c>
      <c r="U6" s="14">
        <v>3595682</v>
      </c>
      <c r="V6" s="16">
        <f t="shared" ref="V6:V17" si="6">U6/$F6-1</f>
        <v>3.9408213380818014E-2</v>
      </c>
      <c r="W6" s="14">
        <f t="shared" ref="W6:W17" si="7">AR6</f>
        <v>3472943</v>
      </c>
      <c r="X6" s="16">
        <f t="shared" ref="X6:X17" si="8">AS6</f>
        <v>3.9278998541636412E-3</v>
      </c>
      <c r="Y6" s="14">
        <f t="shared" ref="Y6:Y17" si="9">AT6</f>
        <v>3490173.3</v>
      </c>
      <c r="Z6" s="16">
        <f t="shared" ref="Z6:Z17" si="10">AU6</f>
        <v>8.9086838442424821E-3</v>
      </c>
      <c r="AC6" s="60"/>
      <c r="AD6" s="11" t="str">
        <f>C6</f>
        <v>O6_g-2</v>
      </c>
      <c r="AE6" s="11">
        <f>D6</f>
        <v>7831</v>
      </c>
      <c r="AF6" s="46">
        <f>E6</f>
        <v>1115.6833333333334</v>
      </c>
      <c r="AG6" s="24">
        <f>F6</f>
        <v>3459355</v>
      </c>
      <c r="AH6" s="14">
        <v>3472943</v>
      </c>
      <c r="AI6" s="14">
        <v>3473847</v>
      </c>
      <c r="AJ6" s="14">
        <v>3492449</v>
      </c>
      <c r="AK6" s="14">
        <v>3502768</v>
      </c>
      <c r="AL6" s="14">
        <v>3490030</v>
      </c>
      <c r="AM6" s="14">
        <v>3493055</v>
      </c>
      <c r="AN6" s="14">
        <v>3493171</v>
      </c>
      <c r="AO6" s="14">
        <v>3499868</v>
      </c>
      <c r="AP6" s="14">
        <v>3489504</v>
      </c>
      <c r="AQ6" s="13">
        <v>3494098</v>
      </c>
      <c r="AR6" s="29">
        <f t="shared" ref="AR6:AR17" si="11">MIN(AH6:AQ6)</f>
        <v>3472943</v>
      </c>
      <c r="AS6" s="16">
        <f t="shared" ref="AS6:AS17" si="12">AR6/AG6-1</f>
        <v>3.9278998541636412E-3</v>
      </c>
      <c r="AT6" s="29">
        <f t="shared" ref="AT6:AT17" si="13">AVERAGE(AH6:AQ6)</f>
        <v>3490173.3</v>
      </c>
      <c r="AU6" s="16">
        <f t="shared" ref="AU6:AU17" si="14">AT6/AG6-1</f>
        <v>8.9086838442424821E-3</v>
      </c>
      <c r="AV6" s="24">
        <f t="shared" ref="AV6:AV17" si="15">_xlfn.STDEV.P(AH6:AQ6)</f>
        <v>9243.3000822217182</v>
      </c>
    </row>
    <row r="7" spans="1:48" ht="15.75" customHeight="1" x14ac:dyDescent="0.25">
      <c r="B7" s="12"/>
      <c r="C7" s="11" t="s">
        <v>97</v>
      </c>
      <c r="D7" s="24">
        <v>7831</v>
      </c>
      <c r="E7" s="24">
        <v>1115.6833333333334</v>
      </c>
      <c r="F7" s="24">
        <v>2239678</v>
      </c>
      <c r="G7" s="14">
        <v>2276829</v>
      </c>
      <c r="H7" s="15">
        <f t="shared" si="0"/>
        <v>1.6587652332165526E-2</v>
      </c>
      <c r="I7" s="14">
        <v>2276829</v>
      </c>
      <c r="J7" s="16">
        <f t="shared" si="1"/>
        <v>1.6587652332165526E-2</v>
      </c>
      <c r="K7" s="14">
        <v>2239678</v>
      </c>
      <c r="L7" s="15">
        <f t="shared" si="2"/>
        <v>0</v>
      </c>
      <c r="M7" s="14">
        <v>2269116</v>
      </c>
      <c r="N7" s="16">
        <f t="shared" si="3"/>
        <v>1.3143853714685738E-2</v>
      </c>
      <c r="O7" s="14">
        <v>2352559</v>
      </c>
      <c r="P7" s="15">
        <f t="shared" si="4"/>
        <v>5.0400548650296972E-2</v>
      </c>
      <c r="Q7" s="14">
        <v>2371623</v>
      </c>
      <c r="R7" s="16">
        <f>Q7/$F7-1</f>
        <v>5.8912486527081143E-2</v>
      </c>
      <c r="S7" s="14">
        <v>2343073</v>
      </c>
      <c r="T7" s="15">
        <f t="shared" si="5"/>
        <v>4.6165118378624026E-2</v>
      </c>
      <c r="U7" s="14">
        <v>2361511</v>
      </c>
      <c r="V7" s="16">
        <f t="shared" si="6"/>
        <v>5.4397551790926979E-2</v>
      </c>
      <c r="W7" s="14">
        <f t="shared" si="7"/>
        <v>2212261</v>
      </c>
      <c r="X7" s="16">
        <f t="shared" si="8"/>
        <v>-1.2241491857311604E-2</v>
      </c>
      <c r="Y7" s="14">
        <f t="shared" si="9"/>
        <v>2226424.4</v>
      </c>
      <c r="Z7" s="16">
        <f t="shared" si="10"/>
        <v>-5.9176363745145899E-3</v>
      </c>
      <c r="AC7" s="60"/>
      <c r="AD7" s="11" t="str">
        <f>C7</f>
        <v>O6_g-6</v>
      </c>
      <c r="AE7" s="11">
        <f>D7</f>
        <v>7831</v>
      </c>
      <c r="AF7" s="46">
        <f>E7</f>
        <v>1115.6833333333334</v>
      </c>
      <c r="AG7" s="24">
        <f>F7</f>
        <v>2239678</v>
      </c>
      <c r="AH7" s="14">
        <v>2239691</v>
      </c>
      <c r="AI7" s="14">
        <v>2222437</v>
      </c>
      <c r="AJ7" s="14">
        <v>2231383</v>
      </c>
      <c r="AK7" s="14">
        <v>2229562</v>
      </c>
      <c r="AL7" s="14">
        <v>2224872</v>
      </c>
      <c r="AM7" s="14">
        <v>2243914</v>
      </c>
      <c r="AN7" s="14">
        <v>2230036</v>
      </c>
      <c r="AO7" s="14">
        <v>2212261</v>
      </c>
      <c r="AP7" s="14">
        <v>2214542</v>
      </c>
      <c r="AQ7" s="13">
        <v>2215546</v>
      </c>
      <c r="AR7" s="29">
        <f t="shared" si="11"/>
        <v>2212261</v>
      </c>
      <c r="AS7" s="16">
        <f t="shared" si="12"/>
        <v>-1.2241491857311604E-2</v>
      </c>
      <c r="AT7" s="29">
        <f t="shared" si="13"/>
        <v>2226424.4</v>
      </c>
      <c r="AU7" s="16">
        <f t="shared" si="14"/>
        <v>-5.9176363745145899E-3</v>
      </c>
      <c r="AV7" s="24">
        <f t="shared" si="15"/>
        <v>10038.958643205979</v>
      </c>
    </row>
    <row r="8" spans="1:48" x14ac:dyDescent="0.25">
      <c r="B8" s="12"/>
      <c r="C8" s="11" t="s">
        <v>94</v>
      </c>
      <c r="D8" s="24">
        <v>8220</v>
      </c>
      <c r="E8" s="24">
        <v>1161.6499999999999</v>
      </c>
      <c r="F8" s="24">
        <v>2484393</v>
      </c>
      <c r="G8" s="14">
        <v>2509047</v>
      </c>
      <c r="H8" s="15">
        <f t="shared" si="0"/>
        <v>9.9235507425756708E-3</v>
      </c>
      <c r="I8" s="14">
        <v>2509047</v>
      </c>
      <c r="J8" s="16">
        <f t="shared" si="1"/>
        <v>9.9235507425756708E-3</v>
      </c>
      <c r="K8" s="14">
        <v>2484393</v>
      </c>
      <c r="L8" s="15">
        <f t="shared" si="2"/>
        <v>0</v>
      </c>
      <c r="M8" s="14">
        <v>2515957</v>
      </c>
      <c r="N8" s="16">
        <f t="shared" si="3"/>
        <v>1.2704914238608866E-2</v>
      </c>
      <c r="O8" s="14">
        <v>2600948</v>
      </c>
      <c r="P8" s="15">
        <f t="shared" si="4"/>
        <v>4.6914880214201204E-2</v>
      </c>
      <c r="Q8" s="14">
        <v>2622827</v>
      </c>
      <c r="R8" s="16">
        <f t="shared" ref="R8:R17" si="16">Q8/$F8-1</f>
        <v>5.5721457917487394E-2</v>
      </c>
      <c r="S8" s="14">
        <v>2585479</v>
      </c>
      <c r="T8" s="15">
        <f t="shared" si="5"/>
        <v>4.0688409603472531E-2</v>
      </c>
      <c r="U8" s="14">
        <v>2611434</v>
      </c>
      <c r="V8" s="16">
        <f t="shared" si="6"/>
        <v>5.1135629507891966E-2</v>
      </c>
      <c r="W8" s="14">
        <f t="shared" si="7"/>
        <v>2447884</v>
      </c>
      <c r="X8" s="16">
        <f t="shared" si="8"/>
        <v>-1.4695340068982654E-2</v>
      </c>
      <c r="Y8" s="14">
        <f t="shared" si="9"/>
        <v>2461421.7000000002</v>
      </c>
      <c r="Z8" s="16">
        <f t="shared" si="10"/>
        <v>-9.2462424423188638E-3</v>
      </c>
      <c r="AC8" s="60"/>
      <c r="AD8" s="11" t="str">
        <f>C8</f>
        <v>O1_p-2</v>
      </c>
      <c r="AE8" s="11">
        <f>D8</f>
        <v>8220</v>
      </c>
      <c r="AF8" s="46">
        <f>E8</f>
        <v>1161.6499999999999</v>
      </c>
      <c r="AG8" s="24">
        <f>F8</f>
        <v>2484393</v>
      </c>
      <c r="AH8" s="14">
        <v>2470306</v>
      </c>
      <c r="AI8" s="14">
        <v>2457985</v>
      </c>
      <c r="AJ8" s="14">
        <v>2447884</v>
      </c>
      <c r="AK8" s="14">
        <v>2466404</v>
      </c>
      <c r="AL8" s="14">
        <v>2464065</v>
      </c>
      <c r="AM8" s="14">
        <v>2470278</v>
      </c>
      <c r="AN8" s="14">
        <v>2463144</v>
      </c>
      <c r="AO8" s="14">
        <v>2456482</v>
      </c>
      <c r="AP8" s="14">
        <v>2467717</v>
      </c>
      <c r="AQ8" s="13">
        <v>2449952</v>
      </c>
      <c r="AR8" s="29">
        <f t="shared" si="11"/>
        <v>2447884</v>
      </c>
      <c r="AS8" s="16">
        <f t="shared" si="12"/>
        <v>-1.4695340068982654E-2</v>
      </c>
      <c r="AT8" s="29">
        <f t="shared" si="13"/>
        <v>2461421.7000000002</v>
      </c>
      <c r="AU8" s="16">
        <f t="shared" si="14"/>
        <v>-9.2462424423188638E-3</v>
      </c>
      <c r="AV8" s="24">
        <f t="shared" si="15"/>
        <v>7634.1809390398921</v>
      </c>
    </row>
    <row r="9" spans="1:48" x14ac:dyDescent="0.25">
      <c r="B9" s="12"/>
      <c r="C9" s="11" t="s">
        <v>95</v>
      </c>
      <c r="D9" s="24">
        <v>8220</v>
      </c>
      <c r="E9" s="24">
        <v>1161.6499999999999</v>
      </c>
      <c r="F9" s="24">
        <v>2173807</v>
      </c>
      <c r="G9" s="14">
        <v>2194629</v>
      </c>
      <c r="H9" s="15">
        <f t="shared" si="0"/>
        <v>9.5785872434857033E-3</v>
      </c>
      <c r="I9" s="14">
        <v>2194629</v>
      </c>
      <c r="J9" s="16">
        <f t="shared" si="1"/>
        <v>9.5785872434857033E-3</v>
      </c>
      <c r="K9" s="14">
        <v>2173807</v>
      </c>
      <c r="L9" s="15">
        <f t="shared" si="2"/>
        <v>0</v>
      </c>
      <c r="M9" s="14">
        <v>2210256</v>
      </c>
      <c r="N9" s="16">
        <f t="shared" si="3"/>
        <v>1.6767357911718905E-2</v>
      </c>
      <c r="O9" s="14">
        <v>2285241</v>
      </c>
      <c r="P9" s="15">
        <f t="shared" si="4"/>
        <v>5.1262140567216896E-2</v>
      </c>
      <c r="Q9" s="14">
        <v>2314768</v>
      </c>
      <c r="R9" s="16">
        <f t="shared" si="16"/>
        <v>6.4845223149985198E-2</v>
      </c>
      <c r="S9" s="14">
        <v>2268133</v>
      </c>
      <c r="T9" s="15">
        <f t="shared" si="5"/>
        <v>4.3392076665499824E-2</v>
      </c>
      <c r="U9" s="14">
        <v>2300794</v>
      </c>
      <c r="V9" s="16">
        <f t="shared" si="6"/>
        <v>5.8416869574897889E-2</v>
      </c>
      <c r="W9" s="14">
        <f t="shared" si="7"/>
        <v>2142244</v>
      </c>
      <c r="X9" s="16">
        <f t="shared" si="8"/>
        <v>-1.4519688270393849E-2</v>
      </c>
      <c r="Y9" s="14">
        <f t="shared" si="9"/>
        <v>2151958.7000000002</v>
      </c>
      <c r="Z9" s="16">
        <f t="shared" si="10"/>
        <v>-1.005070827354948E-2</v>
      </c>
      <c r="AC9" s="60"/>
      <c r="AD9" s="11" t="str">
        <f>C9</f>
        <v>O1_p-4</v>
      </c>
      <c r="AE9" s="11">
        <f>D9</f>
        <v>8220</v>
      </c>
      <c r="AF9" s="46">
        <f>E9</f>
        <v>1161.6499999999999</v>
      </c>
      <c r="AG9" s="24">
        <f>F9</f>
        <v>2173807</v>
      </c>
      <c r="AH9" s="14">
        <v>2151592</v>
      </c>
      <c r="AI9" s="14">
        <v>2148345</v>
      </c>
      <c r="AJ9" s="14">
        <v>2155677</v>
      </c>
      <c r="AK9" s="14">
        <v>2151100</v>
      </c>
      <c r="AL9" s="14">
        <v>2142244</v>
      </c>
      <c r="AM9" s="14">
        <v>2144171</v>
      </c>
      <c r="AN9" s="14">
        <v>2167538</v>
      </c>
      <c r="AO9" s="14">
        <v>2154478</v>
      </c>
      <c r="AP9" s="14">
        <v>2155814</v>
      </c>
      <c r="AQ9" s="13">
        <v>2148628</v>
      </c>
      <c r="AR9" s="29">
        <f t="shared" si="11"/>
        <v>2142244</v>
      </c>
      <c r="AS9" s="16">
        <f t="shared" si="12"/>
        <v>-1.4519688270393849E-2</v>
      </c>
      <c r="AT9" s="29">
        <f t="shared" si="13"/>
        <v>2151958.7000000002</v>
      </c>
      <c r="AU9" s="16">
        <f t="shared" si="14"/>
        <v>-1.005070827354948E-2</v>
      </c>
      <c r="AV9" s="24">
        <f t="shared" si="15"/>
        <v>6766.0804466101345</v>
      </c>
    </row>
    <row r="10" spans="1:48" x14ac:dyDescent="0.25">
      <c r="B10" s="12"/>
      <c r="C10" s="11" t="s">
        <v>90</v>
      </c>
      <c r="D10" s="24">
        <v>8267</v>
      </c>
      <c r="E10" s="24">
        <v>1330.5833333333333</v>
      </c>
      <c r="F10" s="24">
        <v>5822825</v>
      </c>
      <c r="G10" s="14">
        <v>6031579</v>
      </c>
      <c r="H10" s="15">
        <f t="shared" si="0"/>
        <v>3.5850982985063062E-2</v>
      </c>
      <c r="I10" s="14">
        <v>6031579</v>
      </c>
      <c r="J10" s="16">
        <f t="shared" ref="J10:J15" si="17">I10/$F10-1</f>
        <v>3.5850982985063062E-2</v>
      </c>
      <c r="K10" s="14">
        <v>5822825</v>
      </c>
      <c r="L10" s="15">
        <f t="shared" ref="L10:L15" si="18">K10/$F10-1</f>
        <v>0</v>
      </c>
      <c r="M10" s="14">
        <v>5931093</v>
      </c>
      <c r="N10" s="16">
        <f t="shared" si="3"/>
        <v>1.8593723836797471E-2</v>
      </c>
      <c r="O10" s="14">
        <v>6081146</v>
      </c>
      <c r="P10" s="15">
        <f t="shared" si="4"/>
        <v>4.4363517708328803E-2</v>
      </c>
      <c r="Q10" s="14">
        <v>6143480</v>
      </c>
      <c r="R10" s="16">
        <f t="shared" si="16"/>
        <v>5.5068630776298422E-2</v>
      </c>
      <c r="S10" s="14">
        <v>6008824</v>
      </c>
      <c r="T10" s="15">
        <f t="shared" si="5"/>
        <v>3.1943086045003843E-2</v>
      </c>
      <c r="U10" s="14">
        <v>6066358</v>
      </c>
      <c r="V10" s="16">
        <f t="shared" si="6"/>
        <v>4.1823856976639373E-2</v>
      </c>
      <c r="W10" s="14">
        <f t="shared" si="7"/>
        <v>5857908</v>
      </c>
      <c r="X10" s="16">
        <f t="shared" si="8"/>
        <v>6.0250823268774845E-3</v>
      </c>
      <c r="Y10" s="14">
        <f t="shared" si="9"/>
        <v>5882377.7999999998</v>
      </c>
      <c r="Z10" s="16">
        <f t="shared" si="10"/>
        <v>1.0227475495141913E-2</v>
      </c>
      <c r="AC10" s="60"/>
      <c r="AD10" s="11" t="str">
        <f>C10</f>
        <v>K5_g-2</v>
      </c>
      <c r="AE10" s="11">
        <f>D10</f>
        <v>8267</v>
      </c>
      <c r="AF10" s="46">
        <f>E10</f>
        <v>1330.5833333333333</v>
      </c>
      <c r="AG10" s="24">
        <f>F10</f>
        <v>5822825</v>
      </c>
      <c r="AH10" s="14">
        <v>5877932</v>
      </c>
      <c r="AI10" s="14">
        <v>5892429</v>
      </c>
      <c r="AJ10" s="14">
        <v>5904570</v>
      </c>
      <c r="AK10" s="14">
        <v>5897577</v>
      </c>
      <c r="AL10" s="14">
        <v>5857908</v>
      </c>
      <c r="AM10" s="14">
        <v>5891656</v>
      </c>
      <c r="AN10" s="14">
        <v>5870543</v>
      </c>
      <c r="AO10" s="14">
        <v>5906590</v>
      </c>
      <c r="AP10" s="14">
        <v>5866269</v>
      </c>
      <c r="AQ10" s="13">
        <v>5858304</v>
      </c>
      <c r="AR10" s="29">
        <f t="shared" si="11"/>
        <v>5857908</v>
      </c>
      <c r="AS10" s="16">
        <f t="shared" si="12"/>
        <v>6.0250823268774845E-3</v>
      </c>
      <c r="AT10" s="29">
        <f t="shared" si="13"/>
        <v>5882377.7999999998</v>
      </c>
      <c r="AU10" s="16">
        <f t="shared" si="14"/>
        <v>1.0227475495141913E-2</v>
      </c>
      <c r="AV10" s="24">
        <f t="shared" si="15"/>
        <v>17591.167362059856</v>
      </c>
    </row>
    <row r="11" spans="1:48" x14ac:dyDescent="0.25">
      <c r="B11" s="12"/>
      <c r="C11" s="11" t="s">
        <v>91</v>
      </c>
      <c r="D11" s="24">
        <v>8267</v>
      </c>
      <c r="E11" s="24">
        <v>1330.5833333333333</v>
      </c>
      <c r="F11" s="24">
        <v>3406571</v>
      </c>
      <c r="G11" s="14">
        <v>3578627</v>
      </c>
      <c r="H11" s="15">
        <f t="shared" si="0"/>
        <v>5.0507093496656941E-2</v>
      </c>
      <c r="I11" s="14">
        <v>3578627</v>
      </c>
      <c r="J11" s="16">
        <f t="shared" si="17"/>
        <v>5.0507093496656941E-2</v>
      </c>
      <c r="K11" s="14">
        <v>3406571</v>
      </c>
      <c r="L11" s="15">
        <f t="shared" si="18"/>
        <v>0</v>
      </c>
      <c r="M11" s="14">
        <v>3447989</v>
      </c>
      <c r="N11" s="16">
        <f t="shared" si="3"/>
        <v>1.2158267066795236E-2</v>
      </c>
      <c r="O11" s="14">
        <v>3609300</v>
      </c>
      <c r="P11" s="15">
        <f t="shared" si="4"/>
        <v>5.9511162397613226E-2</v>
      </c>
      <c r="Q11" s="14">
        <v>3652255</v>
      </c>
      <c r="R11" s="16">
        <f t="shared" si="16"/>
        <v>7.2120616303021468E-2</v>
      </c>
      <c r="S11" s="14">
        <v>3596594</v>
      </c>
      <c r="T11" s="15">
        <f t="shared" si="5"/>
        <v>5.578131205837189E-2</v>
      </c>
      <c r="U11" s="14">
        <v>3637475</v>
      </c>
      <c r="V11" s="16">
        <f t="shared" si="6"/>
        <v>6.7781942604454803E-2</v>
      </c>
      <c r="W11" s="14">
        <f t="shared" si="7"/>
        <v>3387872</v>
      </c>
      <c r="X11" s="16">
        <f t="shared" si="8"/>
        <v>-5.4890973944180521E-3</v>
      </c>
      <c r="Y11" s="14">
        <f t="shared" si="9"/>
        <v>3419812.7</v>
      </c>
      <c r="Z11" s="16">
        <f t="shared" si="10"/>
        <v>3.8871052445406118E-3</v>
      </c>
      <c r="AC11" s="60"/>
      <c r="AD11" s="11" t="str">
        <f>C11</f>
        <v>K5_g-6</v>
      </c>
      <c r="AE11" s="11">
        <f>D11</f>
        <v>8267</v>
      </c>
      <c r="AF11" s="46">
        <f>E11</f>
        <v>1330.5833333333333</v>
      </c>
      <c r="AG11" s="24">
        <f>F11</f>
        <v>3406571</v>
      </c>
      <c r="AH11" s="14">
        <v>3431434</v>
      </c>
      <c r="AI11" s="14">
        <v>3451447</v>
      </c>
      <c r="AJ11" s="14">
        <v>3411827</v>
      </c>
      <c r="AK11" s="14">
        <v>3418377</v>
      </c>
      <c r="AL11" s="14">
        <v>3410838</v>
      </c>
      <c r="AM11" s="14">
        <v>3407463</v>
      </c>
      <c r="AN11" s="14">
        <v>3387872</v>
      </c>
      <c r="AO11" s="14">
        <v>3417020</v>
      </c>
      <c r="AP11" s="14">
        <v>3441641</v>
      </c>
      <c r="AQ11" s="13">
        <v>3420208</v>
      </c>
      <c r="AR11" s="29">
        <f t="shared" si="11"/>
        <v>3387872</v>
      </c>
      <c r="AS11" s="16">
        <f t="shared" si="12"/>
        <v>-5.4890973944180521E-3</v>
      </c>
      <c r="AT11" s="29">
        <f t="shared" si="13"/>
        <v>3419812.7</v>
      </c>
      <c r="AU11" s="16">
        <f t="shared" si="14"/>
        <v>3.8871052445406118E-3</v>
      </c>
      <c r="AV11" s="24">
        <f t="shared" si="15"/>
        <v>17144.430442858109</v>
      </c>
    </row>
    <row r="12" spans="1:48" x14ac:dyDescent="0.25">
      <c r="B12" s="12"/>
      <c r="C12" s="11" t="s">
        <v>88</v>
      </c>
      <c r="D12" s="24">
        <v>8563</v>
      </c>
      <c r="E12" s="24">
        <v>1357.5333333333333</v>
      </c>
      <c r="F12" s="24">
        <v>6033790</v>
      </c>
      <c r="G12" s="14">
        <v>6249733</v>
      </c>
      <c r="H12" s="15">
        <f t="shared" si="0"/>
        <v>3.5788948571295887E-2</v>
      </c>
      <c r="I12" s="14">
        <v>6249733</v>
      </c>
      <c r="J12" s="16">
        <f t="shared" si="17"/>
        <v>3.5788948571295887E-2</v>
      </c>
      <c r="K12" s="14">
        <v>6033790</v>
      </c>
      <c r="L12" s="15">
        <f t="shared" si="18"/>
        <v>0</v>
      </c>
      <c r="M12" s="14">
        <v>6173748</v>
      </c>
      <c r="N12" s="16">
        <f t="shared" si="3"/>
        <v>2.319570286668915E-2</v>
      </c>
      <c r="O12" s="14">
        <v>6319036</v>
      </c>
      <c r="P12" s="15">
        <f t="shared" si="4"/>
        <v>4.7274764285797133E-2</v>
      </c>
      <c r="Q12" s="14">
        <v>6361486</v>
      </c>
      <c r="R12" s="16">
        <f t="shared" si="16"/>
        <v>5.4310143375888131E-2</v>
      </c>
      <c r="S12" s="14">
        <v>6224123</v>
      </c>
      <c r="T12" s="15">
        <f t="shared" si="5"/>
        <v>3.1544518453575643E-2</v>
      </c>
      <c r="U12" s="14">
        <v>6268937</v>
      </c>
      <c r="V12" s="16">
        <f t="shared" si="6"/>
        <v>3.8971691092994698E-2</v>
      </c>
      <c r="W12" s="14">
        <f t="shared" si="7"/>
        <v>6048626</v>
      </c>
      <c r="X12" s="16">
        <f t="shared" si="8"/>
        <v>2.4588194153261078E-3</v>
      </c>
      <c r="Y12" s="14">
        <f t="shared" si="9"/>
        <v>6082777</v>
      </c>
      <c r="Z12" s="16">
        <f t="shared" si="10"/>
        <v>8.1187777499713842E-3</v>
      </c>
      <c r="AC12" s="60"/>
      <c r="AD12" s="11" t="str">
        <f>C12</f>
        <v>K2_g-2</v>
      </c>
      <c r="AE12" s="11">
        <f>D12</f>
        <v>8563</v>
      </c>
      <c r="AF12" s="46">
        <f>E12</f>
        <v>1357.5333333333333</v>
      </c>
      <c r="AG12" s="24">
        <f>F12</f>
        <v>6033790</v>
      </c>
      <c r="AH12" s="14">
        <v>6098372</v>
      </c>
      <c r="AI12" s="14">
        <v>6090927</v>
      </c>
      <c r="AJ12" s="14">
        <v>6091567</v>
      </c>
      <c r="AK12" s="14">
        <v>6090628</v>
      </c>
      <c r="AL12" s="14">
        <v>6085692</v>
      </c>
      <c r="AM12" s="14">
        <v>6088221</v>
      </c>
      <c r="AN12" s="14">
        <v>6048626</v>
      </c>
      <c r="AO12" s="14">
        <v>6069154</v>
      </c>
      <c r="AP12" s="14">
        <v>6076422</v>
      </c>
      <c r="AQ12" s="13">
        <v>6088161</v>
      </c>
      <c r="AR12" s="29">
        <f t="shared" si="11"/>
        <v>6048626</v>
      </c>
      <c r="AS12" s="16">
        <f t="shared" si="12"/>
        <v>2.4588194153261078E-3</v>
      </c>
      <c r="AT12" s="29">
        <f t="shared" si="13"/>
        <v>6082777</v>
      </c>
      <c r="AU12" s="16">
        <f t="shared" si="14"/>
        <v>8.1187777499713842E-3</v>
      </c>
      <c r="AV12" s="24">
        <f t="shared" si="15"/>
        <v>13812.724561070492</v>
      </c>
    </row>
    <row r="13" spans="1:48" x14ac:dyDescent="0.25">
      <c r="B13" s="12"/>
      <c r="C13" s="11" t="s">
        <v>89</v>
      </c>
      <c r="D13" s="24">
        <v>8563</v>
      </c>
      <c r="E13" s="24">
        <v>1357.5333333333333</v>
      </c>
      <c r="F13" s="24">
        <v>4293975</v>
      </c>
      <c r="G13" s="14">
        <v>4434203</v>
      </c>
      <c r="H13" s="15">
        <f t="shared" si="0"/>
        <v>3.2656920452494465E-2</v>
      </c>
      <c r="I13" s="14">
        <v>4434203</v>
      </c>
      <c r="J13" s="16">
        <f t="shared" si="17"/>
        <v>3.2656920452494465E-2</v>
      </c>
      <c r="K13" s="14">
        <v>4293975</v>
      </c>
      <c r="L13" s="15">
        <f t="shared" si="18"/>
        <v>0</v>
      </c>
      <c r="M13" s="14">
        <v>4353692</v>
      </c>
      <c r="N13" s="16">
        <f t="shared" si="3"/>
        <v>1.390716061458197E-2</v>
      </c>
      <c r="O13" s="14">
        <v>4445174</v>
      </c>
      <c r="P13" s="15">
        <f t="shared" si="4"/>
        <v>3.5211895737632393E-2</v>
      </c>
      <c r="Q13" s="14">
        <v>4484168</v>
      </c>
      <c r="R13" s="16">
        <f t="shared" si="16"/>
        <v>4.4292991924731684E-2</v>
      </c>
      <c r="S13" s="14">
        <v>4416990</v>
      </c>
      <c r="T13" s="15">
        <f t="shared" si="5"/>
        <v>2.8648280439453E-2</v>
      </c>
      <c r="U13" s="14">
        <v>4463470</v>
      </c>
      <c r="V13" s="16">
        <f t="shared" si="6"/>
        <v>3.9472749608463031E-2</v>
      </c>
      <c r="W13" s="14">
        <f t="shared" si="7"/>
        <v>4245472</v>
      </c>
      <c r="X13" s="16">
        <f t="shared" si="8"/>
        <v>-1.1295594408444409E-2</v>
      </c>
      <c r="Y13" s="14">
        <f t="shared" si="9"/>
        <v>4272336.5999999996</v>
      </c>
      <c r="Z13" s="16">
        <f t="shared" si="10"/>
        <v>-5.0392468516934352E-3</v>
      </c>
      <c r="AC13" s="60"/>
      <c r="AD13" s="11" t="str">
        <f>C13</f>
        <v>K2_g-4</v>
      </c>
      <c r="AE13" s="11">
        <f>D13</f>
        <v>8563</v>
      </c>
      <c r="AF13" s="46">
        <f>E13</f>
        <v>1357.5333333333333</v>
      </c>
      <c r="AG13" s="24">
        <f>F13</f>
        <v>4293975</v>
      </c>
      <c r="AH13" s="14">
        <v>4295303</v>
      </c>
      <c r="AI13" s="14">
        <v>4284480</v>
      </c>
      <c r="AJ13" s="14">
        <v>4280655</v>
      </c>
      <c r="AK13" s="14">
        <v>4249160</v>
      </c>
      <c r="AL13" s="14">
        <v>4266405</v>
      </c>
      <c r="AM13" s="14">
        <v>4245472</v>
      </c>
      <c r="AN13" s="14">
        <v>4275244</v>
      </c>
      <c r="AO13" s="14">
        <v>4286596</v>
      </c>
      <c r="AP13" s="14">
        <v>4268830</v>
      </c>
      <c r="AQ13" s="13">
        <v>4271221</v>
      </c>
      <c r="AR13" s="29">
        <f t="shared" si="11"/>
        <v>4245472</v>
      </c>
      <c r="AS13" s="16">
        <f t="shared" si="12"/>
        <v>-1.1295594408444409E-2</v>
      </c>
      <c r="AT13" s="29">
        <f t="shared" si="13"/>
        <v>4272336.5999999996</v>
      </c>
      <c r="AU13" s="16">
        <f t="shared" si="14"/>
        <v>-5.0392468516934352E-3</v>
      </c>
      <c r="AV13" s="24">
        <f t="shared" si="15"/>
        <v>15044.87667081389</v>
      </c>
    </row>
    <row r="14" spans="1:48" x14ac:dyDescent="0.25">
      <c r="B14" s="12"/>
      <c r="C14" s="11" t="s">
        <v>86</v>
      </c>
      <c r="D14" s="24">
        <v>8566</v>
      </c>
      <c r="E14" s="24">
        <v>1358</v>
      </c>
      <c r="F14" s="24">
        <v>6274277</v>
      </c>
      <c r="G14" s="14">
        <v>6501210</v>
      </c>
      <c r="H14" s="15">
        <f t="shared" si="0"/>
        <v>3.6168788850093891E-2</v>
      </c>
      <c r="I14" s="14">
        <v>6501210</v>
      </c>
      <c r="J14" s="16">
        <f t="shared" si="17"/>
        <v>3.6168788850093891E-2</v>
      </c>
      <c r="K14" s="14">
        <v>6274277</v>
      </c>
      <c r="L14" s="15">
        <f t="shared" si="18"/>
        <v>0</v>
      </c>
      <c r="M14" s="14">
        <v>6361639</v>
      </c>
      <c r="N14" s="16">
        <f t="shared" si="3"/>
        <v>1.3923835367804172E-2</v>
      </c>
      <c r="O14" s="14">
        <v>6509006</v>
      </c>
      <c r="P14" s="15">
        <f t="shared" si="4"/>
        <v>3.7411322451973428E-2</v>
      </c>
      <c r="Q14" s="14">
        <v>6555725</v>
      </c>
      <c r="R14" s="16">
        <f>Q14/$F14-1</f>
        <v>4.4857439351179362E-2</v>
      </c>
      <c r="S14" s="14">
        <v>6405640</v>
      </c>
      <c r="T14" s="15">
        <f t="shared" si="5"/>
        <v>2.0936754944035796E-2</v>
      </c>
      <c r="U14" s="14">
        <v>6464425</v>
      </c>
      <c r="V14" s="16">
        <f t="shared" si="6"/>
        <v>3.03059619458943E-2</v>
      </c>
      <c r="W14" s="14">
        <f t="shared" si="7"/>
        <v>6264287</v>
      </c>
      <c r="X14" s="16">
        <f t="shared" si="8"/>
        <v>-1.5922153261642702E-3</v>
      </c>
      <c r="Y14" s="14">
        <f t="shared" si="9"/>
        <v>6282454.0999999996</v>
      </c>
      <c r="Z14" s="16">
        <f t="shared" si="10"/>
        <v>1.3032736680258505E-3</v>
      </c>
      <c r="AC14" s="60"/>
      <c r="AD14" s="11" t="str">
        <f>C14</f>
        <v>K1_g-2</v>
      </c>
      <c r="AE14" s="11">
        <f>D14</f>
        <v>8566</v>
      </c>
      <c r="AF14" s="46">
        <f>E14</f>
        <v>1358</v>
      </c>
      <c r="AG14" s="24">
        <f>F14</f>
        <v>6274277</v>
      </c>
      <c r="AH14" s="14">
        <v>6289012</v>
      </c>
      <c r="AI14" s="14">
        <v>6285566</v>
      </c>
      <c r="AJ14" s="14">
        <v>6306554</v>
      </c>
      <c r="AK14" s="14">
        <v>6274948</v>
      </c>
      <c r="AL14" s="14">
        <v>6264287</v>
      </c>
      <c r="AM14" s="14">
        <v>6291690</v>
      </c>
      <c r="AN14" s="14">
        <v>6277267</v>
      </c>
      <c r="AO14" s="14">
        <v>6287092</v>
      </c>
      <c r="AP14" s="14">
        <v>6279450</v>
      </c>
      <c r="AQ14" s="13">
        <v>6268675</v>
      </c>
      <c r="AR14" s="29">
        <f t="shared" si="11"/>
        <v>6264287</v>
      </c>
      <c r="AS14" s="16">
        <f t="shared" si="12"/>
        <v>-1.5922153261642702E-3</v>
      </c>
      <c r="AT14" s="29">
        <f t="shared" si="13"/>
        <v>6282454.0999999996</v>
      </c>
      <c r="AU14" s="16">
        <f t="shared" si="14"/>
        <v>1.3032736680258505E-3</v>
      </c>
      <c r="AV14" s="24">
        <f t="shared" si="15"/>
        <v>11629.644873769792</v>
      </c>
    </row>
    <row r="15" spans="1:48" x14ac:dyDescent="0.25">
      <c r="B15" s="12"/>
      <c r="C15" s="11" t="s">
        <v>87</v>
      </c>
      <c r="D15" s="24">
        <v>8566</v>
      </c>
      <c r="E15" s="24">
        <v>1358</v>
      </c>
      <c r="F15" s="24">
        <v>3541665</v>
      </c>
      <c r="G15" s="14">
        <v>3739724</v>
      </c>
      <c r="H15" s="15">
        <f t="shared" si="0"/>
        <v>5.5922567492972863E-2</v>
      </c>
      <c r="I15" s="14">
        <v>3739724</v>
      </c>
      <c r="J15" s="16">
        <f t="shared" si="17"/>
        <v>5.5922567492972863E-2</v>
      </c>
      <c r="K15" s="14">
        <v>3541665</v>
      </c>
      <c r="L15" s="15">
        <f t="shared" si="18"/>
        <v>0</v>
      </c>
      <c r="M15" s="14">
        <v>3593703</v>
      </c>
      <c r="N15" s="16">
        <f t="shared" si="3"/>
        <v>1.4693089267336035E-2</v>
      </c>
      <c r="O15" s="14">
        <v>3771667</v>
      </c>
      <c r="P15" s="15">
        <f t="shared" si="4"/>
        <v>6.4941771737304421E-2</v>
      </c>
      <c r="Q15" s="14">
        <v>3806616</v>
      </c>
      <c r="R15" s="16">
        <f>Q15/$F15-1</f>
        <v>7.4809729322225627E-2</v>
      </c>
      <c r="S15" s="14">
        <v>3760040</v>
      </c>
      <c r="T15" s="15">
        <f t="shared" si="5"/>
        <v>6.1658852545342313E-2</v>
      </c>
      <c r="U15" s="14">
        <v>3785654</v>
      </c>
      <c r="V15" s="16">
        <f t="shared" si="6"/>
        <v>6.88910441840207E-2</v>
      </c>
      <c r="W15" s="14">
        <f t="shared" si="7"/>
        <v>3543686</v>
      </c>
      <c r="X15" s="16">
        <f t="shared" si="8"/>
        <v>5.7063556265202209E-4</v>
      </c>
      <c r="Y15" s="14">
        <f t="shared" si="9"/>
        <v>3558842.1</v>
      </c>
      <c r="Z15" s="16">
        <f t="shared" si="10"/>
        <v>4.8500069882386754E-3</v>
      </c>
      <c r="AC15" s="60"/>
      <c r="AD15" s="11" t="str">
        <f>C15</f>
        <v>K1_g-6</v>
      </c>
      <c r="AE15" s="11">
        <f>D15</f>
        <v>8566</v>
      </c>
      <c r="AF15" s="46">
        <f>E15</f>
        <v>1358</v>
      </c>
      <c r="AG15" s="24">
        <f>F15</f>
        <v>3541665</v>
      </c>
      <c r="AH15" s="14">
        <v>3543686</v>
      </c>
      <c r="AI15" s="14">
        <v>3576225</v>
      </c>
      <c r="AJ15" s="14">
        <v>3564582</v>
      </c>
      <c r="AK15" s="14">
        <v>3561130</v>
      </c>
      <c r="AL15" s="14">
        <v>3565004</v>
      </c>
      <c r="AM15" s="14">
        <v>3562602</v>
      </c>
      <c r="AN15" s="14">
        <v>3555896</v>
      </c>
      <c r="AO15" s="14">
        <v>3546952</v>
      </c>
      <c r="AP15" s="14">
        <v>3549676</v>
      </c>
      <c r="AQ15" s="13">
        <v>3562668</v>
      </c>
      <c r="AR15" s="29">
        <f t="shared" si="11"/>
        <v>3543686</v>
      </c>
      <c r="AS15" s="16">
        <f t="shared" si="12"/>
        <v>5.7063556265202209E-4</v>
      </c>
      <c r="AT15" s="29">
        <f t="shared" si="13"/>
        <v>3558842.1</v>
      </c>
      <c r="AU15" s="16">
        <f t="shared" si="14"/>
        <v>4.8500069882386754E-3</v>
      </c>
      <c r="AV15" s="24">
        <f t="shared" si="15"/>
        <v>9332.0322593741603</v>
      </c>
    </row>
    <row r="16" spans="1:48" x14ac:dyDescent="0.25">
      <c r="B16" s="12"/>
      <c r="C16" s="11" t="s">
        <v>92</v>
      </c>
      <c r="D16" s="24">
        <v>8581</v>
      </c>
      <c r="E16" s="24">
        <v>1199.6833333333334</v>
      </c>
      <c r="F16" s="24">
        <v>3260611</v>
      </c>
      <c r="G16" s="14">
        <v>3278666</v>
      </c>
      <c r="H16" s="15">
        <f t="shared" si="0"/>
        <v>5.5373057380962987E-3</v>
      </c>
      <c r="I16" s="14">
        <v>3278666</v>
      </c>
      <c r="J16" s="16">
        <f t="shared" si="1"/>
        <v>5.5373057380962987E-3</v>
      </c>
      <c r="K16" s="14">
        <v>3260611</v>
      </c>
      <c r="L16" s="15">
        <f t="shared" si="2"/>
        <v>0</v>
      </c>
      <c r="M16" s="14">
        <v>3291833</v>
      </c>
      <c r="N16" s="16">
        <f t="shared" si="3"/>
        <v>9.575505940450979E-3</v>
      </c>
      <c r="O16" s="14">
        <v>3404825</v>
      </c>
      <c r="P16" s="15">
        <f t="shared" si="4"/>
        <v>4.4229133742111459E-2</v>
      </c>
      <c r="Q16" s="14">
        <v>3428522</v>
      </c>
      <c r="R16" s="16">
        <f t="shared" si="16"/>
        <v>5.1496790018803251E-2</v>
      </c>
      <c r="S16" s="14">
        <v>3364902</v>
      </c>
      <c r="T16" s="15">
        <f t="shared" si="5"/>
        <v>3.1985109539285794E-2</v>
      </c>
      <c r="U16" s="14">
        <v>3380808</v>
      </c>
      <c r="V16" s="16">
        <f t="shared" si="6"/>
        <v>3.6863336350150266E-2</v>
      </c>
      <c r="W16" s="14">
        <f t="shared" si="7"/>
        <v>3230733</v>
      </c>
      <c r="X16" s="16">
        <f t="shared" si="8"/>
        <v>-9.1633132563191388E-3</v>
      </c>
      <c r="Y16" s="14">
        <f t="shared" si="9"/>
        <v>3242438</v>
      </c>
      <c r="Z16" s="16">
        <f t="shared" si="10"/>
        <v>-5.5734952743519139E-3</v>
      </c>
      <c r="AC16" s="60"/>
      <c r="AD16" s="11" t="str">
        <f>C16</f>
        <v>O1_g-4</v>
      </c>
      <c r="AE16" s="11">
        <f>D16</f>
        <v>8581</v>
      </c>
      <c r="AF16" s="46">
        <f>E16</f>
        <v>1199.6833333333334</v>
      </c>
      <c r="AG16" s="24">
        <f>F16</f>
        <v>3260611</v>
      </c>
      <c r="AH16" s="14">
        <v>3239405</v>
      </c>
      <c r="AI16" s="14">
        <v>3241606</v>
      </c>
      <c r="AJ16" s="14">
        <v>3250530</v>
      </c>
      <c r="AK16" s="14">
        <v>3243145</v>
      </c>
      <c r="AL16" s="14">
        <v>3230733</v>
      </c>
      <c r="AM16" s="14">
        <v>3239468</v>
      </c>
      <c r="AN16" s="14">
        <v>3247892</v>
      </c>
      <c r="AO16" s="14">
        <v>3256017</v>
      </c>
      <c r="AP16" s="14">
        <v>3237603</v>
      </c>
      <c r="AQ16" s="13">
        <v>3237981</v>
      </c>
      <c r="AR16" s="29">
        <f t="shared" si="11"/>
        <v>3230733</v>
      </c>
      <c r="AS16" s="16">
        <f t="shared" si="12"/>
        <v>-9.1633132563191388E-3</v>
      </c>
      <c r="AT16" s="29">
        <f t="shared" si="13"/>
        <v>3242438</v>
      </c>
      <c r="AU16" s="16">
        <f t="shared" si="14"/>
        <v>-5.5734952743519139E-3</v>
      </c>
      <c r="AV16" s="24">
        <f t="shared" si="15"/>
        <v>6921.5387162104353</v>
      </c>
    </row>
    <row r="17" spans="2:48" ht="15.75" thickBot="1" x14ac:dyDescent="0.3">
      <c r="B17" s="12"/>
      <c r="C17" s="17" t="s">
        <v>93</v>
      </c>
      <c r="D17" s="25">
        <v>8581</v>
      </c>
      <c r="E17" s="25">
        <v>1199.6833333333334</v>
      </c>
      <c r="F17" s="25">
        <v>2664709</v>
      </c>
      <c r="G17" s="32">
        <v>2724848</v>
      </c>
      <c r="H17" s="15">
        <f t="shared" si="0"/>
        <v>2.256869324192623E-2</v>
      </c>
      <c r="I17" s="52">
        <v>2724848</v>
      </c>
      <c r="J17" s="16">
        <f t="shared" si="1"/>
        <v>2.256869324192623E-2</v>
      </c>
      <c r="K17" s="32">
        <v>2664709</v>
      </c>
      <c r="L17" s="15">
        <f t="shared" si="2"/>
        <v>0</v>
      </c>
      <c r="M17" s="52">
        <v>2700608</v>
      </c>
      <c r="N17" s="16">
        <f t="shared" si="3"/>
        <v>1.3472015143116911E-2</v>
      </c>
      <c r="O17" s="32">
        <v>2794956</v>
      </c>
      <c r="P17" s="15">
        <f t="shared" si="4"/>
        <v>4.8878507934637438E-2</v>
      </c>
      <c r="Q17" s="52">
        <v>2819667</v>
      </c>
      <c r="R17" s="16">
        <f t="shared" si="16"/>
        <v>5.815194079353514E-2</v>
      </c>
      <c r="S17" s="32">
        <v>2766860</v>
      </c>
      <c r="T17" s="15">
        <f t="shared" si="5"/>
        <v>3.833476751119913E-2</v>
      </c>
      <c r="U17" s="52">
        <v>2800130</v>
      </c>
      <c r="V17" s="16">
        <f t="shared" si="6"/>
        <v>5.0820183367114469E-2</v>
      </c>
      <c r="W17" s="19">
        <f t="shared" si="7"/>
        <v>2631298</v>
      </c>
      <c r="X17" s="21">
        <f t="shared" si="8"/>
        <v>-1.2538329701291984E-2</v>
      </c>
      <c r="Y17" s="19">
        <f t="shared" si="9"/>
        <v>2649808.7999999998</v>
      </c>
      <c r="Z17" s="21">
        <f t="shared" si="10"/>
        <v>-5.5916799920742166E-3</v>
      </c>
      <c r="AC17" s="61"/>
      <c r="AD17" s="17" t="str">
        <f>C17</f>
        <v>O1_g-6</v>
      </c>
      <c r="AE17" s="17">
        <f>D17</f>
        <v>8581</v>
      </c>
      <c r="AF17" s="47">
        <f>E17</f>
        <v>1199.6833333333334</v>
      </c>
      <c r="AG17" s="25">
        <f>F17</f>
        <v>2664709</v>
      </c>
      <c r="AH17" s="19">
        <v>2651563</v>
      </c>
      <c r="AI17" s="19">
        <v>2652050</v>
      </c>
      <c r="AJ17" s="19">
        <v>2631298</v>
      </c>
      <c r="AK17" s="19">
        <v>2647939</v>
      </c>
      <c r="AL17" s="19">
        <v>2656416</v>
      </c>
      <c r="AM17" s="19">
        <v>2650152</v>
      </c>
      <c r="AN17" s="19">
        <v>2651954</v>
      </c>
      <c r="AO17" s="19">
        <v>2652040</v>
      </c>
      <c r="AP17" s="19">
        <v>2649303</v>
      </c>
      <c r="AQ17" s="42">
        <v>2655373</v>
      </c>
      <c r="AR17" s="19">
        <f t="shared" si="11"/>
        <v>2631298</v>
      </c>
      <c r="AS17" s="21">
        <f t="shared" si="12"/>
        <v>-1.2538329701291984E-2</v>
      </c>
      <c r="AT17" s="19">
        <f t="shared" si="13"/>
        <v>2649808.7999999998</v>
      </c>
      <c r="AU17" s="21">
        <f t="shared" si="14"/>
        <v>-5.5916799920742166E-3</v>
      </c>
      <c r="AV17" s="25">
        <f t="shared" si="15"/>
        <v>6624.3130481582766</v>
      </c>
    </row>
    <row r="18" spans="2:48" ht="16.5" thickTop="1" thickBot="1" x14ac:dyDescent="0.3">
      <c r="H18" s="37">
        <f>AVERAGEIF(H6:H17,"&gt;-1")</f>
        <v>2.7656059236818964E-2</v>
      </c>
      <c r="J18" s="37">
        <f>AVERAGEIF(J6:J17,"&gt;-1")</f>
        <v>2.7656059236818964E-2</v>
      </c>
      <c r="L18" s="37">
        <f>AVERAGEIF(L6:L17,"&gt;-1")</f>
        <v>0</v>
      </c>
      <c r="N18" s="37">
        <f>AVERAGEIF(N6:N17,"&gt;-1")</f>
        <v>1.4771708321868193E-2</v>
      </c>
      <c r="P18" s="37">
        <f>AVERAGEIF(P6:P17,"&gt;-1")</f>
        <v>4.852890845756197E-2</v>
      </c>
      <c r="R18" s="37">
        <f>AVERAGEIF(R6:R17,"&gt;-1")</f>
        <v>5.7651938637586032E-2</v>
      </c>
      <c r="T18" s="37">
        <f>AVERAGEIF(T6:T17,"&gt;-1")</f>
        <v>3.8695648579517961E-2</v>
      </c>
      <c r="V18" s="37">
        <f>AVERAGEIF(V6:V17,"&gt;-1")</f>
        <v>4.8190752532022207E-2</v>
      </c>
      <c r="X18" s="37">
        <f>AVERAGEIF(X6:X17,"&gt;-1")</f>
        <v>-5.7127194270255588E-3</v>
      </c>
      <c r="Z18" s="37">
        <f>AVERAGEIF(Z6:Z17,"&gt;-1")</f>
        <v>-3.4364051819513186E-4</v>
      </c>
    </row>
    <row r="19" spans="2:48" ht="15.75" thickTop="1" x14ac:dyDescent="0.25">
      <c r="F19" s="50"/>
      <c r="H19" s="53"/>
      <c r="AF19" s="48"/>
    </row>
    <row r="20" spans="2:48" x14ac:dyDescent="0.25">
      <c r="AO20" s="51"/>
    </row>
    <row r="22" spans="2:48" ht="15.75" customHeight="1" x14ac:dyDescent="0.25"/>
    <row r="23" spans="2:48" x14ac:dyDescent="0.25">
      <c r="AM23" s="51"/>
    </row>
    <row r="24" spans="2:48" x14ac:dyDescent="0.25">
      <c r="C24" s="28"/>
      <c r="D24" s="29"/>
      <c r="E24" s="29"/>
      <c r="F24" s="29"/>
    </row>
    <row r="25" spans="2:48" x14ac:dyDescent="0.25">
      <c r="C25" s="28"/>
      <c r="D25" s="29"/>
      <c r="E25" s="29"/>
      <c r="F25" s="29"/>
    </row>
    <row r="26" spans="2:48" x14ac:dyDescent="0.25">
      <c r="D26" s="29"/>
      <c r="E26" s="29"/>
      <c r="F26" s="29"/>
    </row>
    <row r="27" spans="2:48" x14ac:dyDescent="0.25">
      <c r="C27" s="28"/>
      <c r="D27" s="29"/>
      <c r="E27" s="29"/>
      <c r="F27" s="29"/>
    </row>
    <row r="28" spans="2:48" x14ac:dyDescent="0.25">
      <c r="D28" s="29"/>
      <c r="E28" s="29"/>
      <c r="F28" s="29"/>
    </row>
    <row r="29" spans="2:48" x14ac:dyDescent="0.25">
      <c r="D29" s="29"/>
      <c r="E29" s="29"/>
      <c r="F29" s="29"/>
      <c r="AI29" s="51"/>
    </row>
    <row r="30" spans="2:48" x14ac:dyDescent="0.25">
      <c r="D30" s="29"/>
      <c r="E30" s="29"/>
      <c r="F30" s="29"/>
    </row>
    <row r="31" spans="2:48" x14ac:dyDescent="0.25">
      <c r="D31" s="29"/>
      <c r="E31" s="29"/>
      <c r="F31" s="29"/>
    </row>
    <row r="32" spans="2:48" x14ac:dyDescent="0.25">
      <c r="D32" s="29"/>
      <c r="E32" s="29"/>
      <c r="F32" s="29"/>
    </row>
    <row r="33" spans="1:40" x14ac:dyDescent="0.25">
      <c r="C33" s="28"/>
      <c r="D33" s="29"/>
      <c r="E33" s="29"/>
      <c r="F33" s="29"/>
      <c r="X33" s="28"/>
    </row>
    <row r="34" spans="1:40" x14ac:dyDescent="0.25">
      <c r="C34" s="28"/>
      <c r="D34" s="29"/>
      <c r="E34" s="29"/>
      <c r="F34" s="29"/>
      <c r="X34" s="28"/>
      <c r="AN34" s="51"/>
    </row>
    <row r="35" spans="1:40" x14ac:dyDescent="0.25">
      <c r="D35" s="29"/>
      <c r="E35" s="29"/>
      <c r="F35" s="29"/>
      <c r="X35" s="28"/>
    </row>
    <row r="36" spans="1:40" x14ac:dyDescent="0.25">
      <c r="A36" s="28"/>
      <c r="B36" s="28"/>
      <c r="C36" s="28"/>
      <c r="D36" s="29"/>
      <c r="E36" s="29"/>
      <c r="F36" s="29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X36" s="28"/>
      <c r="Z36" s="28"/>
      <c r="AA36" s="28"/>
      <c r="AB36" s="28"/>
      <c r="AC36" s="28"/>
      <c r="AD36" s="28"/>
      <c r="AE36" s="28"/>
    </row>
    <row r="37" spans="1:40" x14ac:dyDescent="0.25">
      <c r="A37" s="28"/>
      <c r="B37" s="28"/>
      <c r="C37" s="28"/>
      <c r="D37" s="29"/>
      <c r="E37" s="29"/>
      <c r="F37" s="29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X37" s="28"/>
      <c r="Z37" s="28"/>
      <c r="AA37" s="28"/>
      <c r="AB37" s="28"/>
      <c r="AC37" s="28"/>
      <c r="AD37" s="28"/>
      <c r="AE37" s="28"/>
    </row>
    <row r="38" spans="1:40" x14ac:dyDescent="0.25">
      <c r="A38" s="28"/>
      <c r="B38" s="28"/>
      <c r="C38" s="28"/>
      <c r="D38" s="29"/>
      <c r="E38" s="29"/>
      <c r="F38" s="29"/>
      <c r="G38" s="28"/>
      <c r="H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X38" s="28"/>
      <c r="Z38" s="28"/>
      <c r="AA38" s="28"/>
      <c r="AB38" s="28"/>
      <c r="AC38" s="28"/>
      <c r="AD38" s="28"/>
      <c r="AE38" s="28"/>
    </row>
    <row r="39" spans="1:40" x14ac:dyDescent="0.25">
      <c r="A39" s="28"/>
      <c r="B39" s="28"/>
      <c r="C39" s="28"/>
      <c r="D39" s="29"/>
      <c r="E39" s="29"/>
      <c r="F39" s="29"/>
      <c r="G39" s="45"/>
      <c r="H39" s="45"/>
      <c r="I39" s="28"/>
      <c r="J39" s="45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Z39" s="45"/>
      <c r="AA39" s="45"/>
      <c r="AB39" s="28"/>
      <c r="AC39" s="28"/>
      <c r="AD39" s="28"/>
      <c r="AE39" s="28"/>
    </row>
    <row r="40" spans="1:40" x14ac:dyDescent="0.25">
      <c r="A40" s="28"/>
      <c r="B40" s="28"/>
      <c r="C40" s="28"/>
      <c r="D40" s="29"/>
      <c r="E40" s="29"/>
      <c r="F40" s="29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Z40" s="28"/>
      <c r="AA40" s="28"/>
      <c r="AB40" s="45"/>
      <c r="AC40" s="28"/>
      <c r="AD40" s="28"/>
      <c r="AE40" s="28"/>
    </row>
    <row r="41" spans="1:40" ht="15.75" customHeight="1" x14ac:dyDescent="0.25">
      <c r="A41" s="28"/>
      <c r="B41" s="36"/>
      <c r="C41" s="28"/>
      <c r="D41" s="29"/>
      <c r="E41" s="29"/>
      <c r="F41" s="29"/>
      <c r="G41" s="29"/>
      <c r="H41" s="29"/>
      <c r="I41" s="2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X41" s="28"/>
      <c r="Z41" s="29"/>
      <c r="AA41" s="29"/>
      <c r="AB41" s="22"/>
      <c r="AC41" s="29"/>
      <c r="AD41" s="28"/>
      <c r="AE41" s="28"/>
    </row>
    <row r="42" spans="1:40" x14ac:dyDescent="0.25">
      <c r="A42" s="28"/>
      <c r="B42" s="36"/>
      <c r="D42" s="29"/>
      <c r="E42" s="29"/>
      <c r="F42" s="29"/>
      <c r="G42" s="29"/>
      <c r="H42" s="29"/>
      <c r="I42" s="2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Z42" s="29"/>
      <c r="AA42" s="29"/>
      <c r="AB42" s="22"/>
      <c r="AC42" s="29"/>
      <c r="AD42" s="28"/>
      <c r="AE42" s="28"/>
    </row>
    <row r="43" spans="1:40" x14ac:dyDescent="0.25">
      <c r="A43" s="28"/>
      <c r="B43" s="36"/>
      <c r="D43" s="29"/>
      <c r="E43" s="29"/>
      <c r="F43" s="29"/>
      <c r="G43" s="29"/>
      <c r="H43" s="29"/>
      <c r="I43" s="2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X43" s="28"/>
      <c r="Z43" s="29"/>
      <c r="AA43" s="29"/>
      <c r="AB43" s="22"/>
      <c r="AC43" s="29"/>
      <c r="AD43" s="28"/>
      <c r="AE43" s="28"/>
    </row>
    <row r="44" spans="1:40" x14ac:dyDescent="0.25">
      <c r="A44" s="28"/>
      <c r="B44" s="36"/>
      <c r="C44" s="28"/>
      <c r="D44" s="29"/>
      <c r="E44" s="29"/>
      <c r="F44" s="29"/>
      <c r="G44" s="29"/>
      <c r="H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X44" s="28"/>
      <c r="Z44" s="29"/>
      <c r="AA44" s="29"/>
      <c r="AB44" s="22"/>
      <c r="AC44" s="29"/>
      <c r="AD44" s="28"/>
      <c r="AE44" s="28"/>
    </row>
    <row r="45" spans="1:40" x14ac:dyDescent="0.25">
      <c r="A45" s="28"/>
      <c r="B45" s="36"/>
      <c r="D45" s="29"/>
      <c r="E45" s="29"/>
      <c r="F45" s="29"/>
      <c r="G45" s="29"/>
      <c r="H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X45" s="29"/>
      <c r="Y45" s="29"/>
      <c r="Z45" s="29"/>
      <c r="AA45" s="29"/>
      <c r="AB45" s="22"/>
      <c r="AC45" s="29"/>
      <c r="AD45" s="28"/>
      <c r="AE45" s="28"/>
    </row>
    <row r="46" spans="1:40" x14ac:dyDescent="0.25">
      <c r="A46" s="28"/>
      <c r="B46" s="36"/>
      <c r="C46" s="28"/>
      <c r="D46" s="29"/>
      <c r="E46" s="29"/>
      <c r="F46" s="29"/>
      <c r="G46" s="29"/>
      <c r="H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X46" s="28"/>
      <c r="Y46" s="28"/>
      <c r="Z46" s="28"/>
      <c r="AA46" s="28"/>
      <c r="AB46" s="22"/>
      <c r="AC46" s="29"/>
      <c r="AD46" s="28"/>
      <c r="AE46" s="28"/>
    </row>
    <row r="47" spans="1:40" x14ac:dyDescent="0.25">
      <c r="A47" s="28"/>
      <c r="B47" s="36"/>
      <c r="C47" s="28"/>
      <c r="D47" s="29"/>
      <c r="E47" s="29"/>
      <c r="F47" s="29"/>
      <c r="G47" s="29"/>
      <c r="H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X47" s="28"/>
      <c r="Y47" s="28"/>
      <c r="Z47" s="28"/>
      <c r="AA47" s="28"/>
      <c r="AB47" s="22"/>
      <c r="AC47" s="29"/>
      <c r="AD47" s="28"/>
      <c r="AE47" s="28"/>
    </row>
    <row r="48" spans="1:40" x14ac:dyDescent="0.25">
      <c r="A48" s="28"/>
      <c r="B48" s="36"/>
      <c r="C48" s="28"/>
      <c r="D48" s="29"/>
      <c r="E48" s="29"/>
      <c r="F48" s="29"/>
      <c r="G48" s="29"/>
      <c r="H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X48" s="28"/>
      <c r="Y48" s="28"/>
      <c r="Z48" s="28"/>
      <c r="AA48" s="28"/>
      <c r="AB48" s="22"/>
      <c r="AC48" s="29"/>
      <c r="AD48" s="28"/>
      <c r="AE48" s="28"/>
    </row>
    <row r="49" spans="1:31" x14ac:dyDescent="0.25">
      <c r="A49" s="28"/>
      <c r="B49" s="36"/>
      <c r="C49" s="28"/>
      <c r="D49" s="29"/>
      <c r="E49" s="29"/>
      <c r="F49" s="29"/>
      <c r="G49" s="29"/>
      <c r="H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X49" s="28"/>
      <c r="Y49" s="28"/>
      <c r="Z49" s="28"/>
      <c r="AA49" s="28"/>
      <c r="AB49" s="22"/>
      <c r="AC49" s="29"/>
      <c r="AD49" s="28"/>
      <c r="AE49" s="28"/>
    </row>
    <row r="50" spans="1:31" x14ac:dyDescent="0.25">
      <c r="A50" s="28"/>
      <c r="B50" s="36"/>
      <c r="C50" s="28"/>
      <c r="D50" s="29"/>
      <c r="E50" s="29"/>
      <c r="F50" s="29"/>
      <c r="G50" s="29"/>
      <c r="H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X50" s="28"/>
      <c r="Y50" s="28"/>
      <c r="Z50" s="28"/>
      <c r="AA50" s="28"/>
      <c r="AB50" s="22"/>
      <c r="AC50" s="29"/>
      <c r="AD50" s="28"/>
      <c r="AE50" s="28"/>
    </row>
    <row r="51" spans="1:31" x14ac:dyDescent="0.25">
      <c r="A51" s="28"/>
      <c r="B51" s="36"/>
      <c r="C51" s="28"/>
      <c r="D51" s="29"/>
      <c r="E51" s="29"/>
      <c r="F51" s="29"/>
      <c r="G51" s="29"/>
      <c r="H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X51" s="28"/>
      <c r="Y51" s="28"/>
      <c r="Z51" s="28"/>
      <c r="AA51" s="28"/>
      <c r="AB51" s="22"/>
      <c r="AC51" s="29"/>
      <c r="AD51" s="28"/>
      <c r="AE51" s="28"/>
    </row>
    <row r="52" spans="1:31" x14ac:dyDescent="0.25">
      <c r="A52" s="28"/>
      <c r="B52" s="36"/>
      <c r="C52" s="28"/>
      <c r="D52" s="29"/>
      <c r="E52" s="29"/>
      <c r="F52" s="29"/>
      <c r="G52" s="29"/>
      <c r="H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X52" s="28"/>
      <c r="Y52" s="28"/>
      <c r="Z52" s="28"/>
      <c r="AA52" s="28"/>
      <c r="AB52" s="22"/>
      <c r="AC52" s="29"/>
      <c r="AD52" s="28"/>
      <c r="AE52" s="28"/>
    </row>
    <row r="53" spans="1:31" x14ac:dyDescent="0.25">
      <c r="A53" s="28"/>
      <c r="B53" s="36"/>
      <c r="C53" s="28"/>
      <c r="D53" s="29"/>
      <c r="E53" s="29"/>
      <c r="F53" s="29"/>
      <c r="G53" s="29"/>
      <c r="H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X53" s="28"/>
      <c r="Y53" s="28"/>
      <c r="Z53" s="28"/>
      <c r="AA53" s="28"/>
      <c r="AB53" s="22"/>
      <c r="AC53" s="29"/>
      <c r="AD53" s="28"/>
      <c r="AE53" s="28"/>
    </row>
    <row r="54" spans="1:31" x14ac:dyDescent="0.25">
      <c r="A54" s="28"/>
      <c r="B54" s="36"/>
      <c r="F54" s="29"/>
      <c r="G54" s="29"/>
      <c r="H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X54" s="28"/>
      <c r="Y54" s="28"/>
      <c r="Z54" s="28"/>
      <c r="AA54" s="28"/>
      <c r="AB54" s="22"/>
      <c r="AC54" s="29"/>
      <c r="AD54" s="28"/>
      <c r="AE54" s="28"/>
    </row>
    <row r="55" spans="1:31" x14ac:dyDescent="0.25">
      <c r="A55" s="28"/>
      <c r="B55" s="36"/>
      <c r="F55" s="29"/>
      <c r="G55" s="29"/>
      <c r="H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X55" s="28"/>
      <c r="Y55" s="28"/>
      <c r="Z55" s="28"/>
      <c r="AA55" s="28"/>
      <c r="AB55" s="22"/>
      <c r="AC55" s="29"/>
      <c r="AD55" s="28"/>
      <c r="AE55" s="28"/>
    </row>
  </sheetData>
  <sortState xmlns:xlrd2="http://schemas.microsoft.com/office/spreadsheetml/2017/richdata2" ref="C24:F53">
    <sortCondition ref="E24:E53"/>
  </sortState>
  <mergeCells count="18">
    <mergeCell ref="K4:L4"/>
    <mergeCell ref="M4:N4"/>
    <mergeCell ref="O3:R3"/>
    <mergeCell ref="O4:P4"/>
    <mergeCell ref="Q4:R4"/>
    <mergeCell ref="AC6:AC17"/>
    <mergeCell ref="G3:J3"/>
    <mergeCell ref="W3:Z3"/>
    <mergeCell ref="AH4:AQ4"/>
    <mergeCell ref="G4:H4"/>
    <mergeCell ref="I4:J4"/>
    <mergeCell ref="W4:X4"/>
    <mergeCell ref="Y4:Z4"/>
    <mergeCell ref="AH2:AQ3"/>
    <mergeCell ref="K3:N3"/>
    <mergeCell ref="S3:V3"/>
    <mergeCell ref="S4:T4"/>
    <mergeCell ref="U4:V4"/>
  </mergeCells>
  <conditionalFormatting sqref="W6:W17 G6:G17 K6:K17 O6:O17 S6:S17">
    <cfRule type="expression" dxfId="1" priority="5">
      <formula>G6=$E6</formula>
    </cfRule>
  </conditionalFormatting>
  <conditionalFormatting sqref="G6:G17 K6:K17 O6:O17 S6:S17 W6:W17">
    <cfRule type="expression" dxfId="0" priority="1">
      <formula>G6&lt;=MIN($G6,$K6,$O6,$S6,$W6)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Lpr</vt:lpstr>
      <vt:lpstr>mval</vt:lpstr>
      <vt:lpstr>Hefei</vt:lpstr>
      <vt:lpstr>Beijing</vt:lpstr>
      <vt:lpstr>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2022-06-14T15:04:52Z</dcterms:created>
  <dcterms:modified xsi:type="dcterms:W3CDTF">2022-08-02T10:11:45Z</dcterms:modified>
</cp:coreProperties>
</file>