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7176_tecnico_ulisboa_pt/Documents/Master Thesis/MADCoM/Results/Excel Sheets/"/>
    </mc:Choice>
  </mc:AlternateContent>
  <xr:revisionPtr revIDLastSave="506" documentId="13_ncr:1_{3AC7AAFE-21A6-48DA-9D9B-0865A7F2773E}" xr6:coauthVersionLast="47" xr6:coauthVersionMax="47" xr10:uidLastSave="{ECC0E354-3B94-4032-B4C6-AA4D6D797C5F}"/>
  <bookViews>
    <workbookView xWindow="-120" yWindow="-120" windowWidth="29040" windowHeight="15720" xr2:uid="{64B7F193-6367-4C21-B031-5A0061D25057}"/>
  </bookViews>
  <sheets>
    <sheet name="mval" sheetId="3" r:id="rId1"/>
    <sheet name="Lpr" sheetId="1" r:id="rId2"/>
    <sheet name="Hefei" sheetId="5" r:id="rId3"/>
    <sheet name="Beijing" sheetId="7" r:id="rId4"/>
    <sheet name="kw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8" l="1"/>
  <c r="B27" i="8"/>
  <c r="C46" i="8" l="1"/>
  <c r="D46" i="8"/>
  <c r="F46" i="8"/>
  <c r="C47" i="8"/>
  <c r="D47" i="8"/>
  <c r="F47" i="8"/>
  <c r="C48" i="8"/>
  <c r="D48" i="8"/>
  <c r="F48" i="8"/>
  <c r="C49" i="8"/>
  <c r="D49" i="8"/>
  <c r="F49" i="8"/>
  <c r="C50" i="8"/>
  <c r="D50" i="8"/>
  <c r="F50" i="8"/>
  <c r="C51" i="8"/>
  <c r="D51" i="8"/>
  <c r="F51" i="8"/>
  <c r="C52" i="8"/>
  <c r="D52" i="8"/>
  <c r="F52" i="8"/>
  <c r="C53" i="8"/>
  <c r="D53" i="8"/>
  <c r="F53" i="8"/>
  <c r="C54" i="8"/>
  <c r="D54" i="8"/>
  <c r="F54" i="8"/>
  <c r="C55" i="8"/>
  <c r="D55" i="8"/>
  <c r="F55" i="8"/>
  <c r="C56" i="8"/>
  <c r="D56" i="8"/>
  <c r="F56" i="8"/>
  <c r="C57" i="8"/>
  <c r="D57" i="8"/>
  <c r="F57" i="8"/>
  <c r="U57" i="8"/>
  <c r="S57" i="8"/>
  <c r="T57" i="8" s="1"/>
  <c r="V17" i="8" s="1"/>
  <c r="Q57" i="8"/>
  <c r="S17" i="8" s="1"/>
  <c r="U56" i="8"/>
  <c r="S56" i="8"/>
  <c r="U16" i="8" s="1"/>
  <c r="Q56" i="8"/>
  <c r="S16" i="8" s="1"/>
  <c r="U55" i="8"/>
  <c r="S55" i="8"/>
  <c r="U15" i="8" s="1"/>
  <c r="Q55" i="8"/>
  <c r="S15" i="8" s="1"/>
  <c r="U54" i="8"/>
  <c r="S54" i="8"/>
  <c r="U14" i="8" s="1"/>
  <c r="Q54" i="8"/>
  <c r="S14" i="8" s="1"/>
  <c r="U53" i="8"/>
  <c r="S53" i="8"/>
  <c r="U13" i="8" s="1"/>
  <c r="Q53" i="8"/>
  <c r="S13" i="8" s="1"/>
  <c r="U52" i="8"/>
  <c r="S52" i="8"/>
  <c r="U12" i="8" s="1"/>
  <c r="Q52" i="8"/>
  <c r="S12" i="8" s="1"/>
  <c r="U51" i="8"/>
  <c r="S51" i="8"/>
  <c r="Q51" i="8"/>
  <c r="S11" i="8" s="1"/>
  <c r="U50" i="8"/>
  <c r="S50" i="8"/>
  <c r="U10" i="8" s="1"/>
  <c r="Q50" i="8"/>
  <c r="S10" i="8" s="1"/>
  <c r="U49" i="8"/>
  <c r="S49" i="8"/>
  <c r="U9" i="8" s="1"/>
  <c r="Q49" i="8"/>
  <c r="S9" i="8" s="1"/>
  <c r="U48" i="8"/>
  <c r="S48" i="8"/>
  <c r="U8" i="8" s="1"/>
  <c r="Q48" i="8"/>
  <c r="S8" i="8" s="1"/>
  <c r="U47" i="8"/>
  <c r="S47" i="8"/>
  <c r="U7" i="8" s="1"/>
  <c r="Q47" i="8"/>
  <c r="S7" i="8" s="1"/>
  <c r="U46" i="8"/>
  <c r="S46" i="8"/>
  <c r="Q46" i="8"/>
  <c r="S6" i="8" s="1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D37" i="7"/>
  <c r="E37" i="7"/>
  <c r="C37" i="7"/>
  <c r="T46" i="7"/>
  <c r="R46" i="7"/>
  <c r="S46" i="7" s="1"/>
  <c r="Q15" i="7" s="1"/>
  <c r="P46" i="7"/>
  <c r="N15" i="7" s="1"/>
  <c r="T45" i="7"/>
  <c r="R45" i="7"/>
  <c r="P14" i="7" s="1"/>
  <c r="P45" i="7"/>
  <c r="N14" i="7" s="1"/>
  <c r="T44" i="7"/>
  <c r="R44" i="7"/>
  <c r="S44" i="7" s="1"/>
  <c r="Q13" i="7" s="1"/>
  <c r="P44" i="7"/>
  <c r="Q44" i="7" s="1"/>
  <c r="O13" i="7" s="1"/>
  <c r="T43" i="7"/>
  <c r="R43" i="7"/>
  <c r="S43" i="7" s="1"/>
  <c r="Q12" i="7" s="1"/>
  <c r="P43" i="7"/>
  <c r="Q43" i="7" s="1"/>
  <c r="O12" i="7" s="1"/>
  <c r="T42" i="7"/>
  <c r="R42" i="7"/>
  <c r="P11" i="7" s="1"/>
  <c r="P42" i="7"/>
  <c r="N11" i="7" s="1"/>
  <c r="T41" i="7"/>
  <c r="R41" i="7"/>
  <c r="S41" i="7" s="1"/>
  <c r="Q10" i="7" s="1"/>
  <c r="P41" i="7"/>
  <c r="N10" i="7" s="1"/>
  <c r="T40" i="7"/>
  <c r="R40" i="7"/>
  <c r="P9" i="7" s="1"/>
  <c r="P40" i="7"/>
  <c r="N9" i="7" s="1"/>
  <c r="T39" i="7"/>
  <c r="R39" i="7"/>
  <c r="S39" i="7" s="1"/>
  <c r="Q8" i="7" s="1"/>
  <c r="P39" i="7"/>
  <c r="Q39" i="7" s="1"/>
  <c r="O8" i="7" s="1"/>
  <c r="T38" i="7"/>
  <c r="R38" i="7"/>
  <c r="S38" i="7" s="1"/>
  <c r="Q7" i="7" s="1"/>
  <c r="P38" i="7"/>
  <c r="Q38" i="7" s="1"/>
  <c r="O7" i="7" s="1"/>
  <c r="T37" i="7"/>
  <c r="R37" i="7"/>
  <c r="S37" i="7" s="1"/>
  <c r="Q6" i="7" s="1"/>
  <c r="P37" i="7"/>
  <c r="Q37" i="7" s="1"/>
  <c r="O6" i="7" s="1"/>
  <c r="N3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E38" i="5"/>
  <c r="D38" i="5"/>
  <c r="C39" i="5"/>
  <c r="C40" i="5"/>
  <c r="C41" i="5"/>
  <c r="C42" i="5"/>
  <c r="C43" i="5"/>
  <c r="C44" i="5"/>
  <c r="C45" i="5"/>
  <c r="C46" i="5"/>
  <c r="C47" i="5"/>
  <c r="C38" i="5"/>
  <c r="T47" i="5"/>
  <c r="R47" i="5"/>
  <c r="S47" i="5" s="1"/>
  <c r="Q15" i="5" s="1"/>
  <c r="P47" i="5"/>
  <c r="N15" i="5" s="1"/>
  <c r="T46" i="5"/>
  <c r="R46" i="5"/>
  <c r="P14" i="5" s="1"/>
  <c r="P46" i="5"/>
  <c r="N14" i="5" s="1"/>
  <c r="T45" i="5"/>
  <c r="R45" i="5"/>
  <c r="P13" i="5" s="1"/>
  <c r="P45" i="5"/>
  <c r="N13" i="5" s="1"/>
  <c r="T44" i="5"/>
  <c r="R44" i="5"/>
  <c r="P12" i="5" s="1"/>
  <c r="P44" i="5"/>
  <c r="N12" i="5" s="1"/>
  <c r="T43" i="5"/>
  <c r="R43" i="5"/>
  <c r="S43" i="5" s="1"/>
  <c r="Q11" i="5" s="1"/>
  <c r="P43" i="5"/>
  <c r="Q43" i="5" s="1"/>
  <c r="O11" i="5" s="1"/>
  <c r="T42" i="5"/>
  <c r="R42" i="5"/>
  <c r="S42" i="5" s="1"/>
  <c r="Q10" i="5" s="1"/>
  <c r="P42" i="5"/>
  <c r="Q42" i="5" s="1"/>
  <c r="O10" i="5" s="1"/>
  <c r="T41" i="5"/>
  <c r="R41" i="5"/>
  <c r="P9" i="5" s="1"/>
  <c r="P41" i="5"/>
  <c r="N9" i="5" s="1"/>
  <c r="T40" i="5"/>
  <c r="R40" i="5"/>
  <c r="S40" i="5" s="1"/>
  <c r="Q8" i="5" s="1"/>
  <c r="P40" i="5"/>
  <c r="Q40" i="5" s="1"/>
  <c r="O8" i="5" s="1"/>
  <c r="T39" i="5"/>
  <c r="R39" i="5"/>
  <c r="S39" i="5" s="1"/>
  <c r="Q7" i="5" s="1"/>
  <c r="P39" i="5"/>
  <c r="Q39" i="5" s="1"/>
  <c r="O7" i="5" s="1"/>
  <c r="T38" i="5"/>
  <c r="R38" i="5"/>
  <c r="S38" i="5" s="1"/>
  <c r="Q6" i="5" s="1"/>
  <c r="P38" i="5"/>
  <c r="Q38" i="5" s="1"/>
  <c r="O6" i="5" s="1"/>
  <c r="T51" i="8" l="1"/>
  <c r="V11" i="8" s="1"/>
  <c r="T46" i="8"/>
  <c r="V6" i="8" s="1"/>
  <c r="U17" i="8"/>
  <c r="N10" i="5"/>
  <c r="N8" i="5"/>
  <c r="P15" i="7"/>
  <c r="P12" i="7"/>
  <c r="P13" i="7"/>
  <c r="N12" i="7"/>
  <c r="N13" i="7"/>
  <c r="P10" i="7"/>
  <c r="P6" i="7"/>
  <c r="N8" i="7"/>
  <c r="N6" i="7"/>
  <c r="P8" i="7"/>
  <c r="P7" i="7"/>
  <c r="N7" i="7"/>
  <c r="N6" i="5"/>
  <c r="P6" i="5"/>
  <c r="U11" i="8"/>
  <c r="U6" i="8"/>
  <c r="T53" i="8"/>
  <c r="V13" i="8" s="1"/>
  <c r="T49" i="8"/>
  <c r="V9" i="8" s="1"/>
  <c r="R53" i="8"/>
  <c r="T13" i="8" s="1"/>
  <c r="R49" i="8"/>
  <c r="T9" i="8" s="1"/>
  <c r="R57" i="8"/>
  <c r="T17" i="8" s="1"/>
  <c r="T55" i="8"/>
  <c r="V15" i="8" s="1"/>
  <c r="R46" i="8"/>
  <c r="T6" i="8" s="1"/>
  <c r="T18" i="8" s="1"/>
  <c r="R51" i="8"/>
  <c r="T11" i="8" s="1"/>
  <c r="R47" i="8"/>
  <c r="T7" i="8" s="1"/>
  <c r="T52" i="8"/>
  <c r="V12" i="8" s="1"/>
  <c r="T56" i="8"/>
  <c r="V16" i="8" s="1"/>
  <c r="R48" i="8"/>
  <c r="T8" i="8" s="1"/>
  <c r="R52" i="8"/>
  <c r="T12" i="8" s="1"/>
  <c r="T47" i="8"/>
  <c r="V7" i="8" s="1"/>
  <c r="R54" i="8"/>
  <c r="T14" i="8" s="1"/>
  <c r="R56" i="8"/>
  <c r="T16" i="8" s="1"/>
  <c r="T48" i="8"/>
  <c r="V8" i="8" s="1"/>
  <c r="T54" i="8"/>
  <c r="V14" i="8" s="1"/>
  <c r="R50" i="8"/>
  <c r="T10" i="8" s="1"/>
  <c r="T50" i="8"/>
  <c r="V10" i="8" s="1"/>
  <c r="R55" i="8"/>
  <c r="T15" i="8" s="1"/>
  <c r="S40" i="7"/>
  <c r="Q9" i="7" s="1"/>
  <c r="S45" i="7"/>
  <c r="Q14" i="7" s="1"/>
  <c r="S42" i="7"/>
  <c r="Q11" i="7" s="1"/>
  <c r="Q45" i="7"/>
  <c r="O14" i="7" s="1"/>
  <c r="Q42" i="7"/>
  <c r="O11" i="7" s="1"/>
  <c r="Q40" i="7"/>
  <c r="O9" i="7" s="1"/>
  <c r="Q41" i="7"/>
  <c r="O10" i="7" s="1"/>
  <c r="Q46" i="7"/>
  <c r="O15" i="7" s="1"/>
  <c r="P15" i="5"/>
  <c r="P11" i="5"/>
  <c r="P7" i="5"/>
  <c r="N11" i="5"/>
  <c r="N7" i="5"/>
  <c r="P8" i="5"/>
  <c r="P10" i="5"/>
  <c r="Q45" i="5"/>
  <c r="O13" i="5" s="1"/>
  <c r="S44" i="5"/>
  <c r="Q12" i="5" s="1"/>
  <c r="S45" i="5"/>
  <c r="Q13" i="5" s="1"/>
  <c r="S41" i="5"/>
  <c r="Q9" i="5" s="1"/>
  <c r="Q16" i="5" s="1"/>
  <c r="Q44" i="5"/>
  <c r="O12" i="5" s="1"/>
  <c r="Q46" i="5"/>
  <c r="O14" i="5" s="1"/>
  <c r="Q41" i="5"/>
  <c r="O9" i="5" s="1"/>
  <c r="S46" i="5"/>
  <c r="Q14" i="5" s="1"/>
  <c r="Q47" i="5"/>
  <c r="O15" i="5" s="1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T101" i="3" s="1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R106" i="3" s="1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T117" i="3" s="1"/>
  <c r="C118" i="3"/>
  <c r="D118" i="3"/>
  <c r="E118" i="3"/>
  <c r="F118" i="3"/>
  <c r="C119" i="3"/>
  <c r="D119" i="3"/>
  <c r="E119" i="3"/>
  <c r="F119" i="3"/>
  <c r="C86" i="3"/>
  <c r="D86" i="3"/>
  <c r="E86" i="3"/>
  <c r="F86" i="3"/>
  <c r="D87" i="3"/>
  <c r="E87" i="3"/>
  <c r="F87" i="3"/>
  <c r="E85" i="3"/>
  <c r="C87" i="3"/>
  <c r="U119" i="3"/>
  <c r="S119" i="3"/>
  <c r="M39" i="3" s="1"/>
  <c r="Q119" i="3"/>
  <c r="K39" i="3" s="1"/>
  <c r="U118" i="3"/>
  <c r="S118" i="3"/>
  <c r="M38" i="3" s="1"/>
  <c r="Q118" i="3"/>
  <c r="U117" i="3"/>
  <c r="S117" i="3"/>
  <c r="M37" i="3" s="1"/>
  <c r="Q117" i="3"/>
  <c r="K37" i="3" s="1"/>
  <c r="U116" i="3"/>
  <c r="S116" i="3"/>
  <c r="M36" i="3" s="1"/>
  <c r="Q116" i="3"/>
  <c r="K36" i="3" s="1"/>
  <c r="U115" i="3"/>
  <c r="S115" i="3"/>
  <c r="M35" i="3" s="1"/>
  <c r="Q115" i="3"/>
  <c r="K35" i="3" s="1"/>
  <c r="U114" i="3"/>
  <c r="S114" i="3"/>
  <c r="M34" i="3" s="1"/>
  <c r="Q114" i="3"/>
  <c r="K34" i="3" s="1"/>
  <c r="U113" i="3"/>
  <c r="S113" i="3"/>
  <c r="M33" i="3" s="1"/>
  <c r="Q113" i="3"/>
  <c r="K33" i="3" s="1"/>
  <c r="U112" i="3"/>
  <c r="S112" i="3"/>
  <c r="M32" i="3" s="1"/>
  <c r="Q112" i="3"/>
  <c r="K32" i="3" s="1"/>
  <c r="U111" i="3"/>
  <c r="S111" i="3"/>
  <c r="M31" i="3" s="1"/>
  <c r="Q111" i="3"/>
  <c r="R111" i="3" s="1"/>
  <c r="U110" i="3"/>
  <c r="S110" i="3"/>
  <c r="M30" i="3" s="1"/>
  <c r="Q110" i="3"/>
  <c r="K30" i="3" s="1"/>
  <c r="U109" i="3"/>
  <c r="S109" i="3"/>
  <c r="M29" i="3" s="1"/>
  <c r="Q109" i="3"/>
  <c r="K29" i="3" s="1"/>
  <c r="U108" i="3"/>
  <c r="S108" i="3"/>
  <c r="M28" i="3" s="1"/>
  <c r="Q108" i="3"/>
  <c r="K28" i="3" s="1"/>
  <c r="U107" i="3"/>
  <c r="S107" i="3"/>
  <c r="M27" i="3" s="1"/>
  <c r="Q107" i="3"/>
  <c r="K27" i="3" s="1"/>
  <c r="U106" i="3"/>
  <c r="S106" i="3"/>
  <c r="M26" i="3" s="1"/>
  <c r="Q106" i="3"/>
  <c r="K26" i="3" s="1"/>
  <c r="U105" i="3"/>
  <c r="S105" i="3"/>
  <c r="Q105" i="3"/>
  <c r="K25" i="3" s="1"/>
  <c r="U104" i="3"/>
  <c r="S104" i="3"/>
  <c r="M24" i="3" s="1"/>
  <c r="Q104" i="3"/>
  <c r="K24" i="3" s="1"/>
  <c r="U103" i="3"/>
  <c r="S103" i="3"/>
  <c r="M23" i="3" s="1"/>
  <c r="Q103" i="3"/>
  <c r="K23" i="3" s="1"/>
  <c r="U102" i="3"/>
  <c r="S102" i="3"/>
  <c r="M22" i="3" s="1"/>
  <c r="Q102" i="3"/>
  <c r="K22" i="3" s="1"/>
  <c r="U101" i="3"/>
  <c r="S101" i="3"/>
  <c r="M21" i="3" s="1"/>
  <c r="Q101" i="3"/>
  <c r="K21" i="3" s="1"/>
  <c r="U100" i="3"/>
  <c r="S100" i="3"/>
  <c r="T100" i="3" s="1"/>
  <c r="Q100" i="3"/>
  <c r="K20" i="3" s="1"/>
  <c r="U99" i="3"/>
  <c r="S99" i="3"/>
  <c r="M19" i="3" s="1"/>
  <c r="Q99" i="3"/>
  <c r="K19" i="3" s="1"/>
  <c r="U98" i="3"/>
  <c r="S98" i="3"/>
  <c r="M18" i="3" s="1"/>
  <c r="Q98" i="3"/>
  <c r="U97" i="3"/>
  <c r="S97" i="3"/>
  <c r="Q97" i="3"/>
  <c r="K17" i="3" s="1"/>
  <c r="U96" i="3"/>
  <c r="S96" i="3"/>
  <c r="M16" i="3" s="1"/>
  <c r="Q96" i="3"/>
  <c r="K16" i="3" s="1"/>
  <c r="U95" i="3"/>
  <c r="S95" i="3"/>
  <c r="M15" i="3" s="1"/>
  <c r="Q95" i="3"/>
  <c r="K15" i="3" s="1"/>
  <c r="U94" i="3"/>
  <c r="S94" i="3"/>
  <c r="M14" i="3" s="1"/>
  <c r="Q94" i="3"/>
  <c r="K14" i="3" s="1"/>
  <c r="U93" i="3"/>
  <c r="S93" i="3"/>
  <c r="M13" i="3" s="1"/>
  <c r="Q93" i="3"/>
  <c r="K13" i="3" s="1"/>
  <c r="U92" i="3"/>
  <c r="S92" i="3"/>
  <c r="T92" i="3" s="1"/>
  <c r="Q92" i="3"/>
  <c r="K12" i="3" s="1"/>
  <c r="U91" i="3"/>
  <c r="S91" i="3"/>
  <c r="M11" i="3" s="1"/>
  <c r="Q91" i="3"/>
  <c r="K11" i="3" s="1"/>
  <c r="U90" i="3"/>
  <c r="S90" i="3"/>
  <c r="M10" i="3" s="1"/>
  <c r="Q90" i="3"/>
  <c r="U89" i="3"/>
  <c r="S89" i="3"/>
  <c r="M9" i="3" s="1"/>
  <c r="Q89" i="3"/>
  <c r="K9" i="3" s="1"/>
  <c r="U88" i="3"/>
  <c r="S88" i="3"/>
  <c r="M8" i="3" s="1"/>
  <c r="Q88" i="3"/>
  <c r="K8" i="3" s="1"/>
  <c r="U87" i="3"/>
  <c r="S87" i="3"/>
  <c r="Q87" i="3"/>
  <c r="K7" i="3" s="1"/>
  <c r="U86" i="3"/>
  <c r="S86" i="3"/>
  <c r="M6" i="3" s="1"/>
  <c r="Q86" i="3"/>
  <c r="R86" i="3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D48" i="1"/>
  <c r="C48" i="1"/>
  <c r="T62" i="1"/>
  <c r="R62" i="1"/>
  <c r="M20" i="1" s="1"/>
  <c r="N20" i="1" s="1"/>
  <c r="P62" i="1"/>
  <c r="T61" i="1"/>
  <c r="R61" i="1"/>
  <c r="P61" i="1"/>
  <c r="T60" i="1"/>
  <c r="R60" i="1"/>
  <c r="M18" i="1" s="1"/>
  <c r="N18" i="1" s="1"/>
  <c r="P60" i="1"/>
  <c r="T59" i="1"/>
  <c r="R59" i="1"/>
  <c r="M17" i="1" s="1"/>
  <c r="N17" i="1" s="1"/>
  <c r="P59" i="1"/>
  <c r="K17" i="1" s="1"/>
  <c r="L17" i="1" s="1"/>
  <c r="T58" i="1"/>
  <c r="R58" i="1"/>
  <c r="M16" i="1" s="1"/>
  <c r="N16" i="1" s="1"/>
  <c r="P58" i="1"/>
  <c r="K16" i="1" s="1"/>
  <c r="L16" i="1" s="1"/>
  <c r="T57" i="1"/>
  <c r="R57" i="1"/>
  <c r="P57" i="1"/>
  <c r="T56" i="1"/>
  <c r="R56" i="1"/>
  <c r="M14" i="1" s="1"/>
  <c r="N14" i="1" s="1"/>
  <c r="P56" i="1"/>
  <c r="K14" i="1" s="1"/>
  <c r="L14" i="1" s="1"/>
  <c r="T55" i="1"/>
  <c r="R55" i="1"/>
  <c r="P55" i="1"/>
  <c r="Q55" i="1" s="1"/>
  <c r="T54" i="1"/>
  <c r="R54" i="1"/>
  <c r="S54" i="1" s="1"/>
  <c r="P54" i="1"/>
  <c r="Q54" i="1" s="1"/>
  <c r="T53" i="1"/>
  <c r="R53" i="1"/>
  <c r="S53" i="1" s="1"/>
  <c r="P53" i="1"/>
  <c r="Q53" i="1" s="1"/>
  <c r="T52" i="1"/>
  <c r="R52" i="1"/>
  <c r="M10" i="1" s="1"/>
  <c r="N10" i="1" s="1"/>
  <c r="P52" i="1"/>
  <c r="K10" i="1" s="1"/>
  <c r="L10" i="1" s="1"/>
  <c r="T51" i="1"/>
  <c r="R51" i="1"/>
  <c r="P51" i="1"/>
  <c r="Q51" i="1" s="1"/>
  <c r="T50" i="1"/>
  <c r="R50" i="1"/>
  <c r="S50" i="1" s="1"/>
  <c r="P50" i="1"/>
  <c r="K8" i="1" s="1"/>
  <c r="L8" i="1" s="1"/>
  <c r="T49" i="1"/>
  <c r="R49" i="1"/>
  <c r="S49" i="1" s="1"/>
  <c r="P49" i="1"/>
  <c r="Q49" i="1" s="1"/>
  <c r="T48" i="1"/>
  <c r="R48" i="1"/>
  <c r="S48" i="1" s="1"/>
  <c r="P48" i="1"/>
  <c r="K6" i="1" s="1"/>
  <c r="L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J7" i="1"/>
  <c r="H7" i="1"/>
  <c r="Q60" i="1" l="1"/>
  <c r="Q61" i="1"/>
  <c r="S61" i="1"/>
  <c r="S57" i="1"/>
  <c r="K12" i="1"/>
  <c r="L12" i="1" s="1"/>
  <c r="K11" i="1"/>
  <c r="L11" i="1" s="1"/>
  <c r="R98" i="3"/>
  <c r="T105" i="3"/>
  <c r="T97" i="3"/>
  <c r="K9" i="1"/>
  <c r="L9" i="1" s="1"/>
  <c r="Q57" i="1"/>
  <c r="M6" i="1"/>
  <c r="N6" i="1" s="1"/>
  <c r="K7" i="1"/>
  <c r="L7" i="1" s="1"/>
  <c r="M7" i="1"/>
  <c r="N7" i="1" s="1"/>
  <c r="Q58" i="1"/>
  <c r="Q50" i="1"/>
  <c r="S58" i="1"/>
  <c r="M12" i="1"/>
  <c r="N12" i="1" s="1"/>
  <c r="Q48" i="1"/>
  <c r="M11" i="1"/>
  <c r="N11" i="1" s="1"/>
  <c r="K18" i="1"/>
  <c r="L18" i="1" s="1"/>
  <c r="K18" i="3"/>
  <c r="R119" i="3"/>
  <c r="T113" i="3"/>
  <c r="T109" i="3"/>
  <c r="T93" i="3"/>
  <c r="T89" i="3"/>
  <c r="M17" i="3"/>
  <c r="R90" i="3"/>
  <c r="R118" i="3"/>
  <c r="R115" i="3"/>
  <c r="K31" i="3"/>
  <c r="M12" i="3"/>
  <c r="R91" i="3"/>
  <c r="R87" i="3"/>
  <c r="T87" i="3"/>
  <c r="T112" i="3"/>
  <c r="K10" i="3"/>
  <c r="M25" i="3"/>
  <c r="R107" i="3"/>
  <c r="R103" i="3"/>
  <c r="R95" i="3"/>
  <c r="K6" i="3"/>
  <c r="R108" i="3"/>
  <c r="M7" i="3"/>
  <c r="K38" i="3"/>
  <c r="R110" i="3"/>
  <c r="M20" i="3"/>
  <c r="R109" i="3"/>
  <c r="R99" i="3"/>
  <c r="O16" i="5"/>
  <c r="O16" i="7"/>
  <c r="Q16" i="7"/>
  <c r="V18" i="8"/>
  <c r="R88" i="3"/>
  <c r="R89" i="3"/>
  <c r="T90" i="3"/>
  <c r="T91" i="3"/>
  <c r="R96" i="3"/>
  <c r="R97" i="3"/>
  <c r="T98" i="3"/>
  <c r="T99" i="3"/>
  <c r="R104" i="3"/>
  <c r="R105" i="3"/>
  <c r="T108" i="3"/>
  <c r="T110" i="3"/>
  <c r="T111" i="3"/>
  <c r="R116" i="3"/>
  <c r="R117" i="3"/>
  <c r="T118" i="3"/>
  <c r="T119" i="3"/>
  <c r="T88" i="3"/>
  <c r="R94" i="3"/>
  <c r="T96" i="3"/>
  <c r="R102" i="3"/>
  <c r="T104" i="3"/>
  <c r="T106" i="3"/>
  <c r="T107" i="3"/>
  <c r="R114" i="3"/>
  <c r="T116" i="3"/>
  <c r="R92" i="3"/>
  <c r="R93" i="3"/>
  <c r="T94" i="3"/>
  <c r="T95" i="3"/>
  <c r="R100" i="3"/>
  <c r="R101" i="3"/>
  <c r="T102" i="3"/>
  <c r="T103" i="3"/>
  <c r="R112" i="3"/>
  <c r="R113" i="3"/>
  <c r="T114" i="3"/>
  <c r="T115" i="3"/>
  <c r="T86" i="3"/>
  <c r="Q59" i="1"/>
  <c r="S51" i="1"/>
  <c r="Q62" i="1"/>
  <c r="S62" i="1"/>
  <c r="S55" i="1"/>
  <c r="S59" i="1"/>
  <c r="M19" i="1"/>
  <c r="N19" i="1" s="1"/>
  <c r="K20" i="1"/>
  <c r="L20" i="1" s="1"/>
  <c r="K19" i="1"/>
  <c r="L19" i="1" s="1"/>
  <c r="K13" i="1"/>
  <c r="L13" i="1" s="1"/>
  <c r="M13" i="1"/>
  <c r="N13" i="1" s="1"/>
  <c r="K15" i="1"/>
  <c r="L15" i="1" s="1"/>
  <c r="M15" i="1"/>
  <c r="N15" i="1" s="1"/>
  <c r="M9" i="1"/>
  <c r="N9" i="1" s="1"/>
  <c r="Q52" i="1"/>
  <c r="M8" i="1"/>
  <c r="N8" i="1" s="1"/>
  <c r="Q56" i="1"/>
  <c r="S52" i="1"/>
  <c r="S56" i="1"/>
  <c r="S60" i="1"/>
  <c r="L21" i="1" l="1"/>
  <c r="N21" i="1"/>
  <c r="R17" i="8"/>
  <c r="P17" i="8"/>
  <c r="R16" i="8"/>
  <c r="P16" i="8"/>
  <c r="R15" i="8"/>
  <c r="P15" i="8"/>
  <c r="R14" i="8"/>
  <c r="P14" i="8"/>
  <c r="R13" i="8"/>
  <c r="P13" i="8"/>
  <c r="R12" i="8"/>
  <c r="P12" i="8"/>
  <c r="R11" i="8"/>
  <c r="P11" i="8"/>
  <c r="R10" i="8"/>
  <c r="P10" i="8"/>
  <c r="R9" i="8"/>
  <c r="P9" i="8"/>
  <c r="R8" i="8"/>
  <c r="P8" i="8"/>
  <c r="R7" i="8"/>
  <c r="P7" i="8"/>
  <c r="R6" i="8"/>
  <c r="P6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" i="8"/>
  <c r="L6" i="8"/>
  <c r="H6" i="8"/>
  <c r="J6" i="8"/>
  <c r="H7" i="8"/>
  <c r="J7" i="8"/>
  <c r="H8" i="8"/>
  <c r="J8" i="8"/>
  <c r="H9" i="8"/>
  <c r="J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J7" i="3"/>
  <c r="J6" i="3"/>
  <c r="H7" i="3"/>
  <c r="H6" i="3"/>
  <c r="F27" i="8"/>
  <c r="F28" i="8"/>
  <c r="N40" i="3" l="1"/>
  <c r="L40" i="3"/>
  <c r="P18" i="8"/>
  <c r="H18" i="8"/>
  <c r="N18" i="8"/>
  <c r="L18" i="8"/>
  <c r="R18" i="8"/>
  <c r="J18" i="8"/>
  <c r="C38" i="8"/>
  <c r="D38" i="8"/>
  <c r="F38" i="8"/>
  <c r="U38" i="8"/>
  <c r="S38" i="8"/>
  <c r="Y17" i="8" s="1"/>
  <c r="Q38" i="8"/>
  <c r="W17" i="8" s="1"/>
  <c r="U37" i="8"/>
  <c r="S37" i="8"/>
  <c r="Y16" i="8" s="1"/>
  <c r="Q37" i="8"/>
  <c r="F37" i="8"/>
  <c r="D37" i="8"/>
  <c r="C37" i="8"/>
  <c r="U36" i="8"/>
  <c r="S36" i="8"/>
  <c r="Y15" i="8" s="1"/>
  <c r="Q36" i="8"/>
  <c r="W15" i="8" s="1"/>
  <c r="F36" i="8"/>
  <c r="D36" i="8"/>
  <c r="C36" i="8"/>
  <c r="U35" i="8"/>
  <c r="S35" i="8"/>
  <c r="Q35" i="8"/>
  <c r="W14" i="8" s="1"/>
  <c r="F35" i="8"/>
  <c r="D35" i="8"/>
  <c r="C35" i="8"/>
  <c r="U34" i="8"/>
  <c r="S34" i="8"/>
  <c r="Y13" i="8" s="1"/>
  <c r="Q34" i="8"/>
  <c r="W13" i="8" s="1"/>
  <c r="F34" i="8"/>
  <c r="D34" i="8"/>
  <c r="C34" i="8"/>
  <c r="U33" i="8"/>
  <c r="S33" i="8"/>
  <c r="Y12" i="8" s="1"/>
  <c r="Q33" i="8"/>
  <c r="F33" i="8"/>
  <c r="D33" i="8"/>
  <c r="C33" i="8"/>
  <c r="U32" i="8"/>
  <c r="S32" i="8"/>
  <c r="Y11" i="8" s="1"/>
  <c r="Q32" i="8"/>
  <c r="W11" i="8" s="1"/>
  <c r="F32" i="8"/>
  <c r="D32" i="8"/>
  <c r="C32" i="8"/>
  <c r="U31" i="8"/>
  <c r="S31" i="8"/>
  <c r="Q31" i="8"/>
  <c r="W10" i="8" s="1"/>
  <c r="F31" i="8"/>
  <c r="D31" i="8"/>
  <c r="C31" i="8"/>
  <c r="U30" i="8"/>
  <c r="S30" i="8"/>
  <c r="Y9" i="8" s="1"/>
  <c r="Q30" i="8"/>
  <c r="W9" i="8" s="1"/>
  <c r="F30" i="8"/>
  <c r="D30" i="8"/>
  <c r="C30" i="8"/>
  <c r="U29" i="8"/>
  <c r="S29" i="8"/>
  <c r="Y8" i="8" s="1"/>
  <c r="Q29" i="8"/>
  <c r="F29" i="8"/>
  <c r="D29" i="8"/>
  <c r="C29" i="8"/>
  <c r="U28" i="8"/>
  <c r="S28" i="8"/>
  <c r="Y7" i="8" s="1"/>
  <c r="Q28" i="8"/>
  <c r="W7" i="8" s="1"/>
  <c r="D28" i="8"/>
  <c r="C28" i="8"/>
  <c r="U27" i="8"/>
  <c r="S27" i="8"/>
  <c r="Q27" i="8"/>
  <c r="W6" i="8" s="1"/>
  <c r="D27" i="8"/>
  <c r="C27" i="8"/>
  <c r="E26" i="8"/>
  <c r="T32" i="7"/>
  <c r="R32" i="7"/>
  <c r="P32" i="7"/>
  <c r="R15" i="7" s="1"/>
  <c r="E32" i="7"/>
  <c r="D32" i="7"/>
  <c r="C32" i="7"/>
  <c r="T31" i="7"/>
  <c r="R31" i="7"/>
  <c r="T14" i="7" s="1"/>
  <c r="P31" i="7"/>
  <c r="R14" i="7" s="1"/>
  <c r="E31" i="7"/>
  <c r="D31" i="7"/>
  <c r="C31" i="7"/>
  <c r="T30" i="7"/>
  <c r="R30" i="7"/>
  <c r="S30" i="7" s="1"/>
  <c r="U13" i="7" s="1"/>
  <c r="P30" i="7"/>
  <c r="R13" i="7" s="1"/>
  <c r="E30" i="7"/>
  <c r="D30" i="7"/>
  <c r="C30" i="7"/>
  <c r="T29" i="7"/>
  <c r="R29" i="7"/>
  <c r="S29" i="7" s="1"/>
  <c r="U12" i="7" s="1"/>
  <c r="P29" i="7"/>
  <c r="Q29" i="7" s="1"/>
  <c r="S12" i="7" s="1"/>
  <c r="E29" i="7"/>
  <c r="D29" i="7"/>
  <c r="C29" i="7"/>
  <c r="T28" i="7"/>
  <c r="R28" i="7"/>
  <c r="S28" i="7" s="1"/>
  <c r="U11" i="7" s="1"/>
  <c r="P28" i="7"/>
  <c r="Q28" i="7" s="1"/>
  <c r="S11" i="7" s="1"/>
  <c r="E28" i="7"/>
  <c r="D28" i="7"/>
  <c r="C28" i="7"/>
  <c r="T27" i="7"/>
  <c r="R27" i="7"/>
  <c r="T10" i="7" s="1"/>
  <c r="P27" i="7"/>
  <c r="R10" i="7" s="1"/>
  <c r="E27" i="7"/>
  <c r="D27" i="7"/>
  <c r="C27" i="7"/>
  <c r="T26" i="7"/>
  <c r="R26" i="7"/>
  <c r="S26" i="7" s="1"/>
  <c r="U9" i="7" s="1"/>
  <c r="P26" i="7"/>
  <c r="R9" i="7" s="1"/>
  <c r="E26" i="7"/>
  <c r="D26" i="7"/>
  <c r="C26" i="7"/>
  <c r="T25" i="7"/>
  <c r="R25" i="7"/>
  <c r="T8" i="7" s="1"/>
  <c r="P25" i="7"/>
  <c r="R8" i="7" s="1"/>
  <c r="E25" i="7"/>
  <c r="D25" i="7"/>
  <c r="C25" i="7"/>
  <c r="T24" i="7"/>
  <c r="R24" i="7"/>
  <c r="S24" i="7" s="1"/>
  <c r="U7" i="7" s="1"/>
  <c r="P24" i="7"/>
  <c r="Q24" i="7" s="1"/>
  <c r="S7" i="7" s="1"/>
  <c r="E24" i="7"/>
  <c r="D24" i="7"/>
  <c r="C24" i="7"/>
  <c r="T23" i="7"/>
  <c r="R23" i="7"/>
  <c r="T6" i="7" s="1"/>
  <c r="P23" i="7"/>
  <c r="R6" i="7" s="1"/>
  <c r="E23" i="7"/>
  <c r="D23" i="7"/>
  <c r="C23" i="7"/>
  <c r="M15" i="7"/>
  <c r="K15" i="7"/>
  <c r="I15" i="7"/>
  <c r="G15" i="7"/>
  <c r="M14" i="7"/>
  <c r="K14" i="7"/>
  <c r="I14" i="7"/>
  <c r="G14" i="7"/>
  <c r="M13" i="7"/>
  <c r="K13" i="7"/>
  <c r="I13" i="7"/>
  <c r="G13" i="7"/>
  <c r="M12" i="7"/>
  <c r="K12" i="7"/>
  <c r="I12" i="7"/>
  <c r="G12" i="7"/>
  <c r="M11" i="7"/>
  <c r="K11" i="7"/>
  <c r="I11" i="7"/>
  <c r="G11" i="7"/>
  <c r="M10" i="7"/>
  <c r="K10" i="7"/>
  <c r="I10" i="7"/>
  <c r="G10" i="7"/>
  <c r="M9" i="7"/>
  <c r="K9" i="7"/>
  <c r="I9" i="7"/>
  <c r="G9" i="7"/>
  <c r="M8" i="7"/>
  <c r="K8" i="7"/>
  <c r="I8" i="7"/>
  <c r="G8" i="7"/>
  <c r="M7" i="7"/>
  <c r="K7" i="7"/>
  <c r="I7" i="7"/>
  <c r="G7" i="7"/>
  <c r="M6" i="7"/>
  <c r="K6" i="7"/>
  <c r="I6" i="7"/>
  <c r="G6" i="7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M16" i="5" s="1"/>
  <c r="K6" i="5"/>
  <c r="K16" i="5" s="1"/>
  <c r="I8" i="5"/>
  <c r="I9" i="5"/>
  <c r="I10" i="5"/>
  <c r="I11" i="5"/>
  <c r="I12" i="5"/>
  <c r="I13" i="5"/>
  <c r="I14" i="5"/>
  <c r="I15" i="5"/>
  <c r="I6" i="5"/>
  <c r="G8" i="5"/>
  <c r="G9" i="5"/>
  <c r="G10" i="5"/>
  <c r="G11" i="5"/>
  <c r="G12" i="5"/>
  <c r="G13" i="5"/>
  <c r="G14" i="5"/>
  <c r="G15" i="5"/>
  <c r="G6" i="5"/>
  <c r="I7" i="5"/>
  <c r="G7" i="5"/>
  <c r="C32" i="5"/>
  <c r="D32" i="5"/>
  <c r="E32" i="5"/>
  <c r="P32" i="5"/>
  <c r="Q32" i="5" s="1"/>
  <c r="R32" i="5"/>
  <c r="T32" i="5"/>
  <c r="R11" i="7" l="1"/>
  <c r="R7" i="7"/>
  <c r="E35" i="8"/>
  <c r="E54" i="8"/>
  <c r="E34" i="8"/>
  <c r="E53" i="8"/>
  <c r="E33" i="8"/>
  <c r="E52" i="8"/>
  <c r="E32" i="8"/>
  <c r="E51" i="8"/>
  <c r="E31" i="8"/>
  <c r="E50" i="8"/>
  <c r="E28" i="8"/>
  <c r="E47" i="8"/>
  <c r="E46" i="8"/>
  <c r="E36" i="8"/>
  <c r="E55" i="8"/>
  <c r="E30" i="8"/>
  <c r="E49" i="8"/>
  <c r="E29" i="8"/>
  <c r="E48" i="8"/>
  <c r="E27" i="8"/>
  <c r="E38" i="8"/>
  <c r="E57" i="8"/>
  <c r="E37" i="8"/>
  <c r="E56" i="8"/>
  <c r="R34" i="8"/>
  <c r="X13" i="8" s="1"/>
  <c r="R30" i="8"/>
  <c r="X9" i="8" s="1"/>
  <c r="T35" i="8"/>
  <c r="Z14" i="8" s="1"/>
  <c r="R33" i="8"/>
  <c r="X12" i="8" s="1"/>
  <c r="R36" i="8"/>
  <c r="X15" i="8" s="1"/>
  <c r="R32" i="8"/>
  <c r="X11" i="8" s="1"/>
  <c r="T28" i="8"/>
  <c r="Z7" i="8" s="1"/>
  <c r="R37" i="8"/>
  <c r="X16" i="8" s="1"/>
  <c r="T32" i="8"/>
  <c r="Z11" i="8" s="1"/>
  <c r="T36" i="8"/>
  <c r="Z15" i="8" s="1"/>
  <c r="R38" i="8"/>
  <c r="X17" i="8" s="1"/>
  <c r="T27" i="8"/>
  <c r="Z6" i="8" s="1"/>
  <c r="R29" i="8"/>
  <c r="X8" i="8" s="1"/>
  <c r="R28" i="8"/>
  <c r="X7" i="8" s="1"/>
  <c r="T31" i="8"/>
  <c r="Z10" i="8" s="1"/>
  <c r="T30" i="8"/>
  <c r="Z9" i="8" s="1"/>
  <c r="T34" i="8"/>
  <c r="Z13" i="8" s="1"/>
  <c r="T38" i="8"/>
  <c r="Z17" i="8" s="1"/>
  <c r="R27" i="8"/>
  <c r="X6" i="8" s="1"/>
  <c r="Y6" i="8"/>
  <c r="T29" i="8"/>
  <c r="Z8" i="8" s="1"/>
  <c r="W8" i="8"/>
  <c r="R31" i="8"/>
  <c r="X10" i="8" s="1"/>
  <c r="Y10" i="8"/>
  <c r="T33" i="8"/>
  <c r="Z12" i="8" s="1"/>
  <c r="W12" i="8"/>
  <c r="R35" i="8"/>
  <c r="X14" i="8" s="1"/>
  <c r="Y14" i="8"/>
  <c r="T37" i="8"/>
  <c r="Z16" i="8" s="1"/>
  <c r="W16" i="8"/>
  <c r="Q32" i="7"/>
  <c r="S15" i="7" s="1"/>
  <c r="T12" i="7"/>
  <c r="Q31" i="7"/>
  <c r="S14" i="7" s="1"/>
  <c r="R12" i="7"/>
  <c r="Q30" i="7"/>
  <c r="S13" i="7" s="1"/>
  <c r="Q27" i="7"/>
  <c r="S10" i="7" s="1"/>
  <c r="Q25" i="7"/>
  <c r="S8" i="7" s="1"/>
  <c r="Q26" i="7"/>
  <c r="S9" i="7" s="1"/>
  <c r="Q23" i="7"/>
  <c r="S6" i="7" s="1"/>
  <c r="I16" i="7"/>
  <c r="K16" i="7"/>
  <c r="S25" i="7"/>
  <c r="U8" i="7" s="1"/>
  <c r="M16" i="7"/>
  <c r="S32" i="7"/>
  <c r="U15" i="7" s="1"/>
  <c r="G16" i="7"/>
  <c r="S23" i="7"/>
  <c r="U6" i="7" s="1"/>
  <c r="S27" i="7"/>
  <c r="U10" i="7" s="1"/>
  <c r="S31" i="7"/>
  <c r="U14" i="7" s="1"/>
  <c r="T7" i="7"/>
  <c r="T9" i="7"/>
  <c r="T11" i="7"/>
  <c r="T13" i="7"/>
  <c r="T15" i="7"/>
  <c r="S32" i="5"/>
  <c r="S16" i="7" l="1"/>
  <c r="Z18" i="8"/>
  <c r="X18" i="8"/>
  <c r="U16" i="7"/>
  <c r="T15" i="5"/>
  <c r="U15" i="5"/>
  <c r="T31" i="5"/>
  <c r="R31" i="5"/>
  <c r="T14" i="5" s="1"/>
  <c r="P31" i="5"/>
  <c r="E31" i="5"/>
  <c r="D31" i="5"/>
  <c r="C31" i="5"/>
  <c r="T30" i="5"/>
  <c r="R30" i="5"/>
  <c r="T13" i="5" s="1"/>
  <c r="P30" i="5"/>
  <c r="R13" i="5" s="1"/>
  <c r="E30" i="5"/>
  <c r="D30" i="5"/>
  <c r="C30" i="5"/>
  <c r="T29" i="5"/>
  <c r="R29" i="5"/>
  <c r="P29" i="5"/>
  <c r="R12" i="5" s="1"/>
  <c r="E29" i="5"/>
  <c r="D29" i="5"/>
  <c r="C29" i="5"/>
  <c r="T28" i="5"/>
  <c r="R28" i="5"/>
  <c r="T11" i="5" s="1"/>
  <c r="P28" i="5"/>
  <c r="R11" i="5" s="1"/>
  <c r="E28" i="5"/>
  <c r="D28" i="5"/>
  <c r="C28" i="5"/>
  <c r="T27" i="5"/>
  <c r="R27" i="5"/>
  <c r="T10" i="5" s="1"/>
  <c r="P27" i="5"/>
  <c r="R10" i="5" s="1"/>
  <c r="E27" i="5"/>
  <c r="D27" i="5"/>
  <c r="C27" i="5"/>
  <c r="T26" i="5"/>
  <c r="R26" i="5"/>
  <c r="P26" i="5"/>
  <c r="R9" i="5" s="1"/>
  <c r="E26" i="5"/>
  <c r="D26" i="5"/>
  <c r="C26" i="5"/>
  <c r="T25" i="5"/>
  <c r="R25" i="5"/>
  <c r="P25" i="5"/>
  <c r="R8" i="5" s="1"/>
  <c r="E25" i="5"/>
  <c r="D25" i="5"/>
  <c r="C25" i="5"/>
  <c r="T24" i="5"/>
  <c r="R24" i="5"/>
  <c r="T7" i="5" s="1"/>
  <c r="P24" i="5"/>
  <c r="R7" i="5" s="1"/>
  <c r="E24" i="5"/>
  <c r="D24" i="5"/>
  <c r="C24" i="5"/>
  <c r="T23" i="5"/>
  <c r="R23" i="5"/>
  <c r="T6" i="5" s="1"/>
  <c r="P23" i="5"/>
  <c r="R6" i="5" s="1"/>
  <c r="E23" i="5"/>
  <c r="D23" i="5"/>
  <c r="C23" i="5"/>
  <c r="J21" i="1"/>
  <c r="H21" i="1"/>
  <c r="S25" i="5" l="1"/>
  <c r="U8" i="5" s="1"/>
  <c r="S31" i="5"/>
  <c r="U14" i="5" s="1"/>
  <c r="S28" i="5"/>
  <c r="U11" i="5" s="1"/>
  <c r="S24" i="5"/>
  <c r="U7" i="5" s="1"/>
  <c r="I16" i="5"/>
  <c r="G16" i="5"/>
  <c r="Q26" i="5"/>
  <c r="S9" i="5" s="1"/>
  <c r="S26" i="5"/>
  <c r="U9" i="5" s="1"/>
  <c r="S29" i="5"/>
  <c r="U12" i="5" s="1"/>
  <c r="T12" i="5"/>
  <c r="Q24" i="5"/>
  <c r="S7" i="5" s="1"/>
  <c r="S23" i="5"/>
  <c r="U6" i="5" s="1"/>
  <c r="T8" i="5"/>
  <c r="T9" i="5"/>
  <c r="S27" i="5"/>
  <c r="U10" i="5" s="1"/>
  <c r="Q29" i="5"/>
  <c r="S12" i="5" s="1"/>
  <c r="Q30" i="5"/>
  <c r="S13" i="5" s="1"/>
  <c r="Q31" i="5"/>
  <c r="S14" i="5" s="1"/>
  <c r="S15" i="5"/>
  <c r="Q23" i="5"/>
  <c r="S6" i="5" s="1"/>
  <c r="Q25" i="5"/>
  <c r="S8" i="5" s="1"/>
  <c r="Q27" i="5"/>
  <c r="S10" i="5" s="1"/>
  <c r="Q28" i="5"/>
  <c r="S11" i="5" s="1"/>
  <c r="S30" i="5"/>
  <c r="U13" i="5" s="1"/>
  <c r="R14" i="5"/>
  <c r="R15" i="5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46" i="3"/>
  <c r="E47" i="3"/>
  <c r="E48" i="3"/>
  <c r="C78" i="3"/>
  <c r="D78" i="3"/>
  <c r="F78" i="3"/>
  <c r="Q78" i="3"/>
  <c r="S78" i="3"/>
  <c r="U78" i="3"/>
  <c r="C79" i="3"/>
  <c r="D79" i="3"/>
  <c r="F79" i="3"/>
  <c r="Q79" i="3"/>
  <c r="S79" i="3"/>
  <c r="U79" i="3"/>
  <c r="C80" i="3"/>
  <c r="D80" i="3"/>
  <c r="F80" i="3"/>
  <c r="Q80" i="3"/>
  <c r="S80" i="3"/>
  <c r="T80" i="3" s="1"/>
  <c r="R39" i="3" s="1"/>
  <c r="U80" i="3"/>
  <c r="C61" i="3"/>
  <c r="D61" i="3"/>
  <c r="F61" i="3"/>
  <c r="Q61" i="3"/>
  <c r="S61" i="3"/>
  <c r="Q20" i="3" s="1"/>
  <c r="U61" i="3"/>
  <c r="C62" i="3"/>
  <c r="D62" i="3"/>
  <c r="F62" i="3"/>
  <c r="Q62" i="3"/>
  <c r="S62" i="3"/>
  <c r="T62" i="3" s="1"/>
  <c r="R21" i="3" s="1"/>
  <c r="U62" i="3"/>
  <c r="C63" i="3"/>
  <c r="D63" i="3"/>
  <c r="F63" i="3"/>
  <c r="Q63" i="3"/>
  <c r="S63" i="3"/>
  <c r="U63" i="3"/>
  <c r="C64" i="3"/>
  <c r="D64" i="3"/>
  <c r="F64" i="3"/>
  <c r="Q64" i="3"/>
  <c r="S64" i="3"/>
  <c r="Q23" i="3" s="1"/>
  <c r="U64" i="3"/>
  <c r="C65" i="3"/>
  <c r="D65" i="3"/>
  <c r="F65" i="3"/>
  <c r="Q65" i="3"/>
  <c r="S65" i="3"/>
  <c r="U65" i="3"/>
  <c r="C66" i="3"/>
  <c r="D66" i="3"/>
  <c r="F66" i="3"/>
  <c r="Q66" i="3"/>
  <c r="S66" i="3"/>
  <c r="Q25" i="3" s="1"/>
  <c r="U66" i="3"/>
  <c r="C67" i="3"/>
  <c r="D67" i="3"/>
  <c r="F67" i="3"/>
  <c r="Q67" i="3"/>
  <c r="S67" i="3"/>
  <c r="U67" i="3"/>
  <c r="C68" i="3"/>
  <c r="D68" i="3"/>
  <c r="F68" i="3"/>
  <c r="Q68" i="3"/>
  <c r="R68" i="3" s="1"/>
  <c r="P27" i="3" s="1"/>
  <c r="S68" i="3"/>
  <c r="Q27" i="3" s="1"/>
  <c r="U68" i="3"/>
  <c r="C69" i="3"/>
  <c r="D69" i="3"/>
  <c r="F69" i="3"/>
  <c r="Q69" i="3"/>
  <c r="S69" i="3"/>
  <c r="Q28" i="3" s="1"/>
  <c r="U69" i="3"/>
  <c r="C70" i="3"/>
  <c r="D70" i="3"/>
  <c r="F70" i="3"/>
  <c r="Q70" i="3"/>
  <c r="S70" i="3"/>
  <c r="Q29" i="3" s="1"/>
  <c r="U70" i="3"/>
  <c r="C71" i="3"/>
  <c r="D71" i="3"/>
  <c r="F71" i="3"/>
  <c r="Q71" i="3"/>
  <c r="S71" i="3"/>
  <c r="Q30" i="3" s="1"/>
  <c r="U71" i="3"/>
  <c r="C72" i="3"/>
  <c r="D72" i="3"/>
  <c r="F72" i="3"/>
  <c r="Q72" i="3"/>
  <c r="S72" i="3"/>
  <c r="Q31" i="3" s="1"/>
  <c r="U72" i="3"/>
  <c r="C73" i="3"/>
  <c r="D73" i="3"/>
  <c r="F73" i="3"/>
  <c r="Q73" i="3"/>
  <c r="S73" i="3"/>
  <c r="Q32" i="3" s="1"/>
  <c r="U73" i="3"/>
  <c r="C74" i="3"/>
  <c r="D74" i="3"/>
  <c r="F74" i="3"/>
  <c r="Q74" i="3"/>
  <c r="S74" i="3"/>
  <c r="Q33" i="3" s="1"/>
  <c r="U74" i="3"/>
  <c r="C75" i="3"/>
  <c r="D75" i="3"/>
  <c r="F75" i="3"/>
  <c r="Q75" i="3"/>
  <c r="S75" i="3"/>
  <c r="U75" i="3"/>
  <c r="C76" i="3"/>
  <c r="D76" i="3"/>
  <c r="F76" i="3"/>
  <c r="Q76" i="3"/>
  <c r="S76" i="3"/>
  <c r="Q35" i="3" s="1"/>
  <c r="U76" i="3"/>
  <c r="C77" i="3"/>
  <c r="D77" i="3"/>
  <c r="F77" i="3"/>
  <c r="Q77" i="3"/>
  <c r="S77" i="3"/>
  <c r="U77" i="3"/>
  <c r="U60" i="3"/>
  <c r="S60" i="3"/>
  <c r="Q60" i="3"/>
  <c r="O19" i="3" s="1"/>
  <c r="F60" i="3"/>
  <c r="D60" i="3"/>
  <c r="C60" i="3"/>
  <c r="U59" i="3"/>
  <c r="S59" i="3"/>
  <c r="Q59" i="3"/>
  <c r="O18" i="3" s="1"/>
  <c r="F59" i="3"/>
  <c r="D59" i="3"/>
  <c r="C59" i="3"/>
  <c r="U58" i="3"/>
  <c r="S58" i="3"/>
  <c r="Q58" i="3"/>
  <c r="F58" i="3"/>
  <c r="D58" i="3"/>
  <c r="C58" i="3"/>
  <c r="U57" i="3"/>
  <c r="S57" i="3"/>
  <c r="Q57" i="3"/>
  <c r="O16" i="3" s="1"/>
  <c r="F57" i="3"/>
  <c r="D57" i="3"/>
  <c r="C57" i="3"/>
  <c r="U56" i="3"/>
  <c r="S56" i="3"/>
  <c r="Q56" i="3"/>
  <c r="O15" i="3" s="1"/>
  <c r="F56" i="3"/>
  <c r="D56" i="3"/>
  <c r="C56" i="3"/>
  <c r="U55" i="3"/>
  <c r="S55" i="3"/>
  <c r="Q55" i="3"/>
  <c r="O14" i="3" s="1"/>
  <c r="F55" i="3"/>
  <c r="D55" i="3"/>
  <c r="C55" i="3"/>
  <c r="U54" i="3"/>
  <c r="S54" i="3"/>
  <c r="Q13" i="3" s="1"/>
  <c r="Q54" i="3"/>
  <c r="O13" i="3" s="1"/>
  <c r="F54" i="3"/>
  <c r="D54" i="3"/>
  <c r="C54" i="3"/>
  <c r="U53" i="3"/>
  <c r="S53" i="3"/>
  <c r="Q53" i="3"/>
  <c r="F53" i="3"/>
  <c r="D53" i="3"/>
  <c r="C53" i="3"/>
  <c r="U52" i="3"/>
  <c r="S52" i="3"/>
  <c r="Q52" i="3"/>
  <c r="F52" i="3"/>
  <c r="D52" i="3"/>
  <c r="C52" i="3"/>
  <c r="U51" i="3"/>
  <c r="S51" i="3"/>
  <c r="Q51" i="3"/>
  <c r="O10" i="3" s="1"/>
  <c r="F51" i="3"/>
  <c r="D51" i="3"/>
  <c r="C51" i="3"/>
  <c r="U50" i="3"/>
  <c r="S50" i="3"/>
  <c r="Q9" i="3" s="1"/>
  <c r="Q50" i="3"/>
  <c r="F50" i="3"/>
  <c r="D50" i="3"/>
  <c r="C50" i="3"/>
  <c r="U49" i="3"/>
  <c r="S49" i="3"/>
  <c r="Q49" i="3"/>
  <c r="O8" i="3" s="1"/>
  <c r="F49" i="3"/>
  <c r="D49" i="3"/>
  <c r="C49" i="3"/>
  <c r="U48" i="3"/>
  <c r="S48" i="3"/>
  <c r="Q48" i="3"/>
  <c r="O7" i="3" s="1"/>
  <c r="F48" i="3"/>
  <c r="D48" i="3"/>
  <c r="C48" i="3"/>
  <c r="U47" i="3"/>
  <c r="S47" i="3"/>
  <c r="Q6" i="3" s="1"/>
  <c r="Q47" i="3"/>
  <c r="O6" i="3" s="1"/>
  <c r="F47" i="3"/>
  <c r="D47" i="3"/>
  <c r="C47" i="3"/>
  <c r="C28" i="1"/>
  <c r="D28" i="1"/>
  <c r="E28" i="1"/>
  <c r="P33" i="1"/>
  <c r="O11" i="1" s="1"/>
  <c r="R33" i="1"/>
  <c r="Q11" i="1" s="1"/>
  <c r="T33" i="1"/>
  <c r="P34" i="1"/>
  <c r="O12" i="1" s="1"/>
  <c r="R34" i="1"/>
  <c r="T34" i="1"/>
  <c r="P35" i="1"/>
  <c r="O13" i="1" s="1"/>
  <c r="R35" i="1"/>
  <c r="Q13" i="1" s="1"/>
  <c r="T35" i="1"/>
  <c r="P36" i="1"/>
  <c r="R36" i="1"/>
  <c r="Q14" i="1" s="1"/>
  <c r="T36" i="1"/>
  <c r="P37" i="1"/>
  <c r="O15" i="1" s="1"/>
  <c r="R37" i="1"/>
  <c r="Q15" i="1" s="1"/>
  <c r="T37" i="1"/>
  <c r="P38" i="1"/>
  <c r="O16" i="1" s="1"/>
  <c r="R38" i="1"/>
  <c r="T38" i="1"/>
  <c r="P39" i="1"/>
  <c r="O17" i="1" s="1"/>
  <c r="R39" i="1"/>
  <c r="T39" i="1"/>
  <c r="P40" i="1"/>
  <c r="R40" i="1"/>
  <c r="Q18" i="1" s="1"/>
  <c r="T40" i="1"/>
  <c r="P41" i="1"/>
  <c r="R41" i="1"/>
  <c r="Q19" i="1" s="1"/>
  <c r="T41" i="1"/>
  <c r="P42" i="1"/>
  <c r="R42" i="1"/>
  <c r="T42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S36" i="1" s="1"/>
  <c r="R14" i="1" s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D29" i="1"/>
  <c r="E29" i="1"/>
  <c r="C29" i="1"/>
  <c r="T32" i="1"/>
  <c r="R32" i="1"/>
  <c r="P32" i="1"/>
  <c r="Q32" i="1" s="1"/>
  <c r="T31" i="1"/>
  <c r="R31" i="1"/>
  <c r="P31" i="1"/>
  <c r="T30" i="1"/>
  <c r="R30" i="1"/>
  <c r="P30" i="1"/>
  <c r="Q30" i="1" s="1"/>
  <c r="T29" i="1"/>
  <c r="R29" i="1"/>
  <c r="S29" i="1" s="1"/>
  <c r="R7" i="1" s="1"/>
  <c r="P29" i="1"/>
  <c r="T28" i="1"/>
  <c r="R28" i="1"/>
  <c r="P28" i="1"/>
  <c r="Q28" i="1" l="1"/>
  <c r="S28" i="1"/>
  <c r="R72" i="3"/>
  <c r="P31" i="3" s="1"/>
  <c r="T78" i="3"/>
  <c r="R37" i="3" s="1"/>
  <c r="R66" i="3"/>
  <c r="P25" i="3" s="1"/>
  <c r="S34" i="1"/>
  <c r="R12" i="1" s="1"/>
  <c r="S30" i="1"/>
  <c r="T76" i="3"/>
  <c r="R35" i="3" s="1"/>
  <c r="T77" i="3"/>
  <c r="R36" i="3" s="1"/>
  <c r="T75" i="3"/>
  <c r="R34" i="3" s="1"/>
  <c r="T70" i="3"/>
  <c r="R29" i="3" s="1"/>
  <c r="T68" i="3"/>
  <c r="R27" i="3" s="1"/>
  <c r="T67" i="3"/>
  <c r="R26" i="3" s="1"/>
  <c r="T72" i="3"/>
  <c r="R31" i="3" s="1"/>
  <c r="R71" i="3"/>
  <c r="P30" i="3" s="1"/>
  <c r="R69" i="3"/>
  <c r="P28" i="3" s="1"/>
  <c r="R67" i="3"/>
  <c r="P26" i="3" s="1"/>
  <c r="R77" i="3"/>
  <c r="P36" i="3" s="1"/>
  <c r="R75" i="3"/>
  <c r="P34" i="3" s="1"/>
  <c r="R64" i="3"/>
  <c r="P23" i="3" s="1"/>
  <c r="R62" i="3"/>
  <c r="P21" i="3" s="1"/>
  <c r="R80" i="3"/>
  <c r="P39" i="3" s="1"/>
  <c r="R78" i="3"/>
  <c r="P37" i="3" s="1"/>
  <c r="H40" i="3"/>
  <c r="J40" i="3"/>
  <c r="R76" i="3"/>
  <c r="P35" i="3" s="1"/>
  <c r="R74" i="3"/>
  <c r="P33" i="3" s="1"/>
  <c r="T64" i="3"/>
  <c r="R23" i="3" s="1"/>
  <c r="R63" i="3"/>
  <c r="P22" i="3" s="1"/>
  <c r="R61" i="3"/>
  <c r="P20" i="3" s="1"/>
  <c r="R79" i="3"/>
  <c r="P38" i="3" s="1"/>
  <c r="R59" i="3"/>
  <c r="P18" i="3" s="1"/>
  <c r="T65" i="3"/>
  <c r="R24" i="3" s="1"/>
  <c r="T55" i="3"/>
  <c r="R14" i="3" s="1"/>
  <c r="T74" i="3"/>
  <c r="R33" i="3" s="1"/>
  <c r="R73" i="3"/>
  <c r="P32" i="3" s="1"/>
  <c r="R70" i="3"/>
  <c r="P29" i="3" s="1"/>
  <c r="T66" i="3"/>
  <c r="R25" i="3" s="1"/>
  <c r="R65" i="3"/>
  <c r="P24" i="3" s="1"/>
  <c r="T63" i="3"/>
  <c r="R22" i="3" s="1"/>
  <c r="T79" i="3"/>
  <c r="R38" i="3" s="1"/>
  <c r="S16" i="5"/>
  <c r="U16" i="5"/>
  <c r="O38" i="3"/>
  <c r="O35" i="3"/>
  <c r="Q36" i="3"/>
  <c r="Q37" i="3"/>
  <c r="O36" i="3"/>
  <c r="Q38" i="3"/>
  <c r="O37" i="3"/>
  <c r="Q34" i="3"/>
  <c r="O33" i="3"/>
  <c r="O30" i="3"/>
  <c r="O27" i="3"/>
  <c r="Q24" i="3"/>
  <c r="Q21" i="3"/>
  <c r="O20" i="3"/>
  <c r="T73" i="3"/>
  <c r="R32" i="3" s="1"/>
  <c r="T69" i="3"/>
  <c r="R28" i="3" s="1"/>
  <c r="O34" i="3"/>
  <c r="O31" i="3"/>
  <c r="O24" i="3"/>
  <c r="Q22" i="3"/>
  <c r="O21" i="3"/>
  <c r="O28" i="3"/>
  <c r="Q26" i="3"/>
  <c r="O25" i="3"/>
  <c r="O22" i="3"/>
  <c r="T71" i="3"/>
  <c r="R30" i="3" s="1"/>
  <c r="T61" i="3"/>
  <c r="R20" i="3" s="1"/>
  <c r="O32" i="3"/>
  <c r="O29" i="3"/>
  <c r="O26" i="3"/>
  <c r="O23" i="3"/>
  <c r="Q37" i="1"/>
  <c r="P15" i="1" s="1"/>
  <c r="Q39" i="3"/>
  <c r="O39" i="3"/>
  <c r="S32" i="1"/>
  <c r="R10" i="1" s="1"/>
  <c r="Q38" i="1"/>
  <c r="P16" i="1" s="1"/>
  <c r="Q39" i="1"/>
  <c r="P17" i="1" s="1"/>
  <c r="S35" i="1"/>
  <c r="R13" i="1" s="1"/>
  <c r="S38" i="1"/>
  <c r="R16" i="1" s="1"/>
  <c r="S31" i="1"/>
  <c r="Q42" i="1"/>
  <c r="P20" i="1" s="1"/>
  <c r="S39" i="1"/>
  <c r="R17" i="1" s="1"/>
  <c r="O20" i="1"/>
  <c r="Q34" i="1"/>
  <c r="P12" i="1" s="1"/>
  <c r="Q17" i="1"/>
  <c r="Q40" i="1"/>
  <c r="P18" i="1" s="1"/>
  <c r="Q36" i="1"/>
  <c r="P14" i="1" s="1"/>
  <c r="Q35" i="1"/>
  <c r="P13" i="1" s="1"/>
  <c r="Q33" i="1"/>
  <c r="P11" i="1" s="1"/>
  <c r="S42" i="1"/>
  <c r="R20" i="1" s="1"/>
  <c r="Q41" i="1"/>
  <c r="P19" i="1" s="1"/>
  <c r="Q10" i="1"/>
  <c r="S41" i="1"/>
  <c r="R19" i="1" s="1"/>
  <c r="S33" i="1"/>
  <c r="R11" i="1" s="1"/>
  <c r="O10" i="1"/>
  <c r="S40" i="1"/>
  <c r="R18" i="1" s="1"/>
  <c r="O19" i="1"/>
  <c r="O8" i="1"/>
  <c r="S37" i="1"/>
  <c r="R15" i="1" s="1"/>
  <c r="Q9" i="1"/>
  <c r="O9" i="1"/>
  <c r="Q8" i="1"/>
  <c r="O7" i="1"/>
  <c r="Q29" i="1"/>
  <c r="Q7" i="1"/>
  <c r="Q6" i="1"/>
  <c r="O6" i="1"/>
  <c r="O17" i="3"/>
  <c r="R51" i="3"/>
  <c r="R55" i="3"/>
  <c r="R48" i="3"/>
  <c r="P7" i="3" s="1"/>
  <c r="R52" i="3"/>
  <c r="P11" i="3" s="1"/>
  <c r="T48" i="3"/>
  <c r="R7" i="3" s="1"/>
  <c r="T50" i="3"/>
  <c r="R9" i="3" s="1"/>
  <c r="R57" i="3"/>
  <c r="P16" i="3" s="1"/>
  <c r="R47" i="3"/>
  <c r="T52" i="3"/>
  <c r="R11" i="3" s="1"/>
  <c r="T54" i="3"/>
  <c r="R13" i="3" s="1"/>
  <c r="R56" i="3"/>
  <c r="P15" i="3" s="1"/>
  <c r="Q14" i="3"/>
  <c r="T47" i="3"/>
  <c r="R6" i="3" s="1"/>
  <c r="R53" i="3"/>
  <c r="P12" i="3" s="1"/>
  <c r="T56" i="3"/>
  <c r="R15" i="3" s="1"/>
  <c r="R60" i="3"/>
  <c r="O11" i="3"/>
  <c r="T51" i="3"/>
  <c r="Q15" i="3"/>
  <c r="Q7" i="3"/>
  <c r="O9" i="3"/>
  <c r="R50" i="3"/>
  <c r="Q10" i="3"/>
  <c r="O12" i="3"/>
  <c r="R49" i="3"/>
  <c r="R54" i="3"/>
  <c r="R58" i="3"/>
  <c r="Q11" i="3"/>
  <c r="T49" i="3"/>
  <c r="T53" i="3"/>
  <c r="R12" i="3" s="1"/>
  <c r="T57" i="3"/>
  <c r="Q16" i="3"/>
  <c r="T60" i="3"/>
  <c r="Q19" i="3"/>
  <c r="Q8" i="3"/>
  <c r="Q12" i="3"/>
  <c r="T59" i="3"/>
  <c r="Q18" i="3"/>
  <c r="T58" i="3"/>
  <c r="Q17" i="3"/>
  <c r="P6" i="1"/>
  <c r="P8" i="1"/>
  <c r="R9" i="1"/>
  <c r="R8" i="1"/>
  <c r="R6" i="1"/>
  <c r="P10" i="1"/>
  <c r="O18" i="1"/>
  <c r="O14" i="1"/>
  <c r="Q20" i="1"/>
  <c r="Q16" i="1"/>
  <c r="Q12" i="1"/>
  <c r="Q31" i="1"/>
  <c r="R21" i="1" l="1"/>
  <c r="P7" i="1"/>
  <c r="P21" i="1" s="1"/>
  <c r="R8" i="3"/>
  <c r="P14" i="3"/>
  <c r="P10" i="3"/>
  <c r="P19" i="3"/>
  <c r="R10" i="3"/>
  <c r="P6" i="3"/>
  <c r="P17" i="3"/>
  <c r="P9" i="3"/>
  <c r="P13" i="3"/>
  <c r="P8" i="3"/>
  <c r="R19" i="3"/>
  <c r="R17" i="3"/>
  <c r="R18" i="3"/>
  <c r="R16" i="3"/>
  <c r="P9" i="1"/>
  <c r="R40" i="3" l="1"/>
  <c r="P40" i="3"/>
</calcChain>
</file>

<file path=xl/sharedStrings.xml><?xml version="1.0" encoding="utf-8"?>
<sst xmlns="http://schemas.openxmlformats.org/spreadsheetml/2006/main" count="312" uniqueCount="103">
  <si>
    <t>Best</t>
  </si>
  <si>
    <t>Mean</t>
  </si>
  <si>
    <t>Instance</t>
  </si>
  <si>
    <t>NºTasks</t>
  </si>
  <si>
    <t>UB</t>
  </si>
  <si>
    <t xml:space="preserve">Cost </t>
  </si>
  <si>
    <t>Gap</t>
  </si>
  <si>
    <t>Run Nº</t>
  </si>
  <si>
    <t>Nº Tasks</t>
  </si>
  <si>
    <t>Std</t>
  </si>
  <si>
    <t>Lpr-a-01</t>
  </si>
  <si>
    <t>Lpr-a-02</t>
  </si>
  <si>
    <t>Lpr-a-03</t>
  </si>
  <si>
    <t>Lpr-a-04</t>
  </si>
  <si>
    <t>Lpr-a-05</t>
  </si>
  <si>
    <t>Lpr-b-01</t>
  </si>
  <si>
    <t>Lpr-b-02</t>
  </si>
  <si>
    <t>Lpr-b-03</t>
  </si>
  <si>
    <t>Lpr-b-04</t>
  </si>
  <si>
    <t>Lpr-b-05</t>
  </si>
  <si>
    <t>Lpr-c-01</t>
  </si>
  <si>
    <t>Lpr-c-02</t>
  </si>
  <si>
    <t>Lpr-c-03</t>
  </si>
  <si>
    <t>Lpr-c-04</t>
  </si>
  <si>
    <t>Lpr-c-05</t>
  </si>
  <si>
    <t>MABBLC</t>
  </si>
  <si>
    <t>MADCoM</t>
  </si>
  <si>
    <t>BKS</t>
  </si>
  <si>
    <t>LB</t>
  </si>
  <si>
    <t>mval1A</t>
  </si>
  <si>
    <t>mval1B</t>
  </si>
  <si>
    <t>mval1C</t>
  </si>
  <si>
    <t>mval2A</t>
  </si>
  <si>
    <t>mval2B</t>
  </si>
  <si>
    <t>mval2C</t>
  </si>
  <si>
    <t>mval3A</t>
  </si>
  <si>
    <t>mval3B</t>
  </si>
  <si>
    <t>mval3C</t>
  </si>
  <si>
    <t>mval4A</t>
  </si>
  <si>
    <t>mval4B</t>
  </si>
  <si>
    <t>mval4C</t>
  </si>
  <si>
    <t>mval4D</t>
  </si>
  <si>
    <t>mval5A</t>
  </si>
  <si>
    <t>mval5B</t>
  </si>
  <si>
    <t>mval5C</t>
  </si>
  <si>
    <t>mval5D</t>
  </si>
  <si>
    <t>mval6A</t>
  </si>
  <si>
    <t>mval6B</t>
  </si>
  <si>
    <t>mval6C</t>
  </si>
  <si>
    <t>mval7A</t>
  </si>
  <si>
    <t>mval7B</t>
  </si>
  <si>
    <t>mval7C</t>
  </si>
  <si>
    <t>mval8A</t>
  </si>
  <si>
    <t>mval8B</t>
  </si>
  <si>
    <t>mval8C</t>
  </si>
  <si>
    <t>mval9A</t>
  </si>
  <si>
    <t>mval9B</t>
  </si>
  <si>
    <t>mval9C</t>
  </si>
  <si>
    <t>mval9D</t>
  </si>
  <si>
    <t>mval10A</t>
  </si>
  <si>
    <t>mval10B</t>
  </si>
  <si>
    <t>mval10C</t>
  </si>
  <si>
    <t>mval10D</t>
  </si>
  <si>
    <t>Hefei-1</t>
  </si>
  <si>
    <t>Hefei-2</t>
  </si>
  <si>
    <t>Hefei-3</t>
  </si>
  <si>
    <t>Hefei-4</t>
  </si>
  <si>
    <t>Hefei-5</t>
  </si>
  <si>
    <t>Hefei-6</t>
  </si>
  <si>
    <t>Hefei-7</t>
  </si>
  <si>
    <t>Hefei-8</t>
  </si>
  <si>
    <t>Hefei-9</t>
  </si>
  <si>
    <t>Hefei-10</t>
  </si>
  <si>
    <t>RDG-MAENS</t>
  </si>
  <si>
    <t>UHGS</t>
  </si>
  <si>
    <t>RCO-SAHiD</t>
  </si>
  <si>
    <t>Beijing-1</t>
  </si>
  <si>
    <t>Beijing-2</t>
  </si>
  <si>
    <t>Beijing-3</t>
  </si>
  <si>
    <t>Beijing-4</t>
  </si>
  <si>
    <t>Beijing-5</t>
  </si>
  <si>
    <t>Beijing-6</t>
  </si>
  <si>
    <t>Beijing-7</t>
  </si>
  <si>
    <t>Beijing-8</t>
  </si>
  <si>
    <t>Beijing-9</t>
  </si>
  <si>
    <t>Beijing-10</t>
  </si>
  <si>
    <t>K1_g-2</t>
  </si>
  <si>
    <t>K1_g-6</t>
  </si>
  <si>
    <t>K2_g-2</t>
  </si>
  <si>
    <t>K2_g-4</t>
  </si>
  <si>
    <t>K5_g-2</t>
  </si>
  <si>
    <t>K5_g-6</t>
  </si>
  <si>
    <t>O1_g-4</t>
  </si>
  <si>
    <t>O1_g-6</t>
  </si>
  <si>
    <t>O1_p-2</t>
  </si>
  <si>
    <t>O1_p-4</t>
  </si>
  <si>
    <t>O6_g-2</t>
  </si>
  <si>
    <t>O6_g-6</t>
  </si>
  <si>
    <t>Time</t>
  </si>
  <si>
    <t>117 seconds per 1000 nodes</t>
  </si>
  <si>
    <t>FastCARP</t>
  </si>
  <si>
    <t>SAHiD</t>
  </si>
  <si>
    <t xml:space="preserve">UHGS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</si>
</sst>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10" fontId="0" fillId="0" borderId="8" xfId="1" applyNumberFormat="1" applyFont="1" applyBorder="1"/>
    <xf numFmtId="10" fontId="0" fillId="0" borderId="6" xfId="1" applyNumberFormat="1" applyFon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0" xfId="0" applyNumberFormat="1"/>
    <xf numFmtId="10" fontId="0" fillId="0" borderId="11" xfId="1" applyNumberFormat="1" applyFont="1" applyBorder="1"/>
    <xf numFmtId="10" fontId="0" fillId="0" borderId="10" xfId="1" applyNumberFormat="1" applyFon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10" fontId="0" fillId="0" borderId="15" xfId="1" applyNumberFormat="1" applyFont="1" applyBorder="1"/>
    <xf numFmtId="10" fontId="0" fillId="0" borderId="13" xfId="1" applyNumberFormat="1" applyFont="1" applyBorder="1"/>
    <xf numFmtId="10" fontId="0" fillId="0" borderId="0" xfId="1" applyNumberFormat="1" applyFont="1" applyBorder="1"/>
    <xf numFmtId="0" fontId="0" fillId="0" borderId="14" xfId="0" applyBorder="1"/>
    <xf numFmtId="3" fontId="0" fillId="0" borderId="9" xfId="0" applyNumberFormat="1" applyBorder="1"/>
    <xf numFmtId="3" fontId="0" fillId="0" borderId="12" xfId="0" applyNumberFormat="1" applyBorder="1"/>
    <xf numFmtId="10" fontId="0" fillId="0" borderId="0" xfId="1" applyNumberFormat="1" applyFont="1"/>
    <xf numFmtId="0" fontId="0" fillId="0" borderId="0" xfId="0" applyAlignment="1">
      <alignment horizontal="center" vertical="center" textRotation="90"/>
    </xf>
    <xf numFmtId="0" fontId="0" fillId="0" borderId="7" xfId="0" applyBorder="1"/>
    <xf numFmtId="3" fontId="0" fillId="0" borderId="17" xfId="0" applyNumberFormat="1" applyBorder="1"/>
    <xf numFmtId="3" fontId="0" fillId="0" borderId="16" xfId="0" applyNumberFormat="1" applyBorder="1"/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vertical="center" textRotation="90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vertical="center" textRotation="90"/>
    </xf>
    <xf numFmtId="10" fontId="0" fillId="0" borderId="4" xfId="0" applyNumberFormat="1" applyBorder="1"/>
    <xf numFmtId="10" fontId="0" fillId="0" borderId="4" xfId="1" applyNumberFormat="1" applyFont="1" applyBorder="1"/>
    <xf numFmtId="1" fontId="0" fillId="0" borderId="0" xfId="1" applyNumberFormat="1" applyFont="1"/>
    <xf numFmtId="0" fontId="0" fillId="0" borderId="4" xfId="0" applyBorder="1" applyAlignment="1">
      <alignment horizontal="center" vertical="center"/>
    </xf>
    <xf numFmtId="3" fontId="0" fillId="0" borderId="13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9" xfId="0" applyNumberFormat="1" applyBorder="1"/>
    <xf numFmtId="1" fontId="0" fillId="0" borderId="12" xfId="0" applyNumberFormat="1" applyBorder="1"/>
    <xf numFmtId="164" fontId="0" fillId="0" borderId="0" xfId="0" applyNumberFormat="1"/>
    <xf numFmtId="0" fontId="6" fillId="0" borderId="0" xfId="0" applyFont="1"/>
    <xf numFmtId="3" fontId="5" fillId="0" borderId="0" xfId="0" applyNumberFormat="1" applyFont="1"/>
    <xf numFmtId="3" fontId="0" fillId="0" borderId="19" xfId="0" applyNumberFormat="1" applyBorder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9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3" fillId="0" borderId="5" xfId="0" applyNumberFormat="1" applyFont="1" applyBorder="1" applyAlignment="1">
      <alignment horizontal="center" vertical="center" textRotation="90"/>
    </xf>
    <xf numFmtId="9" fontId="3" fillId="0" borderId="9" xfId="0" applyNumberFormat="1" applyFont="1" applyBorder="1" applyAlignment="1">
      <alignment horizontal="center" vertical="center" textRotation="90"/>
    </xf>
    <xf numFmtId="9" fontId="3" fillId="0" borderId="12" xfId="0" applyNumberFormat="1" applyFont="1" applyBorder="1" applyAlignment="1">
      <alignment horizontal="center" vertical="center" textRotation="90"/>
    </xf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2" fillId="0" borderId="2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2"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u/>
      </font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F6DA-154D-4F42-9692-FEB2EFB15A47}">
  <dimension ref="B2:U120"/>
  <sheetViews>
    <sheetView tabSelected="1" workbookViewId="0">
      <selection activeCell="T9" sqref="T9"/>
    </sheetView>
  </sheetViews>
  <sheetFormatPr defaultRowHeight="15" x14ac:dyDescent="0.25"/>
  <sheetData>
    <row r="2" spans="2:19" ht="15.75" thickBot="1" x14ac:dyDescent="0.3"/>
    <row r="3" spans="2:19" ht="16.5" thickTop="1" thickBot="1" x14ac:dyDescent="0.3">
      <c r="G3" s="58" t="s">
        <v>25</v>
      </c>
      <c r="H3" s="59"/>
      <c r="I3" s="59"/>
      <c r="J3" s="60"/>
      <c r="K3" s="58" t="s">
        <v>74</v>
      </c>
      <c r="L3" s="59"/>
      <c r="M3" s="59"/>
      <c r="N3" s="60"/>
      <c r="O3" s="58" t="s">
        <v>26</v>
      </c>
      <c r="P3" s="59"/>
      <c r="Q3" s="59"/>
      <c r="R3" s="60"/>
      <c r="S3" s="51"/>
    </row>
    <row r="4" spans="2:19" ht="16.5" thickTop="1" thickBot="1" x14ac:dyDescent="0.3">
      <c r="G4" s="52" t="s">
        <v>0</v>
      </c>
      <c r="H4" s="54"/>
      <c r="I4" s="52" t="s">
        <v>1</v>
      </c>
      <c r="J4" s="54"/>
      <c r="K4" s="52" t="s">
        <v>0</v>
      </c>
      <c r="L4" s="54"/>
      <c r="M4" s="52" t="s">
        <v>1</v>
      </c>
      <c r="N4" s="54"/>
      <c r="O4" s="52" t="s">
        <v>0</v>
      </c>
      <c r="P4" s="54"/>
      <c r="Q4" s="52" t="s">
        <v>1</v>
      </c>
      <c r="R4" s="54"/>
    </row>
    <row r="5" spans="2:19" ht="15.75" customHeight="1" thickTop="1" thickBot="1" x14ac:dyDescent="0.3">
      <c r="C5" s="1" t="s">
        <v>2</v>
      </c>
      <c r="D5" s="1" t="s">
        <v>3</v>
      </c>
      <c r="E5" s="1" t="s">
        <v>28</v>
      </c>
      <c r="F5" s="1" t="s">
        <v>27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O5" s="2" t="s">
        <v>5</v>
      </c>
      <c r="P5" s="3" t="s">
        <v>6</v>
      </c>
      <c r="Q5" s="4" t="s">
        <v>5</v>
      </c>
      <c r="R5" s="3" t="s">
        <v>6</v>
      </c>
    </row>
    <row r="6" spans="2:19" ht="15.75" thickTop="1" x14ac:dyDescent="0.25">
      <c r="B6" s="32"/>
      <c r="C6" s="5" t="s">
        <v>29</v>
      </c>
      <c r="D6" s="6">
        <v>55</v>
      </c>
      <c r="E6" s="6">
        <v>230</v>
      </c>
      <c r="F6" s="7">
        <v>230</v>
      </c>
      <c r="G6" s="8">
        <v>230</v>
      </c>
      <c r="H6" s="9">
        <f>G6/$F6-1</f>
        <v>0</v>
      </c>
      <c r="I6" s="8">
        <v>230</v>
      </c>
      <c r="J6" s="10">
        <f>I6/$F6-1</f>
        <v>0</v>
      </c>
      <c r="K6" s="14">
        <f t="shared" ref="K6:K39" si="0">Q86</f>
        <v>230</v>
      </c>
      <c r="L6" s="10">
        <f>K6/$F6-1</f>
        <v>0</v>
      </c>
      <c r="M6" s="14">
        <f t="shared" ref="M6:M39" si="1">S86</f>
        <v>230</v>
      </c>
      <c r="N6" s="10">
        <f>M6/$F6-1</f>
        <v>0</v>
      </c>
      <c r="O6" s="14">
        <f t="shared" ref="O6:O39" si="2">Q47</f>
        <v>230</v>
      </c>
      <c r="P6" s="10">
        <f t="shared" ref="P6:P39" si="3">R47</f>
        <v>0</v>
      </c>
      <c r="Q6" s="14">
        <f t="shared" ref="Q6:Q39" si="4">S47</f>
        <v>230</v>
      </c>
      <c r="R6" s="10">
        <f t="shared" ref="R6:R39" si="5">T47</f>
        <v>0</v>
      </c>
      <c r="S6" s="14"/>
    </row>
    <row r="7" spans="2:19" x14ac:dyDescent="0.25">
      <c r="B7" s="32"/>
      <c r="C7" s="11" t="s">
        <v>30</v>
      </c>
      <c r="D7" s="12">
        <v>51</v>
      </c>
      <c r="E7" s="12">
        <v>261</v>
      </c>
      <c r="F7" s="13">
        <v>261</v>
      </c>
      <c r="G7" s="14">
        <v>261</v>
      </c>
      <c r="H7" s="15">
        <f>G7/$F7-1</f>
        <v>0</v>
      </c>
      <c r="I7" s="14">
        <v>261</v>
      </c>
      <c r="J7" s="16">
        <f>I7/$F7-1</f>
        <v>0</v>
      </c>
      <c r="K7" s="14">
        <f t="shared" si="0"/>
        <v>261</v>
      </c>
      <c r="L7" s="16">
        <f>K7/$F7-1</f>
        <v>0</v>
      </c>
      <c r="M7" s="14">
        <f t="shared" si="1"/>
        <v>261</v>
      </c>
      <c r="N7" s="16">
        <f>M7/$F7-1</f>
        <v>0</v>
      </c>
      <c r="O7" s="14">
        <f t="shared" si="2"/>
        <v>261</v>
      </c>
      <c r="P7" s="16">
        <f t="shared" si="3"/>
        <v>0</v>
      </c>
      <c r="Q7" s="14">
        <f t="shared" si="4"/>
        <v>261</v>
      </c>
      <c r="R7" s="16">
        <f t="shared" si="5"/>
        <v>0</v>
      </c>
      <c r="S7" s="14"/>
    </row>
    <row r="8" spans="2:19" x14ac:dyDescent="0.25">
      <c r="B8" s="32"/>
      <c r="C8" s="11" t="s">
        <v>31</v>
      </c>
      <c r="D8" s="12">
        <v>53</v>
      </c>
      <c r="E8" s="12">
        <v>309</v>
      </c>
      <c r="F8" s="13">
        <v>315</v>
      </c>
      <c r="G8" s="14">
        <v>315</v>
      </c>
      <c r="H8" s="15">
        <f t="shared" ref="H8:H39" si="6">G8/$F8-1</f>
        <v>0</v>
      </c>
      <c r="I8" s="14">
        <v>315</v>
      </c>
      <c r="J8" s="16">
        <f t="shared" ref="J8:J39" si="7">I8/$F8-1</f>
        <v>0</v>
      </c>
      <c r="K8" s="14">
        <f t="shared" si="0"/>
        <v>309</v>
      </c>
      <c r="L8" s="16">
        <f t="shared" ref="L8:L39" si="8">K8/$F8-1</f>
        <v>-1.9047619047619091E-2</v>
      </c>
      <c r="M8" s="14">
        <f t="shared" si="1"/>
        <v>309.2</v>
      </c>
      <c r="N8" s="16">
        <f t="shared" ref="N8:N39" si="9">M8/$F8-1</f>
        <v>-1.8412698412698436E-2</v>
      </c>
      <c r="O8" s="14">
        <f t="shared" si="2"/>
        <v>309</v>
      </c>
      <c r="P8" s="16">
        <f t="shared" si="3"/>
        <v>-1.9047619047619091E-2</v>
      </c>
      <c r="Q8" s="14">
        <f t="shared" si="4"/>
        <v>309.60000000000002</v>
      </c>
      <c r="R8" s="16">
        <f t="shared" si="5"/>
        <v>-1.7142857142857015E-2</v>
      </c>
      <c r="S8" s="14"/>
    </row>
    <row r="9" spans="2:19" x14ac:dyDescent="0.25">
      <c r="B9" s="32"/>
      <c r="C9" s="11" t="s">
        <v>32</v>
      </c>
      <c r="D9" s="12">
        <v>44</v>
      </c>
      <c r="E9" s="12">
        <v>324</v>
      </c>
      <c r="F9" s="13">
        <v>324</v>
      </c>
      <c r="G9" s="14">
        <v>324</v>
      </c>
      <c r="H9" s="15">
        <f t="shared" si="6"/>
        <v>0</v>
      </c>
      <c r="I9" s="14">
        <v>324</v>
      </c>
      <c r="J9" s="16">
        <f t="shared" si="7"/>
        <v>0</v>
      </c>
      <c r="K9" s="14">
        <f t="shared" si="0"/>
        <v>324</v>
      </c>
      <c r="L9" s="16">
        <f t="shared" si="8"/>
        <v>0</v>
      </c>
      <c r="M9" s="14">
        <f t="shared" si="1"/>
        <v>324</v>
      </c>
      <c r="N9" s="16">
        <f t="shared" si="9"/>
        <v>0</v>
      </c>
      <c r="O9" s="14">
        <f t="shared" si="2"/>
        <v>324</v>
      </c>
      <c r="P9" s="16">
        <f t="shared" si="3"/>
        <v>0</v>
      </c>
      <c r="Q9" s="14">
        <f t="shared" si="4"/>
        <v>324</v>
      </c>
      <c r="R9" s="16">
        <f t="shared" si="5"/>
        <v>0</v>
      </c>
      <c r="S9" s="14"/>
    </row>
    <row r="10" spans="2:19" x14ac:dyDescent="0.25">
      <c r="B10" s="32"/>
      <c r="C10" s="11" t="s">
        <v>33</v>
      </c>
      <c r="D10" s="12">
        <v>52</v>
      </c>
      <c r="E10" s="12">
        <v>395</v>
      </c>
      <c r="F10" s="13">
        <v>395</v>
      </c>
      <c r="G10" s="14">
        <v>395</v>
      </c>
      <c r="H10" s="15">
        <f t="shared" si="6"/>
        <v>0</v>
      </c>
      <c r="I10" s="14">
        <v>395</v>
      </c>
      <c r="J10" s="16">
        <f t="shared" si="7"/>
        <v>0</v>
      </c>
      <c r="K10" s="14">
        <f t="shared" si="0"/>
        <v>395</v>
      </c>
      <c r="L10" s="16">
        <f t="shared" si="8"/>
        <v>0</v>
      </c>
      <c r="M10" s="14">
        <f t="shared" si="1"/>
        <v>395</v>
      </c>
      <c r="N10" s="16">
        <f t="shared" si="9"/>
        <v>0</v>
      </c>
      <c r="O10" s="14">
        <f t="shared" si="2"/>
        <v>395</v>
      </c>
      <c r="P10" s="16">
        <f t="shared" si="3"/>
        <v>0</v>
      </c>
      <c r="Q10" s="14">
        <f t="shared" si="4"/>
        <v>395</v>
      </c>
      <c r="R10" s="16">
        <f t="shared" si="5"/>
        <v>0</v>
      </c>
      <c r="S10" s="14"/>
    </row>
    <row r="11" spans="2:19" x14ac:dyDescent="0.25">
      <c r="B11" s="31"/>
      <c r="C11" s="11" t="s">
        <v>34</v>
      </c>
      <c r="D11" s="11">
        <v>49</v>
      </c>
      <c r="E11" s="11">
        <v>521</v>
      </c>
      <c r="F11" s="24">
        <v>526</v>
      </c>
      <c r="G11" s="14">
        <v>526</v>
      </c>
      <c r="H11" s="15">
        <f t="shared" si="6"/>
        <v>0</v>
      </c>
      <c r="I11" s="14">
        <v>526</v>
      </c>
      <c r="J11" s="16">
        <f t="shared" si="7"/>
        <v>0</v>
      </c>
      <c r="K11" s="14">
        <f t="shared" si="0"/>
        <v>526</v>
      </c>
      <c r="L11" s="16">
        <f t="shared" si="8"/>
        <v>0</v>
      </c>
      <c r="M11" s="14">
        <f t="shared" si="1"/>
        <v>526</v>
      </c>
      <c r="N11" s="16">
        <f t="shared" si="9"/>
        <v>0</v>
      </c>
      <c r="O11" s="14">
        <f t="shared" si="2"/>
        <v>526</v>
      </c>
      <c r="P11" s="16">
        <f t="shared" si="3"/>
        <v>0</v>
      </c>
      <c r="Q11" s="14">
        <f t="shared" si="4"/>
        <v>526</v>
      </c>
      <c r="R11" s="16">
        <f t="shared" si="5"/>
        <v>0</v>
      </c>
      <c r="S11" s="14"/>
    </row>
    <row r="12" spans="2:19" x14ac:dyDescent="0.25">
      <c r="B12" s="31"/>
      <c r="C12" s="11" t="s">
        <v>35</v>
      </c>
      <c r="D12" s="11">
        <v>48</v>
      </c>
      <c r="E12" s="11">
        <v>115</v>
      </c>
      <c r="F12" s="24">
        <v>115</v>
      </c>
      <c r="G12" s="14">
        <v>115</v>
      </c>
      <c r="H12" s="15">
        <f t="shared" si="6"/>
        <v>0</v>
      </c>
      <c r="I12" s="14">
        <v>115</v>
      </c>
      <c r="J12" s="16">
        <f t="shared" si="7"/>
        <v>0</v>
      </c>
      <c r="K12" s="14">
        <f t="shared" si="0"/>
        <v>115</v>
      </c>
      <c r="L12" s="16">
        <f t="shared" si="8"/>
        <v>0</v>
      </c>
      <c r="M12" s="14">
        <f t="shared" si="1"/>
        <v>115</v>
      </c>
      <c r="N12" s="16">
        <f t="shared" si="9"/>
        <v>0</v>
      </c>
      <c r="O12" s="14">
        <f t="shared" si="2"/>
        <v>115</v>
      </c>
      <c r="P12" s="16">
        <f t="shared" si="3"/>
        <v>0</v>
      </c>
      <c r="Q12" s="14">
        <f t="shared" si="4"/>
        <v>115</v>
      </c>
      <c r="R12" s="16">
        <f t="shared" si="5"/>
        <v>0</v>
      </c>
      <c r="S12" s="14"/>
    </row>
    <row r="13" spans="2:19" x14ac:dyDescent="0.25">
      <c r="B13" s="31"/>
      <c r="C13" s="11" t="s">
        <v>36</v>
      </c>
      <c r="D13" s="11">
        <v>45</v>
      </c>
      <c r="E13" s="11">
        <v>142</v>
      </c>
      <c r="F13" s="24">
        <v>142</v>
      </c>
      <c r="G13" s="14">
        <v>142</v>
      </c>
      <c r="H13" s="15">
        <f t="shared" si="6"/>
        <v>0</v>
      </c>
      <c r="I13" s="14">
        <v>142</v>
      </c>
      <c r="J13" s="16">
        <f t="shared" si="7"/>
        <v>0</v>
      </c>
      <c r="K13" s="14">
        <f t="shared" si="0"/>
        <v>142</v>
      </c>
      <c r="L13" s="16">
        <f t="shared" si="8"/>
        <v>0</v>
      </c>
      <c r="M13" s="14">
        <f t="shared" si="1"/>
        <v>142</v>
      </c>
      <c r="N13" s="16">
        <f t="shared" si="9"/>
        <v>0</v>
      </c>
      <c r="O13" s="14">
        <f t="shared" si="2"/>
        <v>142</v>
      </c>
      <c r="P13" s="16">
        <f t="shared" si="3"/>
        <v>0</v>
      </c>
      <c r="Q13" s="14">
        <f t="shared" si="4"/>
        <v>142</v>
      </c>
      <c r="R13" s="16">
        <f t="shared" si="5"/>
        <v>0</v>
      </c>
      <c r="S13" s="14"/>
    </row>
    <row r="14" spans="2:19" x14ac:dyDescent="0.25">
      <c r="B14" s="31"/>
      <c r="C14" s="11" t="s">
        <v>37</v>
      </c>
      <c r="D14" s="11">
        <v>43</v>
      </c>
      <c r="E14" s="11">
        <v>166</v>
      </c>
      <c r="F14" s="24">
        <v>166</v>
      </c>
      <c r="G14" s="14">
        <v>166</v>
      </c>
      <c r="H14" s="15">
        <f t="shared" si="6"/>
        <v>0</v>
      </c>
      <c r="I14" s="14">
        <v>166</v>
      </c>
      <c r="J14" s="16">
        <f t="shared" si="7"/>
        <v>0</v>
      </c>
      <c r="K14" s="14">
        <f t="shared" si="0"/>
        <v>166</v>
      </c>
      <c r="L14" s="16">
        <f t="shared" si="8"/>
        <v>0</v>
      </c>
      <c r="M14" s="14">
        <f t="shared" si="1"/>
        <v>166</v>
      </c>
      <c r="N14" s="16">
        <f t="shared" si="9"/>
        <v>0</v>
      </c>
      <c r="O14" s="14">
        <f t="shared" si="2"/>
        <v>166</v>
      </c>
      <c r="P14" s="16">
        <f t="shared" si="3"/>
        <v>0</v>
      </c>
      <c r="Q14" s="14">
        <f t="shared" si="4"/>
        <v>166</v>
      </c>
      <c r="R14" s="16">
        <f t="shared" si="5"/>
        <v>0</v>
      </c>
      <c r="S14" s="14"/>
    </row>
    <row r="15" spans="2:19" x14ac:dyDescent="0.25">
      <c r="B15" s="31"/>
      <c r="C15" s="11" t="s">
        <v>38</v>
      </c>
      <c r="D15" s="11">
        <v>95</v>
      </c>
      <c r="E15" s="11">
        <v>580</v>
      </c>
      <c r="F15" s="24">
        <v>580</v>
      </c>
      <c r="G15" s="14">
        <v>580</v>
      </c>
      <c r="H15" s="15">
        <f t="shared" si="6"/>
        <v>0</v>
      </c>
      <c r="I15" s="14">
        <v>580</v>
      </c>
      <c r="J15" s="16">
        <f t="shared" si="7"/>
        <v>0</v>
      </c>
      <c r="K15" s="14">
        <f t="shared" si="0"/>
        <v>580</v>
      </c>
      <c r="L15" s="16">
        <f t="shared" si="8"/>
        <v>0</v>
      </c>
      <c r="M15" s="14">
        <f t="shared" si="1"/>
        <v>580</v>
      </c>
      <c r="N15" s="16">
        <f t="shared" si="9"/>
        <v>0</v>
      </c>
      <c r="O15" s="14">
        <f t="shared" si="2"/>
        <v>580</v>
      </c>
      <c r="P15" s="16">
        <f t="shared" si="3"/>
        <v>0</v>
      </c>
      <c r="Q15" s="14">
        <f t="shared" si="4"/>
        <v>580</v>
      </c>
      <c r="R15" s="16">
        <f t="shared" si="5"/>
        <v>0</v>
      </c>
      <c r="S15" s="14"/>
    </row>
    <row r="16" spans="2:19" x14ac:dyDescent="0.25">
      <c r="B16" s="31"/>
      <c r="C16" s="11" t="s">
        <v>39</v>
      </c>
      <c r="D16" s="11">
        <v>102</v>
      </c>
      <c r="E16" s="11">
        <v>650</v>
      </c>
      <c r="F16" s="24">
        <v>650</v>
      </c>
      <c r="G16" s="14">
        <v>650</v>
      </c>
      <c r="H16" s="15">
        <f t="shared" si="6"/>
        <v>0</v>
      </c>
      <c r="I16" s="14">
        <v>650</v>
      </c>
      <c r="J16" s="16">
        <f t="shared" si="7"/>
        <v>0</v>
      </c>
      <c r="K16" s="14">
        <f t="shared" si="0"/>
        <v>650</v>
      </c>
      <c r="L16" s="16">
        <f t="shared" si="8"/>
        <v>0</v>
      </c>
      <c r="M16" s="14">
        <f t="shared" si="1"/>
        <v>650</v>
      </c>
      <c r="N16" s="16">
        <f t="shared" si="9"/>
        <v>0</v>
      </c>
      <c r="O16" s="14">
        <f t="shared" si="2"/>
        <v>650</v>
      </c>
      <c r="P16" s="16">
        <f t="shared" si="3"/>
        <v>0</v>
      </c>
      <c r="Q16" s="14">
        <f t="shared" si="4"/>
        <v>650</v>
      </c>
      <c r="R16" s="16">
        <f t="shared" si="5"/>
        <v>0</v>
      </c>
      <c r="S16" s="14"/>
    </row>
    <row r="17" spans="2:19" x14ac:dyDescent="0.25">
      <c r="B17" s="31"/>
      <c r="C17" s="11" t="s">
        <v>40</v>
      </c>
      <c r="D17" s="11">
        <v>103</v>
      </c>
      <c r="E17" s="11">
        <v>630</v>
      </c>
      <c r="F17" s="24">
        <v>630</v>
      </c>
      <c r="G17" s="14">
        <v>630</v>
      </c>
      <c r="H17" s="15">
        <f t="shared" si="6"/>
        <v>0</v>
      </c>
      <c r="I17" s="14">
        <v>631</v>
      </c>
      <c r="J17" s="16">
        <f t="shared" si="7"/>
        <v>1.5873015873015817E-3</v>
      </c>
      <c r="K17" s="14">
        <f t="shared" si="0"/>
        <v>630</v>
      </c>
      <c r="L17" s="16">
        <f t="shared" si="8"/>
        <v>0</v>
      </c>
      <c r="M17" s="14">
        <f t="shared" si="1"/>
        <v>630</v>
      </c>
      <c r="N17" s="16">
        <f t="shared" si="9"/>
        <v>0</v>
      </c>
      <c r="O17" s="14">
        <f t="shared" si="2"/>
        <v>630</v>
      </c>
      <c r="P17" s="16">
        <f t="shared" si="3"/>
        <v>0</v>
      </c>
      <c r="Q17" s="14">
        <f t="shared" si="4"/>
        <v>630</v>
      </c>
      <c r="R17" s="16">
        <f t="shared" si="5"/>
        <v>0</v>
      </c>
      <c r="S17" s="14"/>
    </row>
    <row r="18" spans="2:19" x14ac:dyDescent="0.25">
      <c r="B18" s="31"/>
      <c r="C18" s="11" t="s">
        <v>41</v>
      </c>
      <c r="D18" s="11">
        <v>104</v>
      </c>
      <c r="E18" s="11">
        <v>746</v>
      </c>
      <c r="F18" s="24">
        <v>770</v>
      </c>
      <c r="G18" s="14">
        <v>770</v>
      </c>
      <c r="H18" s="15">
        <f t="shared" si="6"/>
        <v>0</v>
      </c>
      <c r="I18" s="14">
        <v>776</v>
      </c>
      <c r="J18" s="16">
        <f t="shared" si="7"/>
        <v>7.7922077922076838E-3</v>
      </c>
      <c r="K18" s="14">
        <f t="shared" si="0"/>
        <v>750</v>
      </c>
      <c r="L18" s="16">
        <f t="shared" si="8"/>
        <v>-2.5974025974025983E-2</v>
      </c>
      <c r="M18" s="14">
        <f t="shared" si="1"/>
        <v>750.2</v>
      </c>
      <c r="N18" s="16">
        <f t="shared" si="9"/>
        <v>-2.571428571428569E-2</v>
      </c>
      <c r="O18" s="14">
        <f t="shared" si="2"/>
        <v>750</v>
      </c>
      <c r="P18" s="16">
        <f t="shared" si="3"/>
        <v>-2.5974025974025983E-2</v>
      </c>
      <c r="Q18" s="14">
        <f t="shared" si="4"/>
        <v>750.2</v>
      </c>
      <c r="R18" s="16">
        <f t="shared" si="5"/>
        <v>-2.571428571428569E-2</v>
      </c>
      <c r="S18" s="14"/>
    </row>
    <row r="19" spans="2:19" x14ac:dyDescent="0.25">
      <c r="B19" s="31"/>
      <c r="C19" s="11" t="s">
        <v>42</v>
      </c>
      <c r="D19" s="11">
        <v>96</v>
      </c>
      <c r="E19" s="11">
        <v>597</v>
      </c>
      <c r="F19" s="24">
        <v>597</v>
      </c>
      <c r="G19" s="14">
        <v>597</v>
      </c>
      <c r="H19" s="15">
        <f t="shared" si="6"/>
        <v>0</v>
      </c>
      <c r="I19" s="14">
        <v>597</v>
      </c>
      <c r="J19" s="16">
        <f t="shared" si="7"/>
        <v>0</v>
      </c>
      <c r="K19" s="14">
        <f t="shared" si="0"/>
        <v>597</v>
      </c>
      <c r="L19" s="16">
        <f t="shared" si="8"/>
        <v>0</v>
      </c>
      <c r="M19" s="14">
        <f t="shared" si="1"/>
        <v>597</v>
      </c>
      <c r="N19" s="16">
        <f t="shared" si="9"/>
        <v>0</v>
      </c>
      <c r="O19" s="14">
        <f t="shared" si="2"/>
        <v>597</v>
      </c>
      <c r="P19" s="16">
        <f t="shared" si="3"/>
        <v>0</v>
      </c>
      <c r="Q19" s="14">
        <f t="shared" si="4"/>
        <v>597</v>
      </c>
      <c r="R19" s="16">
        <f t="shared" si="5"/>
        <v>0</v>
      </c>
      <c r="S19" s="14"/>
    </row>
    <row r="20" spans="2:19" x14ac:dyDescent="0.25">
      <c r="B20" s="31"/>
      <c r="C20" s="11" t="s">
        <v>43</v>
      </c>
      <c r="D20" s="11">
        <v>91</v>
      </c>
      <c r="E20" s="11">
        <v>613</v>
      </c>
      <c r="F20" s="24">
        <v>613</v>
      </c>
      <c r="G20" s="14">
        <v>613</v>
      </c>
      <c r="H20" s="15">
        <f t="shared" si="6"/>
        <v>0</v>
      </c>
      <c r="I20" s="14">
        <v>615</v>
      </c>
      <c r="J20" s="16">
        <f t="shared" si="7"/>
        <v>3.2626427406199365E-3</v>
      </c>
      <c r="K20" s="14">
        <f t="shared" si="0"/>
        <v>613</v>
      </c>
      <c r="L20" s="16">
        <f t="shared" si="8"/>
        <v>0</v>
      </c>
      <c r="M20" s="14">
        <f t="shared" si="1"/>
        <v>613</v>
      </c>
      <c r="N20" s="16">
        <f t="shared" si="9"/>
        <v>0</v>
      </c>
      <c r="O20" s="14">
        <f t="shared" si="2"/>
        <v>613</v>
      </c>
      <c r="P20" s="16">
        <f t="shared" si="3"/>
        <v>0</v>
      </c>
      <c r="Q20" s="14">
        <f t="shared" si="4"/>
        <v>613</v>
      </c>
      <c r="R20" s="16">
        <f t="shared" si="5"/>
        <v>0</v>
      </c>
      <c r="S20" s="14"/>
    </row>
    <row r="21" spans="2:19" x14ac:dyDescent="0.25">
      <c r="B21" s="31"/>
      <c r="C21" s="11" t="s">
        <v>44</v>
      </c>
      <c r="D21" s="11">
        <v>98</v>
      </c>
      <c r="E21" s="11">
        <v>697</v>
      </c>
      <c r="F21" s="24">
        <v>697</v>
      </c>
      <c r="G21" s="14">
        <v>697</v>
      </c>
      <c r="H21" s="15">
        <f t="shared" si="6"/>
        <v>0</v>
      </c>
      <c r="I21" s="14">
        <v>697</v>
      </c>
      <c r="J21" s="16">
        <f t="shared" si="7"/>
        <v>0</v>
      </c>
      <c r="K21" s="14">
        <f t="shared" si="0"/>
        <v>697</v>
      </c>
      <c r="L21" s="16">
        <f t="shared" si="8"/>
        <v>0</v>
      </c>
      <c r="M21" s="14">
        <f t="shared" si="1"/>
        <v>697</v>
      </c>
      <c r="N21" s="16">
        <f t="shared" si="9"/>
        <v>0</v>
      </c>
      <c r="O21" s="14">
        <f t="shared" si="2"/>
        <v>697</v>
      </c>
      <c r="P21" s="16">
        <f t="shared" si="3"/>
        <v>0</v>
      </c>
      <c r="Q21" s="14">
        <f t="shared" si="4"/>
        <v>697</v>
      </c>
      <c r="R21" s="16">
        <f t="shared" si="5"/>
        <v>0</v>
      </c>
      <c r="S21" s="14"/>
    </row>
    <row r="22" spans="2:19" x14ac:dyDescent="0.25">
      <c r="B22" s="12"/>
      <c r="C22" s="11" t="s">
        <v>45</v>
      </c>
      <c r="D22" s="11">
        <v>92</v>
      </c>
      <c r="E22" s="11">
        <v>719</v>
      </c>
      <c r="F22" s="11">
        <v>739</v>
      </c>
      <c r="G22" s="14">
        <v>739</v>
      </c>
      <c r="H22" s="15">
        <f t="shared" si="6"/>
        <v>0</v>
      </c>
      <c r="I22" s="14">
        <v>757</v>
      </c>
      <c r="J22" s="16">
        <f t="shared" si="7"/>
        <v>2.4357239512855289E-2</v>
      </c>
      <c r="K22" s="14">
        <f t="shared" si="0"/>
        <v>728</v>
      </c>
      <c r="L22" s="16">
        <f t="shared" si="8"/>
        <v>-1.4884979702300405E-2</v>
      </c>
      <c r="M22" s="14">
        <f t="shared" si="1"/>
        <v>729.3</v>
      </c>
      <c r="N22" s="16">
        <f t="shared" si="9"/>
        <v>-1.3125845737483099E-2</v>
      </c>
      <c r="O22" s="14">
        <f t="shared" si="2"/>
        <v>728</v>
      </c>
      <c r="P22" s="16">
        <f t="shared" si="3"/>
        <v>-1.4884979702300405E-2</v>
      </c>
      <c r="Q22" s="14">
        <f t="shared" si="4"/>
        <v>728.9</v>
      </c>
      <c r="R22" s="16">
        <f t="shared" si="5"/>
        <v>-1.3667117726657629E-2</v>
      </c>
    </row>
    <row r="23" spans="2:19" x14ac:dyDescent="0.25">
      <c r="B23" s="12"/>
      <c r="C23" s="11" t="s">
        <v>46</v>
      </c>
      <c r="D23" s="11">
        <v>69</v>
      </c>
      <c r="E23" s="11">
        <v>326</v>
      </c>
      <c r="F23" s="11">
        <v>326</v>
      </c>
      <c r="G23" s="14">
        <v>326</v>
      </c>
      <c r="H23" s="15">
        <f t="shared" si="6"/>
        <v>0</v>
      </c>
      <c r="I23" s="14">
        <v>326</v>
      </c>
      <c r="J23" s="16">
        <f t="shared" si="7"/>
        <v>0</v>
      </c>
      <c r="K23" s="14">
        <f t="shared" si="0"/>
        <v>326</v>
      </c>
      <c r="L23" s="16">
        <f t="shared" si="8"/>
        <v>0</v>
      </c>
      <c r="M23" s="14">
        <f t="shared" si="1"/>
        <v>326</v>
      </c>
      <c r="N23" s="16">
        <f t="shared" si="9"/>
        <v>0</v>
      </c>
      <c r="O23" s="14">
        <f t="shared" si="2"/>
        <v>326</v>
      </c>
      <c r="P23" s="16">
        <f t="shared" si="3"/>
        <v>0</v>
      </c>
      <c r="Q23" s="14">
        <f t="shared" si="4"/>
        <v>326</v>
      </c>
      <c r="R23" s="16">
        <f t="shared" si="5"/>
        <v>0</v>
      </c>
    </row>
    <row r="24" spans="2:19" x14ac:dyDescent="0.25">
      <c r="B24" s="12"/>
      <c r="C24" s="11" t="s">
        <v>47</v>
      </c>
      <c r="D24" s="11">
        <v>66</v>
      </c>
      <c r="E24" s="11">
        <v>317</v>
      </c>
      <c r="F24" s="11">
        <v>317</v>
      </c>
      <c r="G24" s="14">
        <v>317</v>
      </c>
      <c r="H24" s="15">
        <f t="shared" si="6"/>
        <v>0</v>
      </c>
      <c r="I24" s="14">
        <v>317</v>
      </c>
      <c r="J24" s="16">
        <f t="shared" si="7"/>
        <v>0</v>
      </c>
      <c r="K24" s="14">
        <f t="shared" si="0"/>
        <v>317</v>
      </c>
      <c r="L24" s="16">
        <f t="shared" si="8"/>
        <v>0</v>
      </c>
      <c r="M24" s="14">
        <f t="shared" si="1"/>
        <v>317</v>
      </c>
      <c r="N24" s="16">
        <f t="shared" si="9"/>
        <v>0</v>
      </c>
      <c r="O24" s="14">
        <f t="shared" si="2"/>
        <v>317</v>
      </c>
      <c r="P24" s="16">
        <f t="shared" si="3"/>
        <v>0</v>
      </c>
      <c r="Q24" s="14">
        <f t="shared" si="4"/>
        <v>317</v>
      </c>
      <c r="R24" s="16">
        <f t="shared" si="5"/>
        <v>0</v>
      </c>
    </row>
    <row r="25" spans="2:19" ht="15.75" customHeight="1" x14ac:dyDescent="0.25">
      <c r="B25" s="12"/>
      <c r="C25" s="11" t="s">
        <v>48</v>
      </c>
      <c r="D25" s="11">
        <v>68</v>
      </c>
      <c r="E25" s="11">
        <v>365</v>
      </c>
      <c r="F25" s="11">
        <v>371</v>
      </c>
      <c r="G25" s="14">
        <v>371</v>
      </c>
      <c r="H25" s="15">
        <f t="shared" si="6"/>
        <v>0</v>
      </c>
      <c r="I25" s="14">
        <v>375</v>
      </c>
      <c r="J25" s="16">
        <f t="shared" si="7"/>
        <v>1.0781671159029615E-2</v>
      </c>
      <c r="K25" s="14">
        <f t="shared" si="0"/>
        <v>370</v>
      </c>
      <c r="L25" s="16">
        <f t="shared" si="8"/>
        <v>-2.6954177897574594E-3</v>
      </c>
      <c r="M25" s="14">
        <f t="shared" si="1"/>
        <v>370.3</v>
      </c>
      <c r="N25" s="16">
        <f t="shared" si="9"/>
        <v>-1.8867924528301883E-3</v>
      </c>
      <c r="O25" s="14">
        <f t="shared" si="2"/>
        <v>370</v>
      </c>
      <c r="P25" s="16">
        <f t="shared" si="3"/>
        <v>-2.6954177897574594E-3</v>
      </c>
      <c r="Q25" s="14">
        <f t="shared" si="4"/>
        <v>370.2</v>
      </c>
      <c r="R25" s="16">
        <f t="shared" si="5"/>
        <v>-2.1563342318059453E-3</v>
      </c>
    </row>
    <row r="26" spans="2:19" x14ac:dyDescent="0.25">
      <c r="B26" s="12"/>
      <c r="C26" s="11" t="s">
        <v>49</v>
      </c>
      <c r="D26" s="11">
        <v>86</v>
      </c>
      <c r="E26" s="11">
        <v>364</v>
      </c>
      <c r="F26" s="11">
        <v>364</v>
      </c>
      <c r="G26" s="14">
        <v>364</v>
      </c>
      <c r="H26" s="15">
        <f t="shared" si="6"/>
        <v>0</v>
      </c>
      <c r="I26" s="14">
        <v>364</v>
      </c>
      <c r="J26" s="16">
        <f t="shared" si="7"/>
        <v>0</v>
      </c>
      <c r="K26" s="14">
        <f t="shared" si="0"/>
        <v>364</v>
      </c>
      <c r="L26" s="16">
        <f t="shared" si="8"/>
        <v>0</v>
      </c>
      <c r="M26" s="14">
        <f t="shared" si="1"/>
        <v>364</v>
      </c>
      <c r="N26" s="16">
        <f t="shared" si="9"/>
        <v>0</v>
      </c>
      <c r="O26" s="14">
        <f t="shared" si="2"/>
        <v>364</v>
      </c>
      <c r="P26" s="16">
        <f t="shared" si="3"/>
        <v>0</v>
      </c>
      <c r="Q26" s="14">
        <f t="shared" si="4"/>
        <v>364</v>
      </c>
      <c r="R26" s="16">
        <f t="shared" si="5"/>
        <v>0</v>
      </c>
    </row>
    <row r="27" spans="2:19" x14ac:dyDescent="0.25">
      <c r="B27" s="12"/>
      <c r="C27" s="11" t="s">
        <v>50</v>
      </c>
      <c r="D27" s="11">
        <v>91</v>
      </c>
      <c r="E27" s="11">
        <v>412</v>
      </c>
      <c r="F27" s="11">
        <v>412</v>
      </c>
      <c r="G27" s="14">
        <v>412</v>
      </c>
      <c r="H27" s="15">
        <f t="shared" si="6"/>
        <v>0</v>
      </c>
      <c r="I27" s="14">
        <v>412</v>
      </c>
      <c r="J27" s="16">
        <f t="shared" si="7"/>
        <v>0</v>
      </c>
      <c r="K27" s="14">
        <f t="shared" si="0"/>
        <v>412</v>
      </c>
      <c r="L27" s="16">
        <f t="shared" si="8"/>
        <v>0</v>
      </c>
      <c r="M27" s="14">
        <f t="shared" si="1"/>
        <v>412</v>
      </c>
      <c r="N27" s="16">
        <f t="shared" si="9"/>
        <v>0</v>
      </c>
      <c r="O27" s="14">
        <f t="shared" si="2"/>
        <v>412</v>
      </c>
      <c r="P27" s="16">
        <f t="shared" si="3"/>
        <v>0</v>
      </c>
      <c r="Q27" s="14">
        <f t="shared" si="4"/>
        <v>412</v>
      </c>
      <c r="R27" s="16">
        <f t="shared" si="5"/>
        <v>0</v>
      </c>
    </row>
    <row r="28" spans="2:19" x14ac:dyDescent="0.25">
      <c r="B28" s="12"/>
      <c r="C28" s="11" t="s">
        <v>51</v>
      </c>
      <c r="D28" s="11">
        <v>90</v>
      </c>
      <c r="E28" s="11">
        <v>424</v>
      </c>
      <c r="F28" s="11">
        <v>426</v>
      </c>
      <c r="G28" s="14">
        <v>426</v>
      </c>
      <c r="H28" s="15">
        <f t="shared" si="6"/>
        <v>0</v>
      </c>
      <c r="I28" s="14">
        <v>428</v>
      </c>
      <c r="J28" s="16">
        <f t="shared" si="7"/>
        <v>4.6948356807512415E-3</v>
      </c>
      <c r="K28" s="14">
        <f t="shared" si="0"/>
        <v>426</v>
      </c>
      <c r="L28" s="16">
        <f t="shared" si="8"/>
        <v>0</v>
      </c>
      <c r="M28" s="14">
        <f t="shared" si="1"/>
        <v>426</v>
      </c>
      <c r="N28" s="16">
        <f t="shared" si="9"/>
        <v>0</v>
      </c>
      <c r="O28" s="14">
        <f t="shared" si="2"/>
        <v>426</v>
      </c>
      <c r="P28" s="16">
        <f t="shared" si="3"/>
        <v>0</v>
      </c>
      <c r="Q28" s="14">
        <f t="shared" si="4"/>
        <v>426</v>
      </c>
      <c r="R28" s="16">
        <f t="shared" si="5"/>
        <v>0</v>
      </c>
    </row>
    <row r="29" spans="2:19" x14ac:dyDescent="0.25">
      <c r="B29" s="12"/>
      <c r="C29" s="11" t="s">
        <v>52</v>
      </c>
      <c r="D29" s="11">
        <v>96</v>
      </c>
      <c r="E29" s="11">
        <v>581</v>
      </c>
      <c r="F29" s="11">
        <v>581</v>
      </c>
      <c r="G29" s="14">
        <v>581</v>
      </c>
      <c r="H29" s="15">
        <f t="shared" si="6"/>
        <v>0</v>
      </c>
      <c r="I29" s="14">
        <v>581</v>
      </c>
      <c r="J29" s="16">
        <f t="shared" si="7"/>
        <v>0</v>
      </c>
      <c r="K29" s="14">
        <f t="shared" si="0"/>
        <v>581</v>
      </c>
      <c r="L29" s="16">
        <f t="shared" si="8"/>
        <v>0</v>
      </c>
      <c r="M29" s="14">
        <f t="shared" si="1"/>
        <v>581</v>
      </c>
      <c r="N29" s="16">
        <f t="shared" si="9"/>
        <v>0</v>
      </c>
      <c r="O29" s="14">
        <f t="shared" si="2"/>
        <v>581</v>
      </c>
      <c r="P29" s="16">
        <f t="shared" si="3"/>
        <v>0</v>
      </c>
      <c r="Q29" s="14">
        <f t="shared" si="4"/>
        <v>581</v>
      </c>
      <c r="R29" s="16">
        <f t="shared" si="5"/>
        <v>0</v>
      </c>
    </row>
    <row r="30" spans="2:19" x14ac:dyDescent="0.25">
      <c r="B30" s="12"/>
      <c r="C30" s="11" t="s">
        <v>53</v>
      </c>
      <c r="D30" s="11">
        <v>91</v>
      </c>
      <c r="E30" s="11">
        <v>531</v>
      </c>
      <c r="F30" s="11">
        <v>531</v>
      </c>
      <c r="G30" s="14">
        <v>531</v>
      </c>
      <c r="H30" s="15">
        <f t="shared" si="6"/>
        <v>0</v>
      </c>
      <c r="I30" s="14">
        <v>531</v>
      </c>
      <c r="J30" s="16">
        <f t="shared" si="7"/>
        <v>0</v>
      </c>
      <c r="K30" s="14">
        <f t="shared" si="0"/>
        <v>531</v>
      </c>
      <c r="L30" s="16">
        <f t="shared" si="8"/>
        <v>0</v>
      </c>
      <c r="M30" s="14">
        <f t="shared" si="1"/>
        <v>531</v>
      </c>
      <c r="N30" s="16">
        <f t="shared" si="9"/>
        <v>0</v>
      </c>
      <c r="O30" s="14">
        <f t="shared" si="2"/>
        <v>531</v>
      </c>
      <c r="P30" s="16">
        <f t="shared" si="3"/>
        <v>0</v>
      </c>
      <c r="Q30" s="14">
        <f t="shared" si="4"/>
        <v>531</v>
      </c>
      <c r="R30" s="16">
        <f t="shared" si="5"/>
        <v>0</v>
      </c>
    </row>
    <row r="31" spans="2:19" x14ac:dyDescent="0.25">
      <c r="B31" s="12"/>
      <c r="C31" s="11" t="s">
        <v>54</v>
      </c>
      <c r="D31" s="11">
        <v>83</v>
      </c>
      <c r="E31" s="11">
        <v>617</v>
      </c>
      <c r="F31" s="11">
        <v>638</v>
      </c>
      <c r="G31" s="14">
        <v>638</v>
      </c>
      <c r="H31" s="15">
        <f t="shared" si="6"/>
        <v>0</v>
      </c>
      <c r="I31" s="14">
        <v>638</v>
      </c>
      <c r="J31" s="16">
        <f t="shared" si="7"/>
        <v>0</v>
      </c>
      <c r="K31" s="14">
        <f t="shared" si="0"/>
        <v>632</v>
      </c>
      <c r="L31" s="16">
        <f t="shared" si="8"/>
        <v>-9.4043887147335914E-3</v>
      </c>
      <c r="M31" s="14">
        <f t="shared" si="1"/>
        <v>632</v>
      </c>
      <c r="N31" s="16">
        <f t="shared" si="9"/>
        <v>-9.4043887147335914E-3</v>
      </c>
      <c r="O31" s="14">
        <f t="shared" si="2"/>
        <v>632</v>
      </c>
      <c r="P31" s="16">
        <f t="shared" si="3"/>
        <v>-9.4043887147335914E-3</v>
      </c>
      <c r="Q31" s="14">
        <f t="shared" si="4"/>
        <v>632</v>
      </c>
      <c r="R31" s="16">
        <f t="shared" si="5"/>
        <v>-9.4043887147335914E-3</v>
      </c>
    </row>
    <row r="32" spans="2:19" x14ac:dyDescent="0.25">
      <c r="B32" s="12"/>
      <c r="C32" s="11" t="s">
        <v>55</v>
      </c>
      <c r="D32" s="11">
        <v>132</v>
      </c>
      <c r="E32" s="11">
        <v>458</v>
      </c>
      <c r="F32" s="11">
        <v>458</v>
      </c>
      <c r="G32" s="14">
        <v>458</v>
      </c>
      <c r="H32" s="15">
        <f t="shared" si="6"/>
        <v>0</v>
      </c>
      <c r="I32" s="14">
        <v>458</v>
      </c>
      <c r="J32" s="16">
        <f t="shared" si="7"/>
        <v>0</v>
      </c>
      <c r="K32" s="14">
        <f t="shared" si="0"/>
        <v>458</v>
      </c>
      <c r="L32" s="16">
        <f t="shared" si="8"/>
        <v>0</v>
      </c>
      <c r="M32" s="14">
        <f t="shared" si="1"/>
        <v>458</v>
      </c>
      <c r="N32" s="16">
        <f t="shared" si="9"/>
        <v>0</v>
      </c>
      <c r="O32" s="14">
        <f t="shared" si="2"/>
        <v>458</v>
      </c>
      <c r="P32" s="16">
        <f t="shared" si="3"/>
        <v>0</v>
      </c>
      <c r="Q32" s="14">
        <f t="shared" si="4"/>
        <v>458</v>
      </c>
      <c r="R32" s="16">
        <f t="shared" si="5"/>
        <v>0</v>
      </c>
    </row>
    <row r="33" spans="2:21" x14ac:dyDescent="0.25">
      <c r="B33" s="12"/>
      <c r="C33" s="11" t="s">
        <v>56</v>
      </c>
      <c r="D33" s="11">
        <v>120</v>
      </c>
      <c r="E33" s="11">
        <v>453</v>
      </c>
      <c r="F33" s="11">
        <v>453</v>
      </c>
      <c r="G33" s="14">
        <v>453</v>
      </c>
      <c r="H33" s="15">
        <f t="shared" si="6"/>
        <v>0</v>
      </c>
      <c r="I33" s="14">
        <v>453</v>
      </c>
      <c r="J33" s="16">
        <f t="shared" si="7"/>
        <v>0</v>
      </c>
      <c r="K33" s="14">
        <f t="shared" si="0"/>
        <v>453</v>
      </c>
      <c r="L33" s="16">
        <f t="shared" si="8"/>
        <v>0</v>
      </c>
      <c r="M33" s="14">
        <f t="shared" si="1"/>
        <v>453</v>
      </c>
      <c r="N33" s="16">
        <f t="shared" si="9"/>
        <v>0</v>
      </c>
      <c r="O33" s="14">
        <f t="shared" si="2"/>
        <v>453</v>
      </c>
      <c r="P33" s="16">
        <f t="shared" si="3"/>
        <v>0</v>
      </c>
      <c r="Q33" s="14">
        <f t="shared" si="4"/>
        <v>453</v>
      </c>
      <c r="R33" s="16">
        <f t="shared" si="5"/>
        <v>0</v>
      </c>
    </row>
    <row r="34" spans="2:21" x14ac:dyDescent="0.25">
      <c r="B34" s="12"/>
      <c r="C34" s="11" t="s">
        <v>57</v>
      </c>
      <c r="D34" s="11">
        <v>125</v>
      </c>
      <c r="E34" s="11">
        <v>428</v>
      </c>
      <c r="F34" s="11">
        <v>429</v>
      </c>
      <c r="G34" s="14">
        <v>429</v>
      </c>
      <c r="H34" s="15">
        <f t="shared" si="6"/>
        <v>0</v>
      </c>
      <c r="I34" s="14">
        <v>434</v>
      </c>
      <c r="J34" s="16">
        <f t="shared" si="7"/>
        <v>1.1655011655011593E-2</v>
      </c>
      <c r="K34" s="14">
        <f t="shared" si="0"/>
        <v>428</v>
      </c>
      <c r="L34" s="16">
        <f t="shared" si="8"/>
        <v>-2.3310023310023631E-3</v>
      </c>
      <c r="M34" s="14">
        <f t="shared" si="1"/>
        <v>428</v>
      </c>
      <c r="N34" s="16">
        <f t="shared" si="9"/>
        <v>-2.3310023310023631E-3</v>
      </c>
      <c r="O34" s="14">
        <f t="shared" si="2"/>
        <v>428</v>
      </c>
      <c r="P34" s="16">
        <f t="shared" si="3"/>
        <v>-2.3310023310023631E-3</v>
      </c>
      <c r="Q34" s="14">
        <f t="shared" si="4"/>
        <v>428</v>
      </c>
      <c r="R34" s="16">
        <f t="shared" si="5"/>
        <v>-2.3310023310023631E-3</v>
      </c>
    </row>
    <row r="35" spans="2:21" x14ac:dyDescent="0.25">
      <c r="B35" s="12"/>
      <c r="C35" s="11" t="s">
        <v>58</v>
      </c>
      <c r="D35" s="11">
        <v>131</v>
      </c>
      <c r="E35" s="11">
        <v>514</v>
      </c>
      <c r="F35" s="11">
        <v>520</v>
      </c>
      <c r="G35" s="14">
        <v>520</v>
      </c>
      <c r="H35" s="15">
        <f t="shared" si="6"/>
        <v>0</v>
      </c>
      <c r="I35" s="14">
        <v>520</v>
      </c>
      <c r="J35" s="16">
        <f t="shared" si="7"/>
        <v>0</v>
      </c>
      <c r="K35" s="14">
        <f t="shared" si="0"/>
        <v>519</v>
      </c>
      <c r="L35" s="16">
        <f t="shared" si="8"/>
        <v>-1.9230769230769162E-3</v>
      </c>
      <c r="M35" s="14">
        <f t="shared" si="1"/>
        <v>519</v>
      </c>
      <c r="N35" s="16">
        <f t="shared" si="9"/>
        <v>-1.9230769230769162E-3</v>
      </c>
      <c r="O35" s="14">
        <f t="shared" si="2"/>
        <v>516</v>
      </c>
      <c r="P35" s="16">
        <f t="shared" si="3"/>
        <v>-7.692307692307665E-3</v>
      </c>
      <c r="Q35" s="14">
        <f t="shared" si="4"/>
        <v>518.4</v>
      </c>
      <c r="R35" s="16">
        <f t="shared" si="5"/>
        <v>-3.0769230769230882E-3</v>
      </c>
    </row>
    <row r="36" spans="2:21" x14ac:dyDescent="0.25">
      <c r="B36" s="12"/>
      <c r="C36" s="11" t="s">
        <v>59</v>
      </c>
      <c r="D36" s="11">
        <v>138</v>
      </c>
      <c r="E36" s="11">
        <v>634</v>
      </c>
      <c r="F36" s="11">
        <v>634</v>
      </c>
      <c r="G36" s="14">
        <v>634</v>
      </c>
      <c r="H36" s="15">
        <f t="shared" si="6"/>
        <v>0</v>
      </c>
      <c r="I36" s="14">
        <v>634</v>
      </c>
      <c r="J36" s="16">
        <f t="shared" si="7"/>
        <v>0</v>
      </c>
      <c r="K36" s="14">
        <f t="shared" si="0"/>
        <v>634</v>
      </c>
      <c r="L36" s="16">
        <f t="shared" si="8"/>
        <v>0</v>
      </c>
      <c r="M36" s="14">
        <f t="shared" si="1"/>
        <v>634</v>
      </c>
      <c r="N36" s="16">
        <f t="shared" si="9"/>
        <v>0</v>
      </c>
      <c r="O36" s="14">
        <f t="shared" si="2"/>
        <v>634</v>
      </c>
      <c r="P36" s="16">
        <f t="shared" si="3"/>
        <v>0</v>
      </c>
      <c r="Q36" s="14">
        <f t="shared" si="4"/>
        <v>634</v>
      </c>
      <c r="R36" s="16">
        <f t="shared" si="5"/>
        <v>0</v>
      </c>
    </row>
    <row r="37" spans="2:21" x14ac:dyDescent="0.25">
      <c r="B37" s="12"/>
      <c r="C37" s="11" t="s">
        <v>60</v>
      </c>
      <c r="D37" s="11">
        <v>134</v>
      </c>
      <c r="E37" s="11">
        <v>661</v>
      </c>
      <c r="F37" s="11">
        <v>661</v>
      </c>
      <c r="G37" s="14">
        <v>661</v>
      </c>
      <c r="H37" s="15">
        <f t="shared" si="6"/>
        <v>0</v>
      </c>
      <c r="I37" s="14">
        <v>662</v>
      </c>
      <c r="J37" s="16">
        <f t="shared" si="7"/>
        <v>1.5128593040847349E-3</v>
      </c>
      <c r="K37" s="14">
        <f t="shared" si="0"/>
        <v>661</v>
      </c>
      <c r="L37" s="16">
        <f t="shared" si="8"/>
        <v>0</v>
      </c>
      <c r="M37" s="14">
        <f t="shared" si="1"/>
        <v>661</v>
      </c>
      <c r="N37" s="16">
        <f t="shared" si="9"/>
        <v>0</v>
      </c>
      <c r="O37" s="14">
        <f t="shared" si="2"/>
        <v>661</v>
      </c>
      <c r="P37" s="16">
        <f t="shared" si="3"/>
        <v>0</v>
      </c>
      <c r="Q37" s="14">
        <f t="shared" si="4"/>
        <v>661</v>
      </c>
      <c r="R37" s="16">
        <f t="shared" si="5"/>
        <v>0</v>
      </c>
    </row>
    <row r="38" spans="2:21" x14ac:dyDescent="0.25">
      <c r="B38" s="12"/>
      <c r="C38" s="11" t="s">
        <v>61</v>
      </c>
      <c r="D38" s="11">
        <v>136</v>
      </c>
      <c r="E38" s="11">
        <v>623</v>
      </c>
      <c r="F38" s="11">
        <v>623</v>
      </c>
      <c r="G38" s="14">
        <v>623</v>
      </c>
      <c r="H38" s="15">
        <f t="shared" si="6"/>
        <v>0</v>
      </c>
      <c r="I38" s="14">
        <v>624</v>
      </c>
      <c r="J38" s="16">
        <f t="shared" si="7"/>
        <v>1.6051364365972098E-3</v>
      </c>
      <c r="K38" s="14">
        <f t="shared" si="0"/>
        <v>623</v>
      </c>
      <c r="L38" s="16">
        <f t="shared" si="8"/>
        <v>0</v>
      </c>
      <c r="M38" s="14">
        <f t="shared" si="1"/>
        <v>623</v>
      </c>
      <c r="N38" s="16">
        <f t="shared" si="9"/>
        <v>0</v>
      </c>
      <c r="O38" s="14">
        <f t="shared" si="2"/>
        <v>623</v>
      </c>
      <c r="P38" s="16">
        <f t="shared" si="3"/>
        <v>0</v>
      </c>
      <c r="Q38" s="14">
        <f t="shared" si="4"/>
        <v>623</v>
      </c>
      <c r="R38" s="16">
        <f t="shared" si="5"/>
        <v>0</v>
      </c>
    </row>
    <row r="39" spans="2:21" ht="15.75" thickBot="1" x14ac:dyDescent="0.3">
      <c r="B39" s="12"/>
      <c r="C39" s="17" t="s">
        <v>62</v>
      </c>
      <c r="D39" s="17">
        <v>129</v>
      </c>
      <c r="E39" s="17">
        <v>643</v>
      </c>
      <c r="F39" s="17">
        <v>649</v>
      </c>
      <c r="G39" s="19">
        <v>649</v>
      </c>
      <c r="H39" s="15">
        <f t="shared" si="6"/>
        <v>0</v>
      </c>
      <c r="I39" s="19">
        <v>650</v>
      </c>
      <c r="J39" s="16">
        <f t="shared" si="7"/>
        <v>1.5408320493066618E-3</v>
      </c>
      <c r="K39" s="19">
        <f t="shared" si="0"/>
        <v>644</v>
      </c>
      <c r="L39" s="21">
        <f t="shared" si="8"/>
        <v>-7.7041602465330872E-3</v>
      </c>
      <c r="M39" s="19">
        <f t="shared" si="1"/>
        <v>644.70000000000005</v>
      </c>
      <c r="N39" s="21">
        <f t="shared" si="9"/>
        <v>-6.6255778120184461E-3</v>
      </c>
      <c r="O39" s="19">
        <f t="shared" si="2"/>
        <v>644</v>
      </c>
      <c r="P39" s="21">
        <f t="shared" si="3"/>
        <v>-7.7041602465330872E-3</v>
      </c>
      <c r="Q39" s="19">
        <f t="shared" si="4"/>
        <v>644.29999999999995</v>
      </c>
      <c r="R39" s="21">
        <f t="shared" si="5"/>
        <v>-7.2419106317411774E-3</v>
      </c>
    </row>
    <row r="40" spans="2:21" ht="16.5" thickTop="1" thickBot="1" x14ac:dyDescent="0.3">
      <c r="H40" s="35">
        <f>AVERAGE(H6:H39)</f>
        <v>0</v>
      </c>
      <c r="J40" s="35">
        <f>AVERAGE(J6:J39)</f>
        <v>2.0232275858166338E-3</v>
      </c>
      <c r="L40" s="35">
        <f>AVERAGE(L6:L39)</f>
        <v>-2.4695491390896735E-3</v>
      </c>
      <c r="N40" s="35">
        <f>AVERAGE(N6:N39)</f>
        <v>-2.3359902381802568E-3</v>
      </c>
      <c r="P40" s="35">
        <f>AVERAGE(P6:P39)</f>
        <v>-2.6392323970082249E-3</v>
      </c>
      <c r="R40" s="35">
        <f>AVERAGE(R6:R39)</f>
        <v>-2.3745535167648971E-3</v>
      </c>
    </row>
    <row r="41" spans="2:21" ht="15.75" thickTop="1" x14ac:dyDescent="0.25"/>
    <row r="44" spans="2:21" ht="15.75" customHeight="1" thickBot="1" x14ac:dyDescent="0.3"/>
    <row r="45" spans="2:21" ht="16.5" thickTop="1" thickBot="1" x14ac:dyDescent="0.3">
      <c r="G45" s="52" t="s">
        <v>7</v>
      </c>
      <c r="H45" s="53"/>
      <c r="I45" s="53"/>
      <c r="J45" s="53"/>
      <c r="K45" s="53"/>
      <c r="L45" s="53"/>
      <c r="M45" s="53"/>
      <c r="N45" s="53"/>
      <c r="O45" s="53"/>
      <c r="P45" s="54"/>
    </row>
    <row r="46" spans="2:21" ht="16.5" thickTop="1" thickBot="1" x14ac:dyDescent="0.3">
      <c r="B46" s="23"/>
      <c r="C46" s="1" t="s">
        <v>2</v>
      </c>
      <c r="D46" s="1" t="s">
        <v>8</v>
      </c>
      <c r="E46" s="1" t="str">
        <f t="shared" ref="E46:E80" si="10">E5</f>
        <v>LB</v>
      </c>
      <c r="F46" s="1" t="s">
        <v>27</v>
      </c>
      <c r="G46" s="2">
        <v>1</v>
      </c>
      <c r="H46" s="4">
        <v>2</v>
      </c>
      <c r="I46" s="4">
        <v>3</v>
      </c>
      <c r="J46" s="4">
        <v>4</v>
      </c>
      <c r="K46" s="4">
        <v>5</v>
      </c>
      <c r="L46" s="4">
        <v>6</v>
      </c>
      <c r="M46" s="4">
        <v>7</v>
      </c>
      <c r="N46" s="4">
        <v>8</v>
      </c>
      <c r="O46" s="4">
        <v>9</v>
      </c>
      <c r="P46" s="3">
        <v>10</v>
      </c>
      <c r="Q46" s="52" t="s">
        <v>0</v>
      </c>
      <c r="R46" s="54"/>
      <c r="S46" s="52" t="s">
        <v>1</v>
      </c>
      <c r="T46" s="54"/>
      <c r="U46" s="1" t="s">
        <v>9</v>
      </c>
    </row>
    <row r="47" spans="2:21" ht="15.75" thickTop="1" x14ac:dyDescent="0.25">
      <c r="B47" s="55" t="s">
        <v>26</v>
      </c>
      <c r="C47" s="5" t="str">
        <f t="shared" ref="C47:D66" si="11">C6</f>
        <v>mval1A</v>
      </c>
      <c r="D47" s="6">
        <f t="shared" si="11"/>
        <v>55</v>
      </c>
      <c r="E47" s="6">
        <f t="shared" si="10"/>
        <v>230</v>
      </c>
      <c r="F47" s="7">
        <f t="shared" ref="F47:F80" si="12">F6</f>
        <v>230</v>
      </c>
      <c r="G47" s="14">
        <v>230</v>
      </c>
      <c r="H47" s="14">
        <v>230</v>
      </c>
      <c r="I47" s="14">
        <v>230</v>
      </c>
      <c r="J47" s="14">
        <v>230</v>
      </c>
      <c r="K47" s="8">
        <v>230</v>
      </c>
      <c r="L47" s="14">
        <v>230</v>
      </c>
      <c r="M47" s="14">
        <v>230</v>
      </c>
      <c r="N47" s="14">
        <v>230</v>
      </c>
      <c r="O47" s="14">
        <v>230</v>
      </c>
      <c r="P47" s="7">
        <v>230</v>
      </c>
      <c r="Q47" s="14">
        <f>MIN(G47:P47)</f>
        <v>230</v>
      </c>
      <c r="R47" s="16">
        <f>Q47/F47-1</f>
        <v>0</v>
      </c>
      <c r="S47" s="14">
        <f>AVERAGE(G47:P47)</f>
        <v>230</v>
      </c>
      <c r="T47" s="16">
        <f>S47/F47-1</f>
        <v>0</v>
      </c>
      <c r="U47" s="24">
        <f>_xlfn.STDEV.P(G47:P47)</f>
        <v>0</v>
      </c>
    </row>
    <row r="48" spans="2:21" x14ac:dyDescent="0.25">
      <c r="B48" s="56"/>
      <c r="C48" s="11" t="str">
        <f t="shared" si="11"/>
        <v>mval1B</v>
      </c>
      <c r="D48" s="12">
        <f t="shared" si="11"/>
        <v>51</v>
      </c>
      <c r="E48" s="12">
        <f t="shared" si="10"/>
        <v>261</v>
      </c>
      <c r="F48" s="13">
        <f t="shared" si="12"/>
        <v>261</v>
      </c>
      <c r="G48" s="14">
        <v>261</v>
      </c>
      <c r="H48" s="14">
        <v>261</v>
      </c>
      <c r="I48" s="14">
        <v>261</v>
      </c>
      <c r="J48" s="14">
        <v>261</v>
      </c>
      <c r="K48" s="14">
        <v>261</v>
      </c>
      <c r="L48" s="14">
        <v>261</v>
      </c>
      <c r="M48" s="14">
        <v>261</v>
      </c>
      <c r="N48" s="14">
        <v>261</v>
      </c>
      <c r="O48" s="14">
        <v>261</v>
      </c>
      <c r="P48" s="13">
        <v>261</v>
      </c>
      <c r="Q48" s="14">
        <f t="shared" ref="Q48:Q60" si="13">MIN(G48:P48)</f>
        <v>261</v>
      </c>
      <c r="R48" s="16">
        <f t="shared" ref="R48:R60" si="14">Q48/F48-1</f>
        <v>0</v>
      </c>
      <c r="S48" s="14">
        <f t="shared" ref="S48:S60" si="15">AVERAGE(G48:P48)</f>
        <v>261</v>
      </c>
      <c r="T48" s="16">
        <f t="shared" ref="T48:T60" si="16">S48/F48-1</f>
        <v>0</v>
      </c>
      <c r="U48" s="24">
        <f t="shared" ref="U48:U60" si="17">_xlfn.STDEV.P(G48:P48)</f>
        <v>0</v>
      </c>
    </row>
    <row r="49" spans="2:21" x14ac:dyDescent="0.25">
      <c r="B49" s="56"/>
      <c r="C49" s="11" t="str">
        <f t="shared" si="11"/>
        <v>mval1C</v>
      </c>
      <c r="D49" s="12">
        <f t="shared" si="11"/>
        <v>53</v>
      </c>
      <c r="E49" s="12">
        <f t="shared" si="10"/>
        <v>309</v>
      </c>
      <c r="F49" s="13">
        <f t="shared" si="12"/>
        <v>315</v>
      </c>
      <c r="G49" s="14">
        <v>310</v>
      </c>
      <c r="H49" s="14">
        <v>309</v>
      </c>
      <c r="I49" s="14">
        <v>310</v>
      </c>
      <c r="J49" s="14">
        <v>310</v>
      </c>
      <c r="K49" s="14">
        <v>309</v>
      </c>
      <c r="L49" s="14">
        <v>310</v>
      </c>
      <c r="M49" s="14">
        <v>309</v>
      </c>
      <c r="N49" s="14">
        <v>310</v>
      </c>
      <c r="O49" s="14">
        <v>309</v>
      </c>
      <c r="P49" s="13">
        <v>310</v>
      </c>
      <c r="Q49" s="14">
        <f t="shared" si="13"/>
        <v>309</v>
      </c>
      <c r="R49" s="16">
        <f t="shared" si="14"/>
        <v>-1.9047619047619091E-2</v>
      </c>
      <c r="S49" s="14">
        <f t="shared" si="15"/>
        <v>309.60000000000002</v>
      </c>
      <c r="T49" s="16">
        <f t="shared" si="16"/>
        <v>-1.7142857142857015E-2</v>
      </c>
      <c r="U49" s="24">
        <f t="shared" si="17"/>
        <v>0.48989794855663571</v>
      </c>
    </row>
    <row r="50" spans="2:21" x14ac:dyDescent="0.25">
      <c r="B50" s="56"/>
      <c r="C50" s="11" t="str">
        <f t="shared" si="11"/>
        <v>mval2A</v>
      </c>
      <c r="D50" s="12">
        <f t="shared" si="11"/>
        <v>44</v>
      </c>
      <c r="E50" s="12">
        <f t="shared" si="10"/>
        <v>324</v>
      </c>
      <c r="F50" s="13">
        <f t="shared" si="12"/>
        <v>324</v>
      </c>
      <c r="G50" s="14">
        <v>324</v>
      </c>
      <c r="H50" s="14">
        <v>324</v>
      </c>
      <c r="I50" s="14">
        <v>324</v>
      </c>
      <c r="J50" s="14">
        <v>324</v>
      </c>
      <c r="K50" s="14">
        <v>324</v>
      </c>
      <c r="L50" s="14">
        <v>324</v>
      </c>
      <c r="M50" s="14">
        <v>324</v>
      </c>
      <c r="N50" s="14">
        <v>324</v>
      </c>
      <c r="O50" s="14">
        <v>324</v>
      </c>
      <c r="P50" s="13">
        <v>324</v>
      </c>
      <c r="Q50" s="14">
        <f t="shared" si="13"/>
        <v>324</v>
      </c>
      <c r="R50" s="16">
        <f t="shared" si="14"/>
        <v>0</v>
      </c>
      <c r="S50" s="14">
        <f t="shared" si="15"/>
        <v>324</v>
      </c>
      <c r="T50" s="16">
        <f t="shared" si="16"/>
        <v>0</v>
      </c>
      <c r="U50" s="24">
        <f t="shared" si="17"/>
        <v>0</v>
      </c>
    </row>
    <row r="51" spans="2:21" x14ac:dyDescent="0.25">
      <c r="B51" s="56"/>
      <c r="C51" s="11" t="str">
        <f t="shared" si="11"/>
        <v>mval2B</v>
      </c>
      <c r="D51" s="12">
        <f t="shared" si="11"/>
        <v>52</v>
      </c>
      <c r="E51" s="12">
        <f t="shared" si="10"/>
        <v>395</v>
      </c>
      <c r="F51" s="13">
        <f t="shared" si="12"/>
        <v>395</v>
      </c>
      <c r="G51" s="29">
        <v>395</v>
      </c>
      <c r="H51" s="14">
        <v>395</v>
      </c>
      <c r="I51" s="14">
        <v>395</v>
      </c>
      <c r="J51" s="14">
        <v>395</v>
      </c>
      <c r="K51" s="14">
        <v>395</v>
      </c>
      <c r="L51" s="14">
        <v>395</v>
      </c>
      <c r="M51" s="14">
        <v>395</v>
      </c>
      <c r="N51" s="14">
        <v>395</v>
      </c>
      <c r="O51" s="14">
        <v>395</v>
      </c>
      <c r="P51" s="13">
        <v>395</v>
      </c>
      <c r="Q51" s="14">
        <f t="shared" si="13"/>
        <v>395</v>
      </c>
      <c r="R51" s="16">
        <f t="shared" si="14"/>
        <v>0</v>
      </c>
      <c r="S51" s="14">
        <f t="shared" si="15"/>
        <v>395</v>
      </c>
      <c r="T51" s="16">
        <f t="shared" si="16"/>
        <v>0</v>
      </c>
      <c r="U51" s="24">
        <f t="shared" si="17"/>
        <v>0</v>
      </c>
    </row>
    <row r="52" spans="2:21" x14ac:dyDescent="0.25">
      <c r="B52" s="56"/>
      <c r="C52" s="11" t="str">
        <f t="shared" si="11"/>
        <v>mval2C</v>
      </c>
      <c r="D52" s="11">
        <f t="shared" si="11"/>
        <v>49</v>
      </c>
      <c r="E52" s="11">
        <f t="shared" si="10"/>
        <v>521</v>
      </c>
      <c r="F52" s="24">
        <f t="shared" si="12"/>
        <v>526</v>
      </c>
      <c r="G52" s="14">
        <v>526</v>
      </c>
      <c r="H52">
        <v>526</v>
      </c>
      <c r="I52">
        <v>526</v>
      </c>
      <c r="J52">
        <v>526</v>
      </c>
      <c r="K52">
        <v>526</v>
      </c>
      <c r="L52">
        <v>526</v>
      </c>
      <c r="M52">
        <v>526</v>
      </c>
      <c r="N52">
        <v>526</v>
      </c>
      <c r="O52">
        <v>526</v>
      </c>
      <c r="P52" s="12">
        <v>526</v>
      </c>
      <c r="Q52" s="14">
        <f t="shared" si="13"/>
        <v>526</v>
      </c>
      <c r="R52" s="16">
        <f t="shared" si="14"/>
        <v>0</v>
      </c>
      <c r="S52" s="14">
        <f t="shared" si="15"/>
        <v>526</v>
      </c>
      <c r="T52" s="16">
        <f t="shared" si="16"/>
        <v>0</v>
      </c>
      <c r="U52" s="24">
        <f t="shared" si="17"/>
        <v>0</v>
      </c>
    </row>
    <row r="53" spans="2:21" x14ac:dyDescent="0.25">
      <c r="B53" s="56"/>
      <c r="C53" s="11" t="str">
        <f t="shared" si="11"/>
        <v>mval3A</v>
      </c>
      <c r="D53" s="11">
        <f t="shared" si="11"/>
        <v>48</v>
      </c>
      <c r="E53" s="11">
        <f t="shared" si="10"/>
        <v>115</v>
      </c>
      <c r="F53" s="24">
        <f t="shared" si="12"/>
        <v>115</v>
      </c>
      <c r="G53" s="14">
        <v>115</v>
      </c>
      <c r="H53">
        <v>115</v>
      </c>
      <c r="I53">
        <v>115</v>
      </c>
      <c r="J53">
        <v>115</v>
      </c>
      <c r="K53">
        <v>115</v>
      </c>
      <c r="L53">
        <v>115</v>
      </c>
      <c r="M53">
        <v>115</v>
      </c>
      <c r="N53">
        <v>115</v>
      </c>
      <c r="O53">
        <v>115</v>
      </c>
      <c r="P53" s="12">
        <v>115</v>
      </c>
      <c r="Q53" s="14">
        <f t="shared" si="13"/>
        <v>115</v>
      </c>
      <c r="R53" s="16">
        <f t="shared" si="14"/>
        <v>0</v>
      </c>
      <c r="S53" s="14">
        <f t="shared" si="15"/>
        <v>115</v>
      </c>
      <c r="T53" s="16">
        <f t="shared" si="16"/>
        <v>0</v>
      </c>
      <c r="U53" s="24">
        <f t="shared" si="17"/>
        <v>0</v>
      </c>
    </row>
    <row r="54" spans="2:21" x14ac:dyDescent="0.25">
      <c r="B54" s="56"/>
      <c r="C54" s="11" t="str">
        <f t="shared" si="11"/>
        <v>mval3B</v>
      </c>
      <c r="D54" s="11">
        <f t="shared" si="11"/>
        <v>45</v>
      </c>
      <c r="E54" s="11">
        <f t="shared" si="10"/>
        <v>142</v>
      </c>
      <c r="F54" s="24">
        <f t="shared" si="12"/>
        <v>142</v>
      </c>
      <c r="G54" s="14">
        <v>142</v>
      </c>
      <c r="H54">
        <v>142</v>
      </c>
      <c r="I54">
        <v>142</v>
      </c>
      <c r="J54">
        <v>142</v>
      </c>
      <c r="K54">
        <v>142</v>
      </c>
      <c r="L54">
        <v>142</v>
      </c>
      <c r="M54">
        <v>142</v>
      </c>
      <c r="N54">
        <v>142</v>
      </c>
      <c r="O54">
        <v>142</v>
      </c>
      <c r="P54" s="12">
        <v>142</v>
      </c>
      <c r="Q54" s="14">
        <f t="shared" si="13"/>
        <v>142</v>
      </c>
      <c r="R54" s="16">
        <f t="shared" si="14"/>
        <v>0</v>
      </c>
      <c r="S54" s="14">
        <f t="shared" si="15"/>
        <v>142</v>
      </c>
      <c r="T54" s="16">
        <f t="shared" si="16"/>
        <v>0</v>
      </c>
      <c r="U54" s="24">
        <f t="shared" si="17"/>
        <v>0</v>
      </c>
    </row>
    <row r="55" spans="2:21" x14ac:dyDescent="0.25">
      <c r="B55" s="56"/>
      <c r="C55" s="11" t="str">
        <f t="shared" si="11"/>
        <v>mval3C</v>
      </c>
      <c r="D55" s="11">
        <f t="shared" si="11"/>
        <v>43</v>
      </c>
      <c r="E55" s="11">
        <f t="shared" si="10"/>
        <v>166</v>
      </c>
      <c r="F55" s="24">
        <f t="shared" si="12"/>
        <v>166</v>
      </c>
      <c r="G55" s="14">
        <v>166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166</v>
      </c>
      <c r="O55">
        <v>166</v>
      </c>
      <c r="P55" s="12">
        <v>166</v>
      </c>
      <c r="Q55" s="14">
        <f t="shared" si="13"/>
        <v>166</v>
      </c>
      <c r="R55" s="16">
        <f t="shared" si="14"/>
        <v>0</v>
      </c>
      <c r="S55" s="14">
        <f t="shared" si="15"/>
        <v>166</v>
      </c>
      <c r="T55" s="16">
        <f t="shared" si="16"/>
        <v>0</v>
      </c>
      <c r="U55" s="24">
        <f t="shared" si="17"/>
        <v>0</v>
      </c>
    </row>
    <row r="56" spans="2:21" x14ac:dyDescent="0.25">
      <c r="B56" s="56"/>
      <c r="C56" s="11" t="str">
        <f t="shared" si="11"/>
        <v>mval4A</v>
      </c>
      <c r="D56" s="11">
        <f t="shared" si="11"/>
        <v>95</v>
      </c>
      <c r="E56" s="11">
        <f t="shared" si="10"/>
        <v>580</v>
      </c>
      <c r="F56" s="24">
        <f t="shared" si="12"/>
        <v>580</v>
      </c>
      <c r="G56" s="14">
        <v>580</v>
      </c>
      <c r="H56">
        <v>580</v>
      </c>
      <c r="I56">
        <v>580</v>
      </c>
      <c r="J56">
        <v>580</v>
      </c>
      <c r="K56">
        <v>580</v>
      </c>
      <c r="L56">
        <v>580</v>
      </c>
      <c r="M56">
        <v>580</v>
      </c>
      <c r="N56">
        <v>580</v>
      </c>
      <c r="O56">
        <v>580</v>
      </c>
      <c r="P56" s="12">
        <v>580</v>
      </c>
      <c r="Q56" s="14">
        <f t="shared" si="13"/>
        <v>580</v>
      </c>
      <c r="R56" s="16">
        <f t="shared" si="14"/>
        <v>0</v>
      </c>
      <c r="S56" s="14">
        <f t="shared" si="15"/>
        <v>580</v>
      </c>
      <c r="T56" s="16">
        <f t="shared" si="16"/>
        <v>0</v>
      </c>
      <c r="U56" s="24">
        <f t="shared" si="17"/>
        <v>0</v>
      </c>
    </row>
    <row r="57" spans="2:21" x14ac:dyDescent="0.25">
      <c r="B57" s="56"/>
      <c r="C57" s="11" t="str">
        <f t="shared" si="11"/>
        <v>mval4B</v>
      </c>
      <c r="D57" s="11">
        <f t="shared" si="11"/>
        <v>102</v>
      </c>
      <c r="E57" s="11">
        <f t="shared" si="10"/>
        <v>650</v>
      </c>
      <c r="F57" s="24">
        <f t="shared" si="12"/>
        <v>650</v>
      </c>
      <c r="G57" s="14">
        <v>650</v>
      </c>
      <c r="H57">
        <v>650</v>
      </c>
      <c r="I57">
        <v>650</v>
      </c>
      <c r="J57">
        <v>650</v>
      </c>
      <c r="K57">
        <v>650</v>
      </c>
      <c r="L57">
        <v>650</v>
      </c>
      <c r="M57">
        <v>650</v>
      </c>
      <c r="N57">
        <v>650</v>
      </c>
      <c r="O57">
        <v>650</v>
      </c>
      <c r="P57" s="12">
        <v>650</v>
      </c>
      <c r="Q57" s="14">
        <f t="shared" si="13"/>
        <v>650</v>
      </c>
      <c r="R57" s="16">
        <f t="shared" si="14"/>
        <v>0</v>
      </c>
      <c r="S57" s="14">
        <f t="shared" si="15"/>
        <v>650</v>
      </c>
      <c r="T57" s="16">
        <f t="shared" si="16"/>
        <v>0</v>
      </c>
      <c r="U57" s="24">
        <f t="shared" si="17"/>
        <v>0</v>
      </c>
    </row>
    <row r="58" spans="2:21" x14ac:dyDescent="0.25">
      <c r="B58" s="56"/>
      <c r="C58" s="11" t="str">
        <f t="shared" si="11"/>
        <v>mval4C</v>
      </c>
      <c r="D58" s="11">
        <f t="shared" si="11"/>
        <v>103</v>
      </c>
      <c r="E58" s="11">
        <f t="shared" si="10"/>
        <v>630</v>
      </c>
      <c r="F58" s="24">
        <f t="shared" si="12"/>
        <v>630</v>
      </c>
      <c r="G58" s="14">
        <v>630</v>
      </c>
      <c r="H58">
        <v>630</v>
      </c>
      <c r="I58">
        <v>630</v>
      </c>
      <c r="J58">
        <v>630</v>
      </c>
      <c r="K58">
        <v>630</v>
      </c>
      <c r="L58">
        <v>630</v>
      </c>
      <c r="M58">
        <v>630</v>
      </c>
      <c r="N58">
        <v>630</v>
      </c>
      <c r="O58">
        <v>630</v>
      </c>
      <c r="P58" s="12">
        <v>630</v>
      </c>
      <c r="Q58" s="14">
        <f t="shared" si="13"/>
        <v>630</v>
      </c>
      <c r="R58" s="16">
        <f t="shared" si="14"/>
        <v>0</v>
      </c>
      <c r="S58" s="14">
        <f t="shared" si="15"/>
        <v>630</v>
      </c>
      <c r="T58" s="16">
        <f t="shared" si="16"/>
        <v>0</v>
      </c>
      <c r="U58" s="24">
        <f t="shared" si="17"/>
        <v>0</v>
      </c>
    </row>
    <row r="59" spans="2:21" x14ac:dyDescent="0.25">
      <c r="B59" s="56"/>
      <c r="C59" s="11" t="str">
        <f t="shared" si="11"/>
        <v>mval4D</v>
      </c>
      <c r="D59" s="11">
        <f t="shared" si="11"/>
        <v>104</v>
      </c>
      <c r="E59" s="11">
        <f t="shared" si="10"/>
        <v>746</v>
      </c>
      <c r="F59" s="24">
        <f t="shared" si="12"/>
        <v>770</v>
      </c>
      <c r="G59" s="14">
        <v>750</v>
      </c>
      <c r="H59">
        <v>750</v>
      </c>
      <c r="I59">
        <v>750</v>
      </c>
      <c r="J59">
        <v>750</v>
      </c>
      <c r="K59">
        <v>750</v>
      </c>
      <c r="L59">
        <v>750</v>
      </c>
      <c r="M59">
        <v>752</v>
      </c>
      <c r="N59">
        <v>750</v>
      </c>
      <c r="O59">
        <v>750</v>
      </c>
      <c r="P59" s="12">
        <v>750</v>
      </c>
      <c r="Q59" s="14">
        <f t="shared" si="13"/>
        <v>750</v>
      </c>
      <c r="R59" s="16">
        <f t="shared" si="14"/>
        <v>-2.5974025974025983E-2</v>
      </c>
      <c r="S59" s="14">
        <f t="shared" si="15"/>
        <v>750.2</v>
      </c>
      <c r="T59" s="16">
        <f t="shared" si="16"/>
        <v>-2.571428571428569E-2</v>
      </c>
      <c r="U59" s="24">
        <f t="shared" si="17"/>
        <v>0.6</v>
      </c>
    </row>
    <row r="60" spans="2:21" x14ac:dyDescent="0.25">
      <c r="B60" s="56"/>
      <c r="C60" s="11" t="str">
        <f t="shared" si="11"/>
        <v>mval5A</v>
      </c>
      <c r="D60" s="11">
        <f t="shared" si="11"/>
        <v>96</v>
      </c>
      <c r="E60" s="11">
        <f t="shared" si="10"/>
        <v>597</v>
      </c>
      <c r="F60" s="24">
        <f t="shared" si="12"/>
        <v>597</v>
      </c>
      <c r="G60" s="14">
        <v>597</v>
      </c>
      <c r="H60">
        <v>597</v>
      </c>
      <c r="I60">
        <v>597</v>
      </c>
      <c r="J60">
        <v>597</v>
      </c>
      <c r="K60">
        <v>597</v>
      </c>
      <c r="L60">
        <v>597</v>
      </c>
      <c r="M60">
        <v>597</v>
      </c>
      <c r="N60">
        <v>597</v>
      </c>
      <c r="O60">
        <v>597</v>
      </c>
      <c r="P60" s="12">
        <v>597</v>
      </c>
      <c r="Q60" s="14">
        <f t="shared" si="13"/>
        <v>597</v>
      </c>
      <c r="R60" s="16">
        <f t="shared" si="14"/>
        <v>0</v>
      </c>
      <c r="S60" s="14">
        <f t="shared" si="15"/>
        <v>597</v>
      </c>
      <c r="T60" s="16">
        <f t="shared" si="16"/>
        <v>0</v>
      </c>
      <c r="U60" s="24">
        <f t="shared" si="17"/>
        <v>0</v>
      </c>
    </row>
    <row r="61" spans="2:21" x14ac:dyDescent="0.25">
      <c r="B61" s="56"/>
      <c r="C61" s="11" t="str">
        <f t="shared" si="11"/>
        <v>mval5B</v>
      </c>
      <c r="D61" s="11">
        <f t="shared" si="11"/>
        <v>91</v>
      </c>
      <c r="E61" s="11">
        <f t="shared" si="10"/>
        <v>613</v>
      </c>
      <c r="F61" s="24">
        <f t="shared" si="12"/>
        <v>613</v>
      </c>
      <c r="G61" s="14">
        <v>613</v>
      </c>
      <c r="H61">
        <v>613</v>
      </c>
      <c r="I61">
        <v>613</v>
      </c>
      <c r="J61">
        <v>613</v>
      </c>
      <c r="K61">
        <v>613</v>
      </c>
      <c r="L61">
        <v>613</v>
      </c>
      <c r="M61">
        <v>613</v>
      </c>
      <c r="N61">
        <v>613</v>
      </c>
      <c r="O61">
        <v>613</v>
      </c>
      <c r="P61" s="12">
        <v>613</v>
      </c>
      <c r="Q61" s="14">
        <f t="shared" ref="Q61:Q78" si="18">MIN(G61:P61)</f>
        <v>613</v>
      </c>
      <c r="R61" s="16">
        <f t="shared" ref="R61:R78" si="19">Q61/F61-1</f>
        <v>0</v>
      </c>
      <c r="S61" s="14">
        <f t="shared" ref="S61:S78" si="20">AVERAGE(G61:P61)</f>
        <v>613</v>
      </c>
      <c r="T61" s="16">
        <f t="shared" ref="T61:T78" si="21">S61/F61-1</f>
        <v>0</v>
      </c>
      <c r="U61" s="24">
        <f t="shared" ref="U61:U78" si="22">_xlfn.STDEV.P(G61:P61)</f>
        <v>0</v>
      </c>
    </row>
    <row r="62" spans="2:21" x14ac:dyDescent="0.25">
      <c r="B62" s="56"/>
      <c r="C62" s="11" t="str">
        <f t="shared" si="11"/>
        <v>mval5C</v>
      </c>
      <c r="D62" s="11">
        <f t="shared" si="11"/>
        <v>98</v>
      </c>
      <c r="E62" s="11">
        <f t="shared" si="10"/>
        <v>697</v>
      </c>
      <c r="F62" s="24">
        <f t="shared" si="12"/>
        <v>697</v>
      </c>
      <c r="G62" s="14">
        <v>697</v>
      </c>
      <c r="H62">
        <v>697</v>
      </c>
      <c r="I62">
        <v>697</v>
      </c>
      <c r="J62">
        <v>697</v>
      </c>
      <c r="K62">
        <v>697</v>
      </c>
      <c r="L62">
        <v>697</v>
      </c>
      <c r="M62">
        <v>697</v>
      </c>
      <c r="N62">
        <v>697</v>
      </c>
      <c r="O62">
        <v>697</v>
      </c>
      <c r="P62" s="12">
        <v>697</v>
      </c>
      <c r="Q62" s="14">
        <f t="shared" si="18"/>
        <v>697</v>
      </c>
      <c r="R62" s="16">
        <f t="shared" si="19"/>
        <v>0</v>
      </c>
      <c r="S62" s="14">
        <f t="shared" si="20"/>
        <v>697</v>
      </c>
      <c r="T62" s="16">
        <f t="shared" si="21"/>
        <v>0</v>
      </c>
      <c r="U62" s="24">
        <f t="shared" si="22"/>
        <v>0</v>
      </c>
    </row>
    <row r="63" spans="2:21" ht="15.75" customHeight="1" x14ac:dyDescent="0.25">
      <c r="B63" s="56"/>
      <c r="C63" s="11" t="str">
        <f t="shared" si="11"/>
        <v>mval5D</v>
      </c>
      <c r="D63" s="11">
        <f t="shared" si="11"/>
        <v>92</v>
      </c>
      <c r="E63" s="11">
        <f t="shared" si="10"/>
        <v>719</v>
      </c>
      <c r="F63" s="11">
        <f t="shared" si="12"/>
        <v>739</v>
      </c>
      <c r="G63" s="14">
        <v>729</v>
      </c>
      <c r="H63">
        <v>729</v>
      </c>
      <c r="I63">
        <v>729</v>
      </c>
      <c r="J63">
        <v>729</v>
      </c>
      <c r="K63">
        <v>728</v>
      </c>
      <c r="L63">
        <v>729</v>
      </c>
      <c r="M63">
        <v>729</v>
      </c>
      <c r="N63">
        <v>729</v>
      </c>
      <c r="O63">
        <v>729</v>
      </c>
      <c r="P63" s="12">
        <v>729</v>
      </c>
      <c r="Q63" s="14">
        <f t="shared" si="18"/>
        <v>728</v>
      </c>
      <c r="R63" s="16">
        <f t="shared" si="19"/>
        <v>-1.4884979702300405E-2</v>
      </c>
      <c r="S63" s="14">
        <f t="shared" si="20"/>
        <v>728.9</v>
      </c>
      <c r="T63" s="16">
        <f t="shared" si="21"/>
        <v>-1.3667117726657629E-2</v>
      </c>
      <c r="U63" s="24">
        <f t="shared" si="22"/>
        <v>0.3</v>
      </c>
    </row>
    <row r="64" spans="2:21" x14ac:dyDescent="0.25">
      <c r="B64" s="56"/>
      <c r="C64" s="11" t="str">
        <f t="shared" si="11"/>
        <v>mval6A</v>
      </c>
      <c r="D64" s="11">
        <f t="shared" si="11"/>
        <v>69</v>
      </c>
      <c r="E64" s="11">
        <f t="shared" si="10"/>
        <v>326</v>
      </c>
      <c r="F64" s="11">
        <f t="shared" si="12"/>
        <v>326</v>
      </c>
      <c r="G64" s="14">
        <v>326</v>
      </c>
      <c r="H64">
        <v>326</v>
      </c>
      <c r="I64">
        <v>326</v>
      </c>
      <c r="J64">
        <v>326</v>
      </c>
      <c r="K64">
        <v>326</v>
      </c>
      <c r="L64">
        <v>326</v>
      </c>
      <c r="M64">
        <v>326</v>
      </c>
      <c r="N64">
        <v>326</v>
      </c>
      <c r="O64">
        <v>326</v>
      </c>
      <c r="P64" s="12">
        <v>326</v>
      </c>
      <c r="Q64" s="14">
        <f t="shared" si="18"/>
        <v>326</v>
      </c>
      <c r="R64" s="16">
        <f t="shared" si="19"/>
        <v>0</v>
      </c>
      <c r="S64" s="14">
        <f t="shared" si="20"/>
        <v>326</v>
      </c>
      <c r="T64" s="16">
        <f t="shared" si="21"/>
        <v>0</v>
      </c>
      <c r="U64" s="24">
        <f t="shared" si="22"/>
        <v>0</v>
      </c>
    </row>
    <row r="65" spans="2:21" x14ac:dyDescent="0.25">
      <c r="B65" s="56"/>
      <c r="C65" s="11" t="str">
        <f t="shared" si="11"/>
        <v>mval6B</v>
      </c>
      <c r="D65" s="11">
        <f t="shared" si="11"/>
        <v>66</v>
      </c>
      <c r="E65" s="11">
        <f t="shared" si="10"/>
        <v>317</v>
      </c>
      <c r="F65" s="11">
        <f t="shared" si="12"/>
        <v>317</v>
      </c>
      <c r="G65" s="14">
        <v>317</v>
      </c>
      <c r="H65">
        <v>317</v>
      </c>
      <c r="I65">
        <v>317</v>
      </c>
      <c r="J65">
        <v>317</v>
      </c>
      <c r="K65">
        <v>317</v>
      </c>
      <c r="L65">
        <v>317</v>
      </c>
      <c r="M65">
        <v>317</v>
      </c>
      <c r="N65">
        <v>317</v>
      </c>
      <c r="O65">
        <v>317</v>
      </c>
      <c r="P65" s="12">
        <v>317</v>
      </c>
      <c r="Q65" s="14">
        <f t="shared" si="18"/>
        <v>317</v>
      </c>
      <c r="R65" s="16">
        <f t="shared" si="19"/>
        <v>0</v>
      </c>
      <c r="S65" s="14">
        <f t="shared" si="20"/>
        <v>317</v>
      </c>
      <c r="T65" s="16">
        <f t="shared" si="21"/>
        <v>0</v>
      </c>
      <c r="U65" s="24">
        <f t="shared" si="22"/>
        <v>0</v>
      </c>
    </row>
    <row r="66" spans="2:21" x14ac:dyDescent="0.25">
      <c r="B66" s="56"/>
      <c r="C66" s="11" t="str">
        <f t="shared" si="11"/>
        <v>mval6C</v>
      </c>
      <c r="D66" s="11">
        <f t="shared" si="11"/>
        <v>68</v>
      </c>
      <c r="E66" s="11">
        <f t="shared" si="10"/>
        <v>365</v>
      </c>
      <c r="F66" s="11">
        <f t="shared" si="12"/>
        <v>371</v>
      </c>
      <c r="G66" s="14">
        <v>371</v>
      </c>
      <c r="H66">
        <v>370</v>
      </c>
      <c r="I66">
        <v>370</v>
      </c>
      <c r="J66">
        <v>370</v>
      </c>
      <c r="K66">
        <v>371</v>
      </c>
      <c r="L66">
        <v>370</v>
      </c>
      <c r="M66">
        <v>370</v>
      </c>
      <c r="N66">
        <v>370</v>
      </c>
      <c r="O66">
        <v>370</v>
      </c>
      <c r="P66" s="12">
        <v>370</v>
      </c>
      <c r="Q66" s="14">
        <f t="shared" si="18"/>
        <v>370</v>
      </c>
      <c r="R66" s="16">
        <f t="shared" si="19"/>
        <v>-2.6954177897574594E-3</v>
      </c>
      <c r="S66" s="14">
        <f t="shared" si="20"/>
        <v>370.2</v>
      </c>
      <c r="T66" s="16">
        <f t="shared" si="21"/>
        <v>-2.1563342318059453E-3</v>
      </c>
      <c r="U66" s="24">
        <f t="shared" si="22"/>
        <v>0.39999999999999997</v>
      </c>
    </row>
    <row r="67" spans="2:21" x14ac:dyDescent="0.25">
      <c r="B67" s="56"/>
      <c r="C67" s="11" t="str">
        <f t="shared" ref="C67:D80" si="23">C26</f>
        <v>mval7A</v>
      </c>
      <c r="D67" s="11">
        <f t="shared" si="23"/>
        <v>86</v>
      </c>
      <c r="E67" s="11">
        <f t="shared" si="10"/>
        <v>364</v>
      </c>
      <c r="F67" s="11">
        <f t="shared" si="12"/>
        <v>364</v>
      </c>
      <c r="G67" s="14">
        <v>364</v>
      </c>
      <c r="H67">
        <v>364</v>
      </c>
      <c r="I67">
        <v>364</v>
      </c>
      <c r="J67">
        <v>364</v>
      </c>
      <c r="K67">
        <v>364</v>
      </c>
      <c r="L67">
        <v>364</v>
      </c>
      <c r="M67">
        <v>364</v>
      </c>
      <c r="N67">
        <v>364</v>
      </c>
      <c r="O67">
        <v>364</v>
      </c>
      <c r="P67" s="12">
        <v>364</v>
      </c>
      <c r="Q67" s="14">
        <f t="shared" si="18"/>
        <v>364</v>
      </c>
      <c r="R67" s="16">
        <f t="shared" si="19"/>
        <v>0</v>
      </c>
      <c r="S67" s="14">
        <f t="shared" si="20"/>
        <v>364</v>
      </c>
      <c r="T67" s="16">
        <f t="shared" si="21"/>
        <v>0</v>
      </c>
      <c r="U67" s="24">
        <f t="shared" si="22"/>
        <v>0</v>
      </c>
    </row>
    <row r="68" spans="2:21" x14ac:dyDescent="0.25">
      <c r="B68" s="56"/>
      <c r="C68" s="11" t="str">
        <f t="shared" si="23"/>
        <v>mval7B</v>
      </c>
      <c r="D68" s="11">
        <f t="shared" si="23"/>
        <v>91</v>
      </c>
      <c r="E68" s="11">
        <f t="shared" si="10"/>
        <v>412</v>
      </c>
      <c r="F68" s="11">
        <f t="shared" si="12"/>
        <v>412</v>
      </c>
      <c r="G68" s="14">
        <v>412</v>
      </c>
      <c r="H68">
        <v>412</v>
      </c>
      <c r="I68">
        <v>412</v>
      </c>
      <c r="J68">
        <v>412</v>
      </c>
      <c r="K68">
        <v>412</v>
      </c>
      <c r="L68">
        <v>412</v>
      </c>
      <c r="M68">
        <v>412</v>
      </c>
      <c r="N68">
        <v>412</v>
      </c>
      <c r="O68">
        <v>412</v>
      </c>
      <c r="P68" s="12">
        <v>412</v>
      </c>
      <c r="Q68" s="14">
        <f t="shared" si="18"/>
        <v>412</v>
      </c>
      <c r="R68" s="16">
        <f t="shared" si="19"/>
        <v>0</v>
      </c>
      <c r="S68" s="14">
        <f t="shared" si="20"/>
        <v>412</v>
      </c>
      <c r="T68" s="16">
        <f t="shared" si="21"/>
        <v>0</v>
      </c>
      <c r="U68" s="24">
        <f t="shared" si="22"/>
        <v>0</v>
      </c>
    </row>
    <row r="69" spans="2:21" x14ac:dyDescent="0.25">
      <c r="B69" s="56"/>
      <c r="C69" s="11" t="str">
        <f t="shared" si="23"/>
        <v>mval7C</v>
      </c>
      <c r="D69" s="11">
        <f t="shared" si="23"/>
        <v>90</v>
      </c>
      <c r="E69" s="11">
        <f t="shared" si="10"/>
        <v>424</v>
      </c>
      <c r="F69" s="11">
        <f t="shared" si="12"/>
        <v>426</v>
      </c>
      <c r="G69" s="14">
        <v>426</v>
      </c>
      <c r="H69">
        <v>426</v>
      </c>
      <c r="I69">
        <v>426</v>
      </c>
      <c r="J69">
        <v>426</v>
      </c>
      <c r="K69">
        <v>426</v>
      </c>
      <c r="L69">
        <v>426</v>
      </c>
      <c r="M69">
        <v>426</v>
      </c>
      <c r="N69">
        <v>426</v>
      </c>
      <c r="O69">
        <v>426</v>
      </c>
      <c r="P69" s="12">
        <v>426</v>
      </c>
      <c r="Q69" s="14">
        <f t="shared" si="18"/>
        <v>426</v>
      </c>
      <c r="R69" s="16">
        <f t="shared" si="19"/>
        <v>0</v>
      </c>
      <c r="S69" s="14">
        <f t="shared" si="20"/>
        <v>426</v>
      </c>
      <c r="T69" s="16">
        <f t="shared" si="21"/>
        <v>0</v>
      </c>
      <c r="U69" s="24">
        <f t="shared" si="22"/>
        <v>0</v>
      </c>
    </row>
    <row r="70" spans="2:21" x14ac:dyDescent="0.25">
      <c r="B70" s="56"/>
      <c r="C70" s="11" t="str">
        <f t="shared" si="23"/>
        <v>mval8A</v>
      </c>
      <c r="D70" s="11">
        <f t="shared" si="23"/>
        <v>96</v>
      </c>
      <c r="E70" s="11">
        <f t="shared" si="10"/>
        <v>581</v>
      </c>
      <c r="F70" s="11">
        <f t="shared" si="12"/>
        <v>581</v>
      </c>
      <c r="G70" s="14">
        <v>581</v>
      </c>
      <c r="H70">
        <v>581</v>
      </c>
      <c r="I70">
        <v>581</v>
      </c>
      <c r="J70">
        <v>581</v>
      </c>
      <c r="K70">
        <v>581</v>
      </c>
      <c r="L70">
        <v>581</v>
      </c>
      <c r="M70">
        <v>581</v>
      </c>
      <c r="N70">
        <v>581</v>
      </c>
      <c r="O70">
        <v>581</v>
      </c>
      <c r="P70" s="12">
        <v>581</v>
      </c>
      <c r="Q70" s="14">
        <f t="shared" si="18"/>
        <v>581</v>
      </c>
      <c r="R70" s="16">
        <f t="shared" si="19"/>
        <v>0</v>
      </c>
      <c r="S70" s="14">
        <f t="shared" si="20"/>
        <v>581</v>
      </c>
      <c r="T70" s="16">
        <f t="shared" si="21"/>
        <v>0</v>
      </c>
      <c r="U70" s="24">
        <f t="shared" si="22"/>
        <v>0</v>
      </c>
    </row>
    <row r="71" spans="2:21" x14ac:dyDescent="0.25">
      <c r="B71" s="56"/>
      <c r="C71" s="11" t="str">
        <f t="shared" si="23"/>
        <v>mval8B</v>
      </c>
      <c r="D71" s="11">
        <f t="shared" si="23"/>
        <v>91</v>
      </c>
      <c r="E71" s="11">
        <f t="shared" si="10"/>
        <v>531</v>
      </c>
      <c r="F71" s="11">
        <f t="shared" si="12"/>
        <v>531</v>
      </c>
      <c r="G71" s="14">
        <v>531</v>
      </c>
      <c r="H71">
        <v>531</v>
      </c>
      <c r="I71">
        <v>531</v>
      </c>
      <c r="J71">
        <v>531</v>
      </c>
      <c r="K71">
        <v>531</v>
      </c>
      <c r="L71">
        <v>531</v>
      </c>
      <c r="M71">
        <v>531</v>
      </c>
      <c r="N71">
        <v>531</v>
      </c>
      <c r="O71">
        <v>531</v>
      </c>
      <c r="P71" s="12">
        <v>531</v>
      </c>
      <c r="Q71" s="14">
        <f t="shared" si="18"/>
        <v>531</v>
      </c>
      <c r="R71" s="16">
        <f t="shared" si="19"/>
        <v>0</v>
      </c>
      <c r="S71" s="14">
        <f t="shared" si="20"/>
        <v>531</v>
      </c>
      <c r="T71" s="16">
        <f t="shared" si="21"/>
        <v>0</v>
      </c>
      <c r="U71" s="24">
        <f t="shared" si="22"/>
        <v>0</v>
      </c>
    </row>
    <row r="72" spans="2:21" x14ac:dyDescent="0.25">
      <c r="B72" s="56"/>
      <c r="C72" s="11" t="str">
        <f t="shared" si="23"/>
        <v>mval8C</v>
      </c>
      <c r="D72" s="11">
        <f t="shared" si="23"/>
        <v>83</v>
      </c>
      <c r="E72" s="11">
        <f t="shared" si="10"/>
        <v>617</v>
      </c>
      <c r="F72" s="11">
        <f t="shared" si="12"/>
        <v>638</v>
      </c>
      <c r="G72" s="14">
        <v>632</v>
      </c>
      <c r="H72">
        <v>632</v>
      </c>
      <c r="I72">
        <v>632</v>
      </c>
      <c r="J72">
        <v>632</v>
      </c>
      <c r="K72">
        <v>632</v>
      </c>
      <c r="L72">
        <v>632</v>
      </c>
      <c r="M72">
        <v>632</v>
      </c>
      <c r="N72">
        <v>632</v>
      </c>
      <c r="O72">
        <v>632</v>
      </c>
      <c r="P72" s="12">
        <v>632</v>
      </c>
      <c r="Q72" s="14">
        <f t="shared" si="18"/>
        <v>632</v>
      </c>
      <c r="R72" s="16">
        <f t="shared" si="19"/>
        <v>-9.4043887147335914E-3</v>
      </c>
      <c r="S72" s="14">
        <f t="shared" si="20"/>
        <v>632</v>
      </c>
      <c r="T72" s="16">
        <f t="shared" si="21"/>
        <v>-9.4043887147335914E-3</v>
      </c>
      <c r="U72" s="24">
        <f t="shared" si="22"/>
        <v>0</v>
      </c>
    </row>
    <row r="73" spans="2:21" x14ac:dyDescent="0.25">
      <c r="B73" s="56"/>
      <c r="C73" s="11" t="str">
        <f t="shared" si="23"/>
        <v>mval9A</v>
      </c>
      <c r="D73" s="11">
        <f t="shared" si="23"/>
        <v>132</v>
      </c>
      <c r="E73" s="11">
        <f t="shared" si="10"/>
        <v>458</v>
      </c>
      <c r="F73" s="11">
        <f t="shared" si="12"/>
        <v>458</v>
      </c>
      <c r="G73" s="14">
        <v>458</v>
      </c>
      <c r="H73">
        <v>458</v>
      </c>
      <c r="I73">
        <v>458</v>
      </c>
      <c r="J73">
        <v>458</v>
      </c>
      <c r="K73">
        <v>458</v>
      </c>
      <c r="L73">
        <v>458</v>
      </c>
      <c r="M73">
        <v>458</v>
      </c>
      <c r="N73">
        <v>458</v>
      </c>
      <c r="O73">
        <v>458</v>
      </c>
      <c r="P73" s="12">
        <v>458</v>
      </c>
      <c r="Q73" s="14">
        <f t="shared" si="18"/>
        <v>458</v>
      </c>
      <c r="R73" s="16">
        <f t="shared" si="19"/>
        <v>0</v>
      </c>
      <c r="S73" s="14">
        <f t="shared" si="20"/>
        <v>458</v>
      </c>
      <c r="T73" s="16">
        <f t="shared" si="21"/>
        <v>0</v>
      </c>
      <c r="U73" s="24">
        <f t="shared" si="22"/>
        <v>0</v>
      </c>
    </row>
    <row r="74" spans="2:21" x14ac:dyDescent="0.25">
      <c r="B74" s="56"/>
      <c r="C74" s="11" t="str">
        <f t="shared" si="23"/>
        <v>mval9B</v>
      </c>
      <c r="D74" s="11">
        <f t="shared" si="23"/>
        <v>120</v>
      </c>
      <c r="E74" s="11">
        <f t="shared" si="10"/>
        <v>453</v>
      </c>
      <c r="F74" s="11">
        <f t="shared" si="12"/>
        <v>453</v>
      </c>
      <c r="G74" s="14">
        <v>453</v>
      </c>
      <c r="H74">
        <v>453</v>
      </c>
      <c r="I74">
        <v>453</v>
      </c>
      <c r="J74">
        <v>453</v>
      </c>
      <c r="K74">
        <v>453</v>
      </c>
      <c r="L74">
        <v>453</v>
      </c>
      <c r="M74">
        <v>453</v>
      </c>
      <c r="N74">
        <v>453</v>
      </c>
      <c r="O74">
        <v>453</v>
      </c>
      <c r="P74" s="12">
        <v>453</v>
      </c>
      <c r="Q74" s="14">
        <f t="shared" si="18"/>
        <v>453</v>
      </c>
      <c r="R74" s="16">
        <f t="shared" si="19"/>
        <v>0</v>
      </c>
      <c r="S74" s="14">
        <f t="shared" si="20"/>
        <v>453</v>
      </c>
      <c r="T74" s="16">
        <f t="shared" si="21"/>
        <v>0</v>
      </c>
      <c r="U74" s="24">
        <f t="shared" si="22"/>
        <v>0</v>
      </c>
    </row>
    <row r="75" spans="2:21" x14ac:dyDescent="0.25">
      <c r="B75" s="56"/>
      <c r="C75" s="11" t="str">
        <f t="shared" si="23"/>
        <v>mval9C</v>
      </c>
      <c r="D75" s="11">
        <f t="shared" si="23"/>
        <v>125</v>
      </c>
      <c r="E75" s="11">
        <f t="shared" si="10"/>
        <v>428</v>
      </c>
      <c r="F75" s="11">
        <f t="shared" si="12"/>
        <v>429</v>
      </c>
      <c r="G75" s="14">
        <v>428</v>
      </c>
      <c r="H75">
        <v>428</v>
      </c>
      <c r="I75">
        <v>428</v>
      </c>
      <c r="J75">
        <v>428</v>
      </c>
      <c r="K75">
        <v>428</v>
      </c>
      <c r="L75">
        <v>428</v>
      </c>
      <c r="M75">
        <v>428</v>
      </c>
      <c r="N75">
        <v>428</v>
      </c>
      <c r="O75">
        <v>428</v>
      </c>
      <c r="P75" s="12">
        <v>428</v>
      </c>
      <c r="Q75" s="14">
        <f t="shared" si="18"/>
        <v>428</v>
      </c>
      <c r="R75" s="16">
        <f t="shared" si="19"/>
        <v>-2.3310023310023631E-3</v>
      </c>
      <c r="S75" s="14">
        <f t="shared" si="20"/>
        <v>428</v>
      </c>
      <c r="T75" s="16">
        <f t="shared" si="21"/>
        <v>-2.3310023310023631E-3</v>
      </c>
      <c r="U75" s="24">
        <f t="shared" si="22"/>
        <v>0</v>
      </c>
    </row>
    <row r="76" spans="2:21" x14ac:dyDescent="0.25">
      <c r="B76" s="56"/>
      <c r="C76" s="11" t="str">
        <f t="shared" si="23"/>
        <v>mval9D</v>
      </c>
      <c r="D76" s="11">
        <f t="shared" si="23"/>
        <v>131</v>
      </c>
      <c r="E76" s="11">
        <f t="shared" si="10"/>
        <v>514</v>
      </c>
      <c r="F76" s="11">
        <f t="shared" si="12"/>
        <v>520</v>
      </c>
      <c r="G76" s="14">
        <v>516</v>
      </c>
      <c r="H76">
        <v>519</v>
      </c>
      <c r="I76">
        <v>519</v>
      </c>
      <c r="J76">
        <v>519</v>
      </c>
      <c r="K76">
        <v>519</v>
      </c>
      <c r="L76">
        <v>516</v>
      </c>
      <c r="M76">
        <v>519</v>
      </c>
      <c r="N76">
        <v>519</v>
      </c>
      <c r="O76">
        <v>519</v>
      </c>
      <c r="P76" s="12">
        <v>519</v>
      </c>
      <c r="Q76" s="14">
        <f t="shared" si="18"/>
        <v>516</v>
      </c>
      <c r="R76" s="16">
        <f t="shared" si="19"/>
        <v>-7.692307692307665E-3</v>
      </c>
      <c r="S76" s="14">
        <f t="shared" si="20"/>
        <v>518.4</v>
      </c>
      <c r="T76" s="16">
        <f t="shared" si="21"/>
        <v>-3.0769230769230882E-3</v>
      </c>
      <c r="U76" s="24">
        <f t="shared" si="22"/>
        <v>1.2</v>
      </c>
    </row>
    <row r="77" spans="2:21" x14ac:dyDescent="0.25">
      <c r="B77" s="56"/>
      <c r="C77" s="11" t="str">
        <f t="shared" si="23"/>
        <v>mval10A</v>
      </c>
      <c r="D77" s="11">
        <f t="shared" si="23"/>
        <v>138</v>
      </c>
      <c r="E77" s="11">
        <f t="shared" si="10"/>
        <v>634</v>
      </c>
      <c r="F77" s="11">
        <f t="shared" si="12"/>
        <v>634</v>
      </c>
      <c r="G77" s="14">
        <v>634</v>
      </c>
      <c r="H77">
        <v>634</v>
      </c>
      <c r="I77">
        <v>634</v>
      </c>
      <c r="J77">
        <v>634</v>
      </c>
      <c r="K77">
        <v>634</v>
      </c>
      <c r="L77">
        <v>634</v>
      </c>
      <c r="M77">
        <v>634</v>
      </c>
      <c r="N77">
        <v>634</v>
      </c>
      <c r="O77">
        <v>634</v>
      </c>
      <c r="P77" s="12">
        <v>634</v>
      </c>
      <c r="Q77" s="14">
        <f t="shared" si="18"/>
        <v>634</v>
      </c>
      <c r="R77" s="16">
        <f t="shared" si="19"/>
        <v>0</v>
      </c>
      <c r="S77" s="14">
        <f t="shared" si="20"/>
        <v>634</v>
      </c>
      <c r="T77" s="16">
        <f t="shared" si="21"/>
        <v>0</v>
      </c>
      <c r="U77" s="24">
        <f t="shared" si="22"/>
        <v>0</v>
      </c>
    </row>
    <row r="78" spans="2:21" x14ac:dyDescent="0.25">
      <c r="B78" s="56"/>
      <c r="C78" s="11" t="str">
        <f t="shared" si="23"/>
        <v>mval10B</v>
      </c>
      <c r="D78" s="11">
        <f t="shared" si="23"/>
        <v>134</v>
      </c>
      <c r="E78" s="11">
        <f t="shared" si="10"/>
        <v>661</v>
      </c>
      <c r="F78" s="11">
        <f t="shared" si="12"/>
        <v>661</v>
      </c>
      <c r="G78" s="14">
        <v>661</v>
      </c>
      <c r="H78">
        <v>661</v>
      </c>
      <c r="I78">
        <v>661</v>
      </c>
      <c r="J78">
        <v>661</v>
      </c>
      <c r="K78">
        <v>661</v>
      </c>
      <c r="L78">
        <v>661</v>
      </c>
      <c r="M78">
        <v>661</v>
      </c>
      <c r="N78">
        <v>661</v>
      </c>
      <c r="O78">
        <v>661</v>
      </c>
      <c r="P78" s="12">
        <v>661</v>
      </c>
      <c r="Q78" s="14">
        <f t="shared" si="18"/>
        <v>661</v>
      </c>
      <c r="R78" s="16">
        <f t="shared" si="19"/>
        <v>0</v>
      </c>
      <c r="S78" s="14">
        <f t="shared" si="20"/>
        <v>661</v>
      </c>
      <c r="T78" s="16">
        <f t="shared" si="21"/>
        <v>0</v>
      </c>
      <c r="U78" s="24">
        <f t="shared" si="22"/>
        <v>0</v>
      </c>
    </row>
    <row r="79" spans="2:21" x14ac:dyDescent="0.25">
      <c r="B79" s="56"/>
      <c r="C79" s="11" t="str">
        <f t="shared" si="23"/>
        <v>mval10C</v>
      </c>
      <c r="D79" s="11">
        <f t="shared" si="23"/>
        <v>136</v>
      </c>
      <c r="E79" s="11">
        <f t="shared" si="10"/>
        <v>623</v>
      </c>
      <c r="F79" s="11">
        <f t="shared" si="12"/>
        <v>623</v>
      </c>
      <c r="G79" s="14">
        <v>623</v>
      </c>
      <c r="H79">
        <v>623</v>
      </c>
      <c r="I79">
        <v>623</v>
      </c>
      <c r="J79">
        <v>623</v>
      </c>
      <c r="K79">
        <v>623</v>
      </c>
      <c r="L79">
        <v>623</v>
      </c>
      <c r="M79">
        <v>623</v>
      </c>
      <c r="N79">
        <v>623</v>
      </c>
      <c r="O79">
        <v>623</v>
      </c>
      <c r="P79" s="12">
        <v>623</v>
      </c>
      <c r="Q79" s="14">
        <f t="shared" ref="Q79:Q80" si="24">MIN(G79:P79)</f>
        <v>623</v>
      </c>
      <c r="R79" s="16">
        <f t="shared" ref="R79:R80" si="25">Q79/F79-1</f>
        <v>0</v>
      </c>
      <c r="S79" s="14">
        <f t="shared" ref="S79:S80" si="26">AVERAGE(G79:P79)</f>
        <v>623</v>
      </c>
      <c r="T79" s="16">
        <f t="shared" ref="T79:T80" si="27">S79/F79-1</f>
        <v>0</v>
      </c>
      <c r="U79" s="24">
        <f t="shared" ref="U79:U80" si="28">_xlfn.STDEV.P(G79:P79)</f>
        <v>0</v>
      </c>
    </row>
    <row r="80" spans="2:21" ht="15.75" thickBot="1" x14ac:dyDescent="0.3">
      <c r="B80" s="57"/>
      <c r="C80" s="17" t="str">
        <f t="shared" si="23"/>
        <v>mval10D</v>
      </c>
      <c r="D80" s="17">
        <f t="shared" si="23"/>
        <v>129</v>
      </c>
      <c r="E80" s="17">
        <f t="shared" si="10"/>
        <v>643</v>
      </c>
      <c r="F80" s="17">
        <f t="shared" si="12"/>
        <v>649</v>
      </c>
      <c r="G80" s="19">
        <v>644</v>
      </c>
      <c r="H80" s="23">
        <v>644</v>
      </c>
      <c r="I80" s="23">
        <v>645</v>
      </c>
      <c r="J80" s="23">
        <v>644</v>
      </c>
      <c r="K80" s="23">
        <v>644</v>
      </c>
      <c r="L80" s="23">
        <v>645</v>
      </c>
      <c r="M80" s="23">
        <v>644</v>
      </c>
      <c r="N80" s="23">
        <v>644</v>
      </c>
      <c r="O80" s="23">
        <v>644</v>
      </c>
      <c r="P80" s="18">
        <v>645</v>
      </c>
      <c r="Q80" s="19">
        <f t="shared" si="24"/>
        <v>644</v>
      </c>
      <c r="R80" s="21">
        <f t="shared" si="25"/>
        <v>-7.7041602465330872E-3</v>
      </c>
      <c r="S80" s="19">
        <f t="shared" si="26"/>
        <v>644.29999999999995</v>
      </c>
      <c r="T80" s="21">
        <f t="shared" si="27"/>
        <v>-7.2419106317411774E-3</v>
      </c>
      <c r="U80" s="25">
        <f t="shared" si="28"/>
        <v>0.45825756949558405</v>
      </c>
    </row>
    <row r="81" spans="2:21" ht="15.75" thickTop="1" x14ac:dyDescent="0.25"/>
    <row r="83" spans="2:21" ht="15.75" thickBot="1" x14ac:dyDescent="0.3"/>
    <row r="84" spans="2:21" ht="16.5" thickTop="1" thickBot="1" x14ac:dyDescent="0.3">
      <c r="G84" s="52" t="s">
        <v>7</v>
      </c>
      <c r="H84" s="53"/>
      <c r="I84" s="53"/>
      <c r="J84" s="53"/>
      <c r="K84" s="53"/>
      <c r="L84" s="53"/>
      <c r="M84" s="53"/>
      <c r="N84" s="53"/>
      <c r="O84" s="53"/>
      <c r="P84" s="54"/>
    </row>
    <row r="85" spans="2:21" ht="16.5" thickTop="1" thickBot="1" x14ac:dyDescent="0.3">
      <c r="B85" s="23"/>
      <c r="C85" s="1" t="s">
        <v>2</v>
      </c>
      <c r="D85" s="1" t="s">
        <v>8</v>
      </c>
      <c r="E85" s="1" t="str">
        <f t="shared" ref="E85:E119" si="29">E5</f>
        <v>LB</v>
      </c>
      <c r="F85" s="1" t="s">
        <v>27</v>
      </c>
      <c r="G85" s="2">
        <v>1</v>
      </c>
      <c r="H85" s="4">
        <v>2</v>
      </c>
      <c r="I85" s="4">
        <v>3</v>
      </c>
      <c r="J85" s="4">
        <v>4</v>
      </c>
      <c r="K85" s="4">
        <v>5</v>
      </c>
      <c r="L85" s="4">
        <v>6</v>
      </c>
      <c r="M85" s="4">
        <v>7</v>
      </c>
      <c r="N85" s="4">
        <v>8</v>
      </c>
      <c r="O85" s="4">
        <v>9</v>
      </c>
      <c r="P85" s="3">
        <v>10</v>
      </c>
      <c r="Q85" s="52" t="s">
        <v>0</v>
      </c>
      <c r="R85" s="54"/>
      <c r="S85" s="52" t="s">
        <v>1</v>
      </c>
      <c r="T85" s="54"/>
      <c r="U85" s="1" t="s">
        <v>9</v>
      </c>
    </row>
    <row r="86" spans="2:21" ht="15.75" thickTop="1" x14ac:dyDescent="0.25">
      <c r="B86" s="55" t="s">
        <v>74</v>
      </c>
      <c r="C86" s="11" t="str">
        <f t="shared" ref="C86:D105" si="30">C6</f>
        <v>mval1A</v>
      </c>
      <c r="D86" s="11">
        <f t="shared" si="30"/>
        <v>55</v>
      </c>
      <c r="E86" s="11">
        <f t="shared" si="29"/>
        <v>230</v>
      </c>
      <c r="F86" s="11">
        <f t="shared" ref="F86:F119" si="31">F6</f>
        <v>230</v>
      </c>
      <c r="G86" s="14">
        <v>230</v>
      </c>
      <c r="H86" s="14">
        <v>230</v>
      </c>
      <c r="I86" s="14">
        <v>230</v>
      </c>
      <c r="J86" s="14">
        <v>230</v>
      </c>
      <c r="K86" s="8">
        <v>230</v>
      </c>
      <c r="L86" s="14">
        <v>230</v>
      </c>
      <c r="M86" s="14">
        <v>230</v>
      </c>
      <c r="N86" s="14">
        <v>230</v>
      </c>
      <c r="O86" s="14">
        <v>230</v>
      </c>
      <c r="P86" s="7">
        <v>230</v>
      </c>
      <c r="Q86" s="14">
        <f>MIN(G86:P86)</f>
        <v>230</v>
      </c>
      <c r="R86" s="16">
        <f>Q86/F86-1</f>
        <v>0</v>
      </c>
      <c r="S86" s="14">
        <f>AVERAGE(G86:P86)</f>
        <v>230</v>
      </c>
      <c r="T86" s="16">
        <f>S86/F86-1</f>
        <v>0</v>
      </c>
      <c r="U86" s="24">
        <f>_xlfn.STDEV.P(G86:P86)</f>
        <v>0</v>
      </c>
    </row>
    <row r="87" spans="2:21" x14ac:dyDescent="0.25">
      <c r="B87" s="56"/>
      <c r="C87" s="11" t="str">
        <f t="shared" si="30"/>
        <v>mval1B</v>
      </c>
      <c r="D87" s="11">
        <f t="shared" si="30"/>
        <v>51</v>
      </c>
      <c r="E87" s="11">
        <f t="shared" si="29"/>
        <v>261</v>
      </c>
      <c r="F87" s="11">
        <f t="shared" si="31"/>
        <v>261</v>
      </c>
      <c r="G87" s="14">
        <v>261</v>
      </c>
      <c r="H87" s="14">
        <v>261</v>
      </c>
      <c r="I87" s="14">
        <v>261</v>
      </c>
      <c r="J87" s="14">
        <v>261</v>
      </c>
      <c r="K87" s="14">
        <v>261</v>
      </c>
      <c r="L87" s="14">
        <v>261</v>
      </c>
      <c r="M87" s="14">
        <v>261</v>
      </c>
      <c r="N87" s="14">
        <v>261</v>
      </c>
      <c r="O87" s="14">
        <v>261</v>
      </c>
      <c r="P87" s="13">
        <v>261</v>
      </c>
      <c r="Q87" s="14">
        <f t="shared" ref="Q87:Q119" si="32">MIN(G87:P87)</f>
        <v>261</v>
      </c>
      <c r="R87" s="16">
        <f t="shared" ref="R87:R119" si="33">Q87/F87-1</f>
        <v>0</v>
      </c>
      <c r="S87" s="14">
        <f t="shared" ref="S87:S119" si="34">AVERAGE(G87:P87)</f>
        <v>261</v>
      </c>
      <c r="T87" s="16">
        <f t="shared" ref="T87:T119" si="35">S87/F87-1</f>
        <v>0</v>
      </c>
      <c r="U87" s="24">
        <f t="shared" ref="U87:U119" si="36">_xlfn.STDEV.P(G87:P87)</f>
        <v>0</v>
      </c>
    </row>
    <row r="88" spans="2:21" x14ac:dyDescent="0.25">
      <c r="B88" s="56"/>
      <c r="C88" s="11" t="str">
        <f t="shared" si="30"/>
        <v>mval1C</v>
      </c>
      <c r="D88" s="11">
        <f t="shared" si="30"/>
        <v>53</v>
      </c>
      <c r="E88" s="11">
        <f t="shared" si="29"/>
        <v>309</v>
      </c>
      <c r="F88" s="11">
        <f t="shared" si="31"/>
        <v>315</v>
      </c>
      <c r="G88" s="14">
        <v>309</v>
      </c>
      <c r="H88" s="14">
        <v>309</v>
      </c>
      <c r="I88" s="14">
        <v>309</v>
      </c>
      <c r="J88" s="14">
        <v>309</v>
      </c>
      <c r="K88" s="14">
        <v>309</v>
      </c>
      <c r="L88" s="14">
        <v>310</v>
      </c>
      <c r="M88" s="14">
        <v>309</v>
      </c>
      <c r="N88" s="14">
        <v>309</v>
      </c>
      <c r="O88" s="14">
        <v>310</v>
      </c>
      <c r="P88" s="13">
        <v>309</v>
      </c>
      <c r="Q88" s="14">
        <f t="shared" si="32"/>
        <v>309</v>
      </c>
      <c r="R88" s="16">
        <f t="shared" si="33"/>
        <v>-1.9047619047619091E-2</v>
      </c>
      <c r="S88" s="14">
        <f t="shared" si="34"/>
        <v>309.2</v>
      </c>
      <c r="T88" s="16">
        <f t="shared" si="35"/>
        <v>-1.8412698412698436E-2</v>
      </c>
      <c r="U88" s="24">
        <f t="shared" si="36"/>
        <v>0.4</v>
      </c>
    </row>
    <row r="89" spans="2:21" x14ac:dyDescent="0.25">
      <c r="B89" s="56"/>
      <c r="C89" s="11" t="str">
        <f t="shared" si="30"/>
        <v>mval2A</v>
      </c>
      <c r="D89" s="11">
        <f t="shared" si="30"/>
        <v>44</v>
      </c>
      <c r="E89" s="11">
        <f t="shared" si="29"/>
        <v>324</v>
      </c>
      <c r="F89" s="11">
        <f t="shared" si="31"/>
        <v>324</v>
      </c>
      <c r="G89" s="14">
        <v>324</v>
      </c>
      <c r="H89" s="14">
        <v>324</v>
      </c>
      <c r="I89" s="14">
        <v>324</v>
      </c>
      <c r="J89" s="14">
        <v>324</v>
      </c>
      <c r="K89" s="14">
        <v>324</v>
      </c>
      <c r="L89" s="14">
        <v>324</v>
      </c>
      <c r="M89" s="14">
        <v>324</v>
      </c>
      <c r="N89" s="14">
        <v>324</v>
      </c>
      <c r="O89" s="14">
        <v>324</v>
      </c>
      <c r="P89" s="13">
        <v>324</v>
      </c>
      <c r="Q89" s="14">
        <f t="shared" si="32"/>
        <v>324</v>
      </c>
      <c r="R89" s="16">
        <f t="shared" si="33"/>
        <v>0</v>
      </c>
      <c r="S89" s="14">
        <f t="shared" si="34"/>
        <v>324</v>
      </c>
      <c r="T89" s="16">
        <f t="shared" si="35"/>
        <v>0</v>
      </c>
      <c r="U89" s="24">
        <f t="shared" si="36"/>
        <v>0</v>
      </c>
    </row>
    <row r="90" spans="2:21" x14ac:dyDescent="0.25">
      <c r="B90" s="56"/>
      <c r="C90" s="11" t="str">
        <f t="shared" si="30"/>
        <v>mval2B</v>
      </c>
      <c r="D90" s="11">
        <f t="shared" si="30"/>
        <v>52</v>
      </c>
      <c r="E90" s="11">
        <f t="shared" si="29"/>
        <v>395</v>
      </c>
      <c r="F90" s="11">
        <f t="shared" si="31"/>
        <v>395</v>
      </c>
      <c r="G90" s="29">
        <v>395</v>
      </c>
      <c r="H90" s="14">
        <v>395</v>
      </c>
      <c r="I90" s="14">
        <v>395</v>
      </c>
      <c r="J90" s="14">
        <v>395</v>
      </c>
      <c r="K90" s="14">
        <v>395</v>
      </c>
      <c r="L90" s="14">
        <v>395</v>
      </c>
      <c r="M90" s="14">
        <v>395</v>
      </c>
      <c r="N90" s="14">
        <v>395</v>
      </c>
      <c r="O90" s="14">
        <v>395</v>
      </c>
      <c r="P90" s="13">
        <v>395</v>
      </c>
      <c r="Q90" s="14">
        <f t="shared" si="32"/>
        <v>395</v>
      </c>
      <c r="R90" s="16">
        <f t="shared" si="33"/>
        <v>0</v>
      </c>
      <c r="S90" s="14">
        <f t="shared" si="34"/>
        <v>395</v>
      </c>
      <c r="T90" s="16">
        <f t="shared" si="35"/>
        <v>0</v>
      </c>
      <c r="U90" s="24">
        <f t="shared" si="36"/>
        <v>0</v>
      </c>
    </row>
    <row r="91" spans="2:21" x14ac:dyDescent="0.25">
      <c r="B91" s="56"/>
      <c r="C91" s="11" t="str">
        <f t="shared" si="30"/>
        <v>mval2C</v>
      </c>
      <c r="D91" s="11">
        <f t="shared" si="30"/>
        <v>49</v>
      </c>
      <c r="E91" s="11">
        <f t="shared" si="29"/>
        <v>521</v>
      </c>
      <c r="F91" s="11">
        <f t="shared" si="31"/>
        <v>526</v>
      </c>
      <c r="G91" s="14">
        <v>526</v>
      </c>
      <c r="H91">
        <v>526</v>
      </c>
      <c r="I91">
        <v>526</v>
      </c>
      <c r="J91">
        <v>526</v>
      </c>
      <c r="K91">
        <v>526</v>
      </c>
      <c r="L91">
        <v>526</v>
      </c>
      <c r="M91">
        <v>526</v>
      </c>
      <c r="N91">
        <v>526</v>
      </c>
      <c r="O91">
        <v>526</v>
      </c>
      <c r="P91" s="12">
        <v>526</v>
      </c>
      <c r="Q91" s="14">
        <f t="shared" si="32"/>
        <v>526</v>
      </c>
      <c r="R91" s="16">
        <f t="shared" si="33"/>
        <v>0</v>
      </c>
      <c r="S91" s="14">
        <f t="shared" si="34"/>
        <v>526</v>
      </c>
      <c r="T91" s="16">
        <f t="shared" si="35"/>
        <v>0</v>
      </c>
      <c r="U91" s="24">
        <f t="shared" si="36"/>
        <v>0</v>
      </c>
    </row>
    <row r="92" spans="2:21" x14ac:dyDescent="0.25">
      <c r="B92" s="56"/>
      <c r="C92" s="11" t="str">
        <f t="shared" si="30"/>
        <v>mval3A</v>
      </c>
      <c r="D92" s="11">
        <f t="shared" si="30"/>
        <v>48</v>
      </c>
      <c r="E92" s="11">
        <f t="shared" si="29"/>
        <v>115</v>
      </c>
      <c r="F92" s="11">
        <f t="shared" si="31"/>
        <v>115</v>
      </c>
      <c r="G92" s="14">
        <v>115</v>
      </c>
      <c r="H92">
        <v>115</v>
      </c>
      <c r="I92">
        <v>115</v>
      </c>
      <c r="J92">
        <v>115</v>
      </c>
      <c r="K92">
        <v>115</v>
      </c>
      <c r="L92">
        <v>115</v>
      </c>
      <c r="M92">
        <v>115</v>
      </c>
      <c r="N92">
        <v>115</v>
      </c>
      <c r="O92">
        <v>115</v>
      </c>
      <c r="P92" s="12">
        <v>115</v>
      </c>
      <c r="Q92" s="14">
        <f t="shared" si="32"/>
        <v>115</v>
      </c>
      <c r="R92" s="16">
        <f t="shared" si="33"/>
        <v>0</v>
      </c>
      <c r="S92" s="14">
        <f t="shared" si="34"/>
        <v>115</v>
      </c>
      <c r="T92" s="16">
        <f t="shared" si="35"/>
        <v>0</v>
      </c>
      <c r="U92" s="24">
        <f t="shared" si="36"/>
        <v>0</v>
      </c>
    </row>
    <row r="93" spans="2:21" x14ac:dyDescent="0.25">
      <c r="B93" s="56"/>
      <c r="C93" s="11" t="str">
        <f t="shared" si="30"/>
        <v>mval3B</v>
      </c>
      <c r="D93" s="11">
        <f t="shared" si="30"/>
        <v>45</v>
      </c>
      <c r="E93" s="11">
        <f t="shared" si="29"/>
        <v>142</v>
      </c>
      <c r="F93" s="11">
        <f t="shared" si="31"/>
        <v>142</v>
      </c>
      <c r="G93" s="14">
        <v>142</v>
      </c>
      <c r="H93">
        <v>142</v>
      </c>
      <c r="I93">
        <v>142</v>
      </c>
      <c r="J93">
        <v>142</v>
      </c>
      <c r="K93">
        <v>142</v>
      </c>
      <c r="L93">
        <v>142</v>
      </c>
      <c r="M93">
        <v>142</v>
      </c>
      <c r="N93">
        <v>142</v>
      </c>
      <c r="O93">
        <v>142</v>
      </c>
      <c r="P93" s="12">
        <v>142</v>
      </c>
      <c r="Q93" s="14">
        <f t="shared" si="32"/>
        <v>142</v>
      </c>
      <c r="R93" s="16">
        <f t="shared" si="33"/>
        <v>0</v>
      </c>
      <c r="S93" s="14">
        <f t="shared" si="34"/>
        <v>142</v>
      </c>
      <c r="T93" s="16">
        <f t="shared" si="35"/>
        <v>0</v>
      </c>
      <c r="U93" s="24">
        <f t="shared" si="36"/>
        <v>0</v>
      </c>
    </row>
    <row r="94" spans="2:21" x14ac:dyDescent="0.25">
      <c r="B94" s="56"/>
      <c r="C94" s="11" t="str">
        <f t="shared" si="30"/>
        <v>mval3C</v>
      </c>
      <c r="D94" s="11">
        <f t="shared" si="30"/>
        <v>43</v>
      </c>
      <c r="E94" s="11">
        <f t="shared" si="29"/>
        <v>166</v>
      </c>
      <c r="F94" s="11">
        <f t="shared" si="31"/>
        <v>166</v>
      </c>
      <c r="G94" s="14">
        <v>166</v>
      </c>
      <c r="H94">
        <v>166</v>
      </c>
      <c r="I94">
        <v>166</v>
      </c>
      <c r="J94">
        <v>166</v>
      </c>
      <c r="K94">
        <v>166</v>
      </c>
      <c r="L94">
        <v>166</v>
      </c>
      <c r="M94">
        <v>166</v>
      </c>
      <c r="N94">
        <v>166</v>
      </c>
      <c r="O94">
        <v>166</v>
      </c>
      <c r="P94" s="12">
        <v>166</v>
      </c>
      <c r="Q94" s="14">
        <f t="shared" si="32"/>
        <v>166</v>
      </c>
      <c r="R94" s="16">
        <f t="shared" si="33"/>
        <v>0</v>
      </c>
      <c r="S94" s="14">
        <f t="shared" si="34"/>
        <v>166</v>
      </c>
      <c r="T94" s="16">
        <f t="shared" si="35"/>
        <v>0</v>
      </c>
      <c r="U94" s="24">
        <f t="shared" si="36"/>
        <v>0</v>
      </c>
    </row>
    <row r="95" spans="2:21" x14ac:dyDescent="0.25">
      <c r="B95" s="56"/>
      <c r="C95" s="11" t="str">
        <f t="shared" si="30"/>
        <v>mval4A</v>
      </c>
      <c r="D95" s="11">
        <f t="shared" si="30"/>
        <v>95</v>
      </c>
      <c r="E95" s="11">
        <f t="shared" si="29"/>
        <v>580</v>
      </c>
      <c r="F95" s="11">
        <f t="shared" si="31"/>
        <v>580</v>
      </c>
      <c r="G95" s="14">
        <v>580</v>
      </c>
      <c r="H95">
        <v>580</v>
      </c>
      <c r="I95">
        <v>580</v>
      </c>
      <c r="J95">
        <v>580</v>
      </c>
      <c r="K95">
        <v>580</v>
      </c>
      <c r="L95">
        <v>580</v>
      </c>
      <c r="M95">
        <v>580</v>
      </c>
      <c r="N95">
        <v>580</v>
      </c>
      <c r="O95">
        <v>580</v>
      </c>
      <c r="P95" s="12">
        <v>580</v>
      </c>
      <c r="Q95" s="14">
        <f t="shared" si="32"/>
        <v>580</v>
      </c>
      <c r="R95" s="16">
        <f t="shared" si="33"/>
        <v>0</v>
      </c>
      <c r="S95" s="14">
        <f t="shared" si="34"/>
        <v>580</v>
      </c>
      <c r="T95" s="16">
        <f t="shared" si="35"/>
        <v>0</v>
      </c>
      <c r="U95" s="24">
        <f t="shared" si="36"/>
        <v>0</v>
      </c>
    </row>
    <row r="96" spans="2:21" x14ac:dyDescent="0.25">
      <c r="B96" s="56"/>
      <c r="C96" s="11" t="str">
        <f t="shared" si="30"/>
        <v>mval4B</v>
      </c>
      <c r="D96" s="11">
        <f t="shared" si="30"/>
        <v>102</v>
      </c>
      <c r="E96" s="11">
        <f t="shared" si="29"/>
        <v>650</v>
      </c>
      <c r="F96" s="11">
        <f t="shared" si="31"/>
        <v>650</v>
      </c>
      <c r="G96" s="14">
        <v>650</v>
      </c>
      <c r="H96">
        <v>650</v>
      </c>
      <c r="I96">
        <v>650</v>
      </c>
      <c r="J96">
        <v>650</v>
      </c>
      <c r="K96">
        <v>650</v>
      </c>
      <c r="L96">
        <v>650</v>
      </c>
      <c r="M96">
        <v>650</v>
      </c>
      <c r="N96">
        <v>650</v>
      </c>
      <c r="O96">
        <v>650</v>
      </c>
      <c r="P96" s="12">
        <v>650</v>
      </c>
      <c r="Q96" s="14">
        <f t="shared" si="32"/>
        <v>650</v>
      </c>
      <c r="R96" s="16">
        <f t="shared" si="33"/>
        <v>0</v>
      </c>
      <c r="S96" s="14">
        <f t="shared" si="34"/>
        <v>650</v>
      </c>
      <c r="T96" s="16">
        <f t="shared" si="35"/>
        <v>0</v>
      </c>
      <c r="U96" s="24">
        <f t="shared" si="36"/>
        <v>0</v>
      </c>
    </row>
    <row r="97" spans="2:21" x14ac:dyDescent="0.25">
      <c r="B97" s="56"/>
      <c r="C97" s="11" t="str">
        <f t="shared" si="30"/>
        <v>mval4C</v>
      </c>
      <c r="D97" s="11">
        <f t="shared" si="30"/>
        <v>103</v>
      </c>
      <c r="E97" s="11">
        <f t="shared" si="29"/>
        <v>630</v>
      </c>
      <c r="F97" s="11">
        <f t="shared" si="31"/>
        <v>630</v>
      </c>
      <c r="G97" s="14">
        <v>630</v>
      </c>
      <c r="H97">
        <v>630</v>
      </c>
      <c r="I97">
        <v>630</v>
      </c>
      <c r="J97">
        <v>630</v>
      </c>
      <c r="K97">
        <v>630</v>
      </c>
      <c r="L97">
        <v>630</v>
      </c>
      <c r="M97">
        <v>630</v>
      </c>
      <c r="N97">
        <v>630</v>
      </c>
      <c r="O97">
        <v>630</v>
      </c>
      <c r="P97" s="12">
        <v>630</v>
      </c>
      <c r="Q97" s="14">
        <f t="shared" si="32"/>
        <v>630</v>
      </c>
      <c r="R97" s="16">
        <f t="shared" si="33"/>
        <v>0</v>
      </c>
      <c r="S97" s="14">
        <f t="shared" si="34"/>
        <v>630</v>
      </c>
      <c r="T97" s="16">
        <f t="shared" si="35"/>
        <v>0</v>
      </c>
      <c r="U97" s="24">
        <f t="shared" si="36"/>
        <v>0</v>
      </c>
    </row>
    <row r="98" spans="2:21" x14ac:dyDescent="0.25">
      <c r="B98" s="56"/>
      <c r="C98" s="11" t="str">
        <f t="shared" si="30"/>
        <v>mval4D</v>
      </c>
      <c r="D98" s="11">
        <f t="shared" si="30"/>
        <v>104</v>
      </c>
      <c r="E98" s="11">
        <f t="shared" si="29"/>
        <v>746</v>
      </c>
      <c r="F98" s="11">
        <f t="shared" si="31"/>
        <v>770</v>
      </c>
      <c r="G98" s="14">
        <v>750</v>
      </c>
      <c r="H98">
        <v>752</v>
      </c>
      <c r="I98">
        <v>750</v>
      </c>
      <c r="J98">
        <v>750</v>
      </c>
      <c r="K98">
        <v>750</v>
      </c>
      <c r="L98">
        <v>750</v>
      </c>
      <c r="M98">
        <v>750</v>
      </c>
      <c r="N98">
        <v>750</v>
      </c>
      <c r="O98">
        <v>750</v>
      </c>
      <c r="P98" s="12">
        <v>750</v>
      </c>
      <c r="Q98" s="14">
        <f t="shared" si="32"/>
        <v>750</v>
      </c>
      <c r="R98" s="16">
        <f t="shared" si="33"/>
        <v>-2.5974025974025983E-2</v>
      </c>
      <c r="S98" s="14">
        <f t="shared" si="34"/>
        <v>750.2</v>
      </c>
      <c r="T98" s="16">
        <f t="shared" si="35"/>
        <v>-2.571428571428569E-2</v>
      </c>
      <c r="U98" s="24">
        <f t="shared" si="36"/>
        <v>0.60000000000000009</v>
      </c>
    </row>
    <row r="99" spans="2:21" x14ac:dyDescent="0.25">
      <c r="B99" s="56"/>
      <c r="C99" s="11" t="str">
        <f t="shared" si="30"/>
        <v>mval5A</v>
      </c>
      <c r="D99" s="11">
        <f t="shared" si="30"/>
        <v>96</v>
      </c>
      <c r="E99" s="11">
        <f t="shared" si="29"/>
        <v>597</v>
      </c>
      <c r="F99" s="11">
        <f t="shared" si="31"/>
        <v>597</v>
      </c>
      <c r="G99" s="14">
        <v>597</v>
      </c>
      <c r="H99">
        <v>597</v>
      </c>
      <c r="I99">
        <v>597</v>
      </c>
      <c r="J99">
        <v>597</v>
      </c>
      <c r="K99">
        <v>597</v>
      </c>
      <c r="L99">
        <v>597</v>
      </c>
      <c r="M99">
        <v>597</v>
      </c>
      <c r="N99">
        <v>597</v>
      </c>
      <c r="O99">
        <v>597</v>
      </c>
      <c r="P99" s="12">
        <v>597</v>
      </c>
      <c r="Q99" s="14">
        <f t="shared" si="32"/>
        <v>597</v>
      </c>
      <c r="R99" s="16">
        <f t="shared" si="33"/>
        <v>0</v>
      </c>
      <c r="S99" s="14">
        <f t="shared" si="34"/>
        <v>597</v>
      </c>
      <c r="T99" s="16">
        <f t="shared" si="35"/>
        <v>0</v>
      </c>
      <c r="U99" s="24">
        <f t="shared" si="36"/>
        <v>0</v>
      </c>
    </row>
    <row r="100" spans="2:21" x14ac:dyDescent="0.25">
      <c r="B100" s="56"/>
      <c r="C100" s="11" t="str">
        <f t="shared" si="30"/>
        <v>mval5B</v>
      </c>
      <c r="D100" s="11">
        <f t="shared" si="30"/>
        <v>91</v>
      </c>
      <c r="E100" s="11">
        <f t="shared" si="29"/>
        <v>613</v>
      </c>
      <c r="F100" s="11">
        <f t="shared" si="31"/>
        <v>613</v>
      </c>
      <c r="G100" s="14">
        <v>613</v>
      </c>
      <c r="H100">
        <v>613</v>
      </c>
      <c r="I100">
        <v>613</v>
      </c>
      <c r="J100">
        <v>613</v>
      </c>
      <c r="K100">
        <v>613</v>
      </c>
      <c r="L100">
        <v>613</v>
      </c>
      <c r="M100">
        <v>613</v>
      </c>
      <c r="N100">
        <v>613</v>
      </c>
      <c r="O100">
        <v>613</v>
      </c>
      <c r="P100" s="12">
        <v>613</v>
      </c>
      <c r="Q100" s="14">
        <f t="shared" si="32"/>
        <v>613</v>
      </c>
      <c r="R100" s="16">
        <f t="shared" si="33"/>
        <v>0</v>
      </c>
      <c r="S100" s="14">
        <f t="shared" si="34"/>
        <v>613</v>
      </c>
      <c r="T100" s="16">
        <f t="shared" si="35"/>
        <v>0</v>
      </c>
      <c r="U100" s="24">
        <f t="shared" si="36"/>
        <v>0</v>
      </c>
    </row>
    <row r="101" spans="2:21" x14ac:dyDescent="0.25">
      <c r="B101" s="56"/>
      <c r="C101" s="11" t="str">
        <f t="shared" si="30"/>
        <v>mval5C</v>
      </c>
      <c r="D101" s="11">
        <f t="shared" si="30"/>
        <v>98</v>
      </c>
      <c r="E101" s="11">
        <f t="shared" si="29"/>
        <v>697</v>
      </c>
      <c r="F101" s="11">
        <f t="shared" si="31"/>
        <v>697</v>
      </c>
      <c r="G101" s="14">
        <v>697</v>
      </c>
      <c r="H101">
        <v>697</v>
      </c>
      <c r="I101">
        <v>697</v>
      </c>
      <c r="J101">
        <v>697</v>
      </c>
      <c r="K101">
        <v>697</v>
      </c>
      <c r="L101">
        <v>697</v>
      </c>
      <c r="M101">
        <v>697</v>
      </c>
      <c r="N101">
        <v>697</v>
      </c>
      <c r="O101">
        <v>697</v>
      </c>
      <c r="P101" s="12">
        <v>697</v>
      </c>
      <c r="Q101" s="14">
        <f t="shared" si="32"/>
        <v>697</v>
      </c>
      <c r="R101" s="16">
        <f t="shared" si="33"/>
        <v>0</v>
      </c>
      <c r="S101" s="14">
        <f t="shared" si="34"/>
        <v>697</v>
      </c>
      <c r="T101" s="16">
        <f t="shared" si="35"/>
        <v>0</v>
      </c>
      <c r="U101" s="24">
        <f t="shared" si="36"/>
        <v>0</v>
      </c>
    </row>
    <row r="102" spans="2:21" x14ac:dyDescent="0.25">
      <c r="B102" s="56"/>
      <c r="C102" s="11" t="str">
        <f t="shared" si="30"/>
        <v>mval5D</v>
      </c>
      <c r="D102" s="11">
        <f t="shared" si="30"/>
        <v>92</v>
      </c>
      <c r="E102" s="11">
        <f t="shared" si="29"/>
        <v>719</v>
      </c>
      <c r="F102" s="11">
        <f t="shared" si="31"/>
        <v>739</v>
      </c>
      <c r="G102" s="14">
        <v>729</v>
      </c>
      <c r="H102">
        <v>729</v>
      </c>
      <c r="I102">
        <v>729</v>
      </c>
      <c r="J102">
        <v>728</v>
      </c>
      <c r="K102">
        <v>731</v>
      </c>
      <c r="L102">
        <v>729</v>
      </c>
      <c r="M102">
        <v>729</v>
      </c>
      <c r="N102">
        <v>729</v>
      </c>
      <c r="O102">
        <v>731</v>
      </c>
      <c r="P102" s="12">
        <v>729</v>
      </c>
      <c r="Q102" s="14">
        <f t="shared" si="32"/>
        <v>728</v>
      </c>
      <c r="R102" s="16">
        <f t="shared" si="33"/>
        <v>-1.4884979702300405E-2</v>
      </c>
      <c r="S102" s="14">
        <f t="shared" si="34"/>
        <v>729.3</v>
      </c>
      <c r="T102" s="16">
        <f t="shared" si="35"/>
        <v>-1.3125845737483099E-2</v>
      </c>
      <c r="U102" s="24">
        <f t="shared" si="36"/>
        <v>0.9</v>
      </c>
    </row>
    <row r="103" spans="2:21" x14ac:dyDescent="0.25">
      <c r="B103" s="56"/>
      <c r="C103" s="11" t="str">
        <f t="shared" si="30"/>
        <v>mval6A</v>
      </c>
      <c r="D103" s="11">
        <f t="shared" si="30"/>
        <v>69</v>
      </c>
      <c r="E103" s="11">
        <f t="shared" si="29"/>
        <v>326</v>
      </c>
      <c r="F103" s="11">
        <f t="shared" si="31"/>
        <v>326</v>
      </c>
      <c r="G103" s="14">
        <v>326</v>
      </c>
      <c r="H103">
        <v>326</v>
      </c>
      <c r="I103">
        <v>326</v>
      </c>
      <c r="J103">
        <v>326</v>
      </c>
      <c r="K103">
        <v>326</v>
      </c>
      <c r="L103">
        <v>326</v>
      </c>
      <c r="M103">
        <v>326</v>
      </c>
      <c r="N103">
        <v>326</v>
      </c>
      <c r="O103">
        <v>326</v>
      </c>
      <c r="P103" s="12">
        <v>326</v>
      </c>
      <c r="Q103" s="14">
        <f t="shared" si="32"/>
        <v>326</v>
      </c>
      <c r="R103" s="16">
        <f t="shared" si="33"/>
        <v>0</v>
      </c>
      <c r="S103" s="14">
        <f t="shared" si="34"/>
        <v>326</v>
      </c>
      <c r="T103" s="16">
        <f t="shared" si="35"/>
        <v>0</v>
      </c>
      <c r="U103" s="24">
        <f t="shared" si="36"/>
        <v>0</v>
      </c>
    </row>
    <row r="104" spans="2:21" x14ac:dyDescent="0.25">
      <c r="B104" s="56"/>
      <c r="C104" s="11" t="str">
        <f t="shared" si="30"/>
        <v>mval6B</v>
      </c>
      <c r="D104" s="11">
        <f t="shared" si="30"/>
        <v>66</v>
      </c>
      <c r="E104" s="11">
        <f t="shared" si="29"/>
        <v>317</v>
      </c>
      <c r="F104" s="11">
        <f t="shared" si="31"/>
        <v>317</v>
      </c>
      <c r="G104" s="14">
        <v>317</v>
      </c>
      <c r="H104">
        <v>317</v>
      </c>
      <c r="I104">
        <v>317</v>
      </c>
      <c r="J104">
        <v>317</v>
      </c>
      <c r="K104">
        <v>317</v>
      </c>
      <c r="L104">
        <v>317</v>
      </c>
      <c r="M104">
        <v>317</v>
      </c>
      <c r="N104">
        <v>317</v>
      </c>
      <c r="O104">
        <v>317</v>
      </c>
      <c r="P104" s="12">
        <v>317</v>
      </c>
      <c r="Q104" s="14">
        <f t="shared" si="32"/>
        <v>317</v>
      </c>
      <c r="R104" s="16">
        <f t="shared" si="33"/>
        <v>0</v>
      </c>
      <c r="S104" s="14">
        <f t="shared" si="34"/>
        <v>317</v>
      </c>
      <c r="T104" s="16">
        <f t="shared" si="35"/>
        <v>0</v>
      </c>
      <c r="U104" s="24">
        <f t="shared" si="36"/>
        <v>0</v>
      </c>
    </row>
    <row r="105" spans="2:21" x14ac:dyDescent="0.25">
      <c r="B105" s="56"/>
      <c r="C105" s="11" t="str">
        <f t="shared" si="30"/>
        <v>mval6C</v>
      </c>
      <c r="D105" s="11">
        <f t="shared" si="30"/>
        <v>68</v>
      </c>
      <c r="E105" s="11">
        <f t="shared" si="29"/>
        <v>365</v>
      </c>
      <c r="F105" s="11">
        <f t="shared" si="31"/>
        <v>371</v>
      </c>
      <c r="G105" s="14">
        <v>371</v>
      </c>
      <c r="H105">
        <v>370</v>
      </c>
      <c r="I105">
        <v>370</v>
      </c>
      <c r="J105">
        <v>370</v>
      </c>
      <c r="K105">
        <v>370</v>
      </c>
      <c r="L105">
        <v>370</v>
      </c>
      <c r="M105">
        <v>371</v>
      </c>
      <c r="N105">
        <v>371</v>
      </c>
      <c r="O105">
        <v>370</v>
      </c>
      <c r="P105" s="12">
        <v>370</v>
      </c>
      <c r="Q105" s="14">
        <f t="shared" si="32"/>
        <v>370</v>
      </c>
      <c r="R105" s="16">
        <f t="shared" si="33"/>
        <v>-2.6954177897574594E-3</v>
      </c>
      <c r="S105" s="14">
        <f t="shared" si="34"/>
        <v>370.3</v>
      </c>
      <c r="T105" s="16">
        <f t="shared" si="35"/>
        <v>-1.8867924528301883E-3</v>
      </c>
      <c r="U105" s="24">
        <f t="shared" si="36"/>
        <v>0.45825756949558405</v>
      </c>
    </row>
    <row r="106" spans="2:21" x14ac:dyDescent="0.25">
      <c r="B106" s="56"/>
      <c r="C106" s="11" t="str">
        <f t="shared" ref="C106:D119" si="37">C26</f>
        <v>mval7A</v>
      </c>
      <c r="D106" s="11">
        <f t="shared" si="37"/>
        <v>86</v>
      </c>
      <c r="E106" s="11">
        <f t="shared" si="29"/>
        <v>364</v>
      </c>
      <c r="F106" s="11">
        <f t="shared" si="31"/>
        <v>364</v>
      </c>
      <c r="G106" s="14">
        <v>364</v>
      </c>
      <c r="H106">
        <v>364</v>
      </c>
      <c r="I106">
        <v>364</v>
      </c>
      <c r="J106">
        <v>364</v>
      </c>
      <c r="K106">
        <v>364</v>
      </c>
      <c r="L106">
        <v>364</v>
      </c>
      <c r="M106">
        <v>364</v>
      </c>
      <c r="N106">
        <v>364</v>
      </c>
      <c r="O106">
        <v>364</v>
      </c>
      <c r="P106" s="12">
        <v>364</v>
      </c>
      <c r="Q106" s="14">
        <f t="shared" si="32"/>
        <v>364</v>
      </c>
      <c r="R106" s="16">
        <f t="shared" si="33"/>
        <v>0</v>
      </c>
      <c r="S106" s="14">
        <f t="shared" si="34"/>
        <v>364</v>
      </c>
      <c r="T106" s="16">
        <f t="shared" si="35"/>
        <v>0</v>
      </c>
      <c r="U106" s="24">
        <f t="shared" si="36"/>
        <v>0</v>
      </c>
    </row>
    <row r="107" spans="2:21" x14ac:dyDescent="0.25">
      <c r="B107" s="56"/>
      <c r="C107" s="11" t="str">
        <f t="shared" si="37"/>
        <v>mval7B</v>
      </c>
      <c r="D107" s="11">
        <f t="shared" si="37"/>
        <v>91</v>
      </c>
      <c r="E107" s="11">
        <f t="shared" si="29"/>
        <v>412</v>
      </c>
      <c r="F107" s="11">
        <f t="shared" si="31"/>
        <v>412</v>
      </c>
      <c r="G107" s="14">
        <v>412</v>
      </c>
      <c r="H107">
        <v>412</v>
      </c>
      <c r="I107">
        <v>412</v>
      </c>
      <c r="J107">
        <v>412</v>
      </c>
      <c r="K107">
        <v>412</v>
      </c>
      <c r="L107">
        <v>412</v>
      </c>
      <c r="M107">
        <v>412</v>
      </c>
      <c r="N107">
        <v>412</v>
      </c>
      <c r="O107">
        <v>412</v>
      </c>
      <c r="P107" s="12">
        <v>412</v>
      </c>
      <c r="Q107" s="14">
        <f t="shared" si="32"/>
        <v>412</v>
      </c>
      <c r="R107" s="16">
        <f t="shared" si="33"/>
        <v>0</v>
      </c>
      <c r="S107" s="14">
        <f t="shared" si="34"/>
        <v>412</v>
      </c>
      <c r="T107" s="16">
        <f t="shared" si="35"/>
        <v>0</v>
      </c>
      <c r="U107" s="24">
        <f t="shared" si="36"/>
        <v>0</v>
      </c>
    </row>
    <row r="108" spans="2:21" x14ac:dyDescent="0.25">
      <c r="B108" s="56"/>
      <c r="C108" s="11" t="str">
        <f t="shared" si="37"/>
        <v>mval7C</v>
      </c>
      <c r="D108" s="11">
        <f t="shared" si="37"/>
        <v>90</v>
      </c>
      <c r="E108" s="11">
        <f t="shared" si="29"/>
        <v>424</v>
      </c>
      <c r="F108" s="11">
        <f t="shared" si="31"/>
        <v>426</v>
      </c>
      <c r="G108" s="14">
        <v>426</v>
      </c>
      <c r="H108">
        <v>426</v>
      </c>
      <c r="I108">
        <v>426</v>
      </c>
      <c r="J108">
        <v>426</v>
      </c>
      <c r="K108">
        <v>426</v>
      </c>
      <c r="L108">
        <v>426</v>
      </c>
      <c r="M108">
        <v>426</v>
      </c>
      <c r="N108">
        <v>426</v>
      </c>
      <c r="O108">
        <v>426</v>
      </c>
      <c r="P108" s="12">
        <v>426</v>
      </c>
      <c r="Q108" s="14">
        <f t="shared" si="32"/>
        <v>426</v>
      </c>
      <c r="R108" s="16">
        <f t="shared" si="33"/>
        <v>0</v>
      </c>
      <c r="S108" s="14">
        <f t="shared" si="34"/>
        <v>426</v>
      </c>
      <c r="T108" s="16">
        <f t="shared" si="35"/>
        <v>0</v>
      </c>
      <c r="U108" s="24">
        <f t="shared" si="36"/>
        <v>0</v>
      </c>
    </row>
    <row r="109" spans="2:21" x14ac:dyDescent="0.25">
      <c r="B109" s="56"/>
      <c r="C109" s="11" t="str">
        <f t="shared" si="37"/>
        <v>mval8A</v>
      </c>
      <c r="D109" s="11">
        <f t="shared" si="37"/>
        <v>96</v>
      </c>
      <c r="E109" s="11">
        <f t="shared" si="29"/>
        <v>581</v>
      </c>
      <c r="F109" s="11">
        <f t="shared" si="31"/>
        <v>581</v>
      </c>
      <c r="G109" s="14">
        <v>581</v>
      </c>
      <c r="H109">
        <v>581</v>
      </c>
      <c r="I109">
        <v>581</v>
      </c>
      <c r="J109">
        <v>581</v>
      </c>
      <c r="K109">
        <v>581</v>
      </c>
      <c r="L109">
        <v>581</v>
      </c>
      <c r="M109">
        <v>581</v>
      </c>
      <c r="N109">
        <v>581</v>
      </c>
      <c r="O109">
        <v>581</v>
      </c>
      <c r="P109" s="12">
        <v>581</v>
      </c>
      <c r="Q109" s="14">
        <f t="shared" si="32"/>
        <v>581</v>
      </c>
      <c r="R109" s="16">
        <f t="shared" si="33"/>
        <v>0</v>
      </c>
      <c r="S109" s="14">
        <f t="shared" si="34"/>
        <v>581</v>
      </c>
      <c r="T109" s="16">
        <f t="shared" si="35"/>
        <v>0</v>
      </c>
      <c r="U109" s="24">
        <f t="shared" si="36"/>
        <v>0</v>
      </c>
    </row>
    <row r="110" spans="2:21" x14ac:dyDescent="0.25">
      <c r="B110" s="56"/>
      <c r="C110" s="11" t="str">
        <f t="shared" si="37"/>
        <v>mval8B</v>
      </c>
      <c r="D110" s="11">
        <f t="shared" si="37"/>
        <v>91</v>
      </c>
      <c r="E110" s="11">
        <f t="shared" si="29"/>
        <v>531</v>
      </c>
      <c r="F110" s="11">
        <f t="shared" si="31"/>
        <v>531</v>
      </c>
      <c r="G110" s="14">
        <v>531</v>
      </c>
      <c r="H110">
        <v>531</v>
      </c>
      <c r="I110">
        <v>531</v>
      </c>
      <c r="J110">
        <v>531</v>
      </c>
      <c r="K110">
        <v>531</v>
      </c>
      <c r="L110">
        <v>531</v>
      </c>
      <c r="M110">
        <v>531</v>
      </c>
      <c r="N110">
        <v>531</v>
      </c>
      <c r="O110">
        <v>531</v>
      </c>
      <c r="P110" s="12">
        <v>531</v>
      </c>
      <c r="Q110" s="14">
        <f t="shared" si="32"/>
        <v>531</v>
      </c>
      <c r="R110" s="16">
        <f t="shared" si="33"/>
        <v>0</v>
      </c>
      <c r="S110" s="14">
        <f t="shared" si="34"/>
        <v>531</v>
      </c>
      <c r="T110" s="16">
        <f t="shared" si="35"/>
        <v>0</v>
      </c>
      <c r="U110" s="24">
        <f t="shared" si="36"/>
        <v>0</v>
      </c>
    </row>
    <row r="111" spans="2:21" x14ac:dyDescent="0.25">
      <c r="B111" s="56"/>
      <c r="C111" s="11" t="str">
        <f t="shared" si="37"/>
        <v>mval8C</v>
      </c>
      <c r="D111" s="11">
        <f t="shared" si="37"/>
        <v>83</v>
      </c>
      <c r="E111" s="11">
        <f t="shared" si="29"/>
        <v>617</v>
      </c>
      <c r="F111" s="11">
        <f t="shared" si="31"/>
        <v>638</v>
      </c>
      <c r="G111" s="14">
        <v>632</v>
      </c>
      <c r="H111">
        <v>632</v>
      </c>
      <c r="I111">
        <v>632</v>
      </c>
      <c r="J111">
        <v>632</v>
      </c>
      <c r="K111">
        <v>632</v>
      </c>
      <c r="L111">
        <v>632</v>
      </c>
      <c r="M111">
        <v>632</v>
      </c>
      <c r="N111">
        <v>632</v>
      </c>
      <c r="O111">
        <v>632</v>
      </c>
      <c r="P111" s="12">
        <v>632</v>
      </c>
      <c r="Q111" s="14">
        <f t="shared" si="32"/>
        <v>632</v>
      </c>
      <c r="R111" s="16">
        <f t="shared" si="33"/>
        <v>-9.4043887147335914E-3</v>
      </c>
      <c r="S111" s="14">
        <f t="shared" si="34"/>
        <v>632</v>
      </c>
      <c r="T111" s="16">
        <f t="shared" si="35"/>
        <v>-9.4043887147335914E-3</v>
      </c>
      <c r="U111" s="24">
        <f t="shared" si="36"/>
        <v>0</v>
      </c>
    </row>
    <row r="112" spans="2:21" x14ac:dyDescent="0.25">
      <c r="B112" s="56"/>
      <c r="C112" s="11" t="str">
        <f t="shared" si="37"/>
        <v>mval9A</v>
      </c>
      <c r="D112" s="11">
        <f t="shared" si="37"/>
        <v>132</v>
      </c>
      <c r="E112" s="11">
        <f t="shared" si="29"/>
        <v>458</v>
      </c>
      <c r="F112" s="11">
        <f t="shared" si="31"/>
        <v>458</v>
      </c>
      <c r="G112" s="14">
        <v>458</v>
      </c>
      <c r="H112">
        <v>458</v>
      </c>
      <c r="I112">
        <v>458</v>
      </c>
      <c r="J112">
        <v>458</v>
      </c>
      <c r="K112">
        <v>458</v>
      </c>
      <c r="L112">
        <v>458</v>
      </c>
      <c r="M112">
        <v>458</v>
      </c>
      <c r="N112">
        <v>458</v>
      </c>
      <c r="O112">
        <v>458</v>
      </c>
      <c r="P112" s="12">
        <v>458</v>
      </c>
      <c r="Q112" s="14">
        <f t="shared" si="32"/>
        <v>458</v>
      </c>
      <c r="R112" s="16">
        <f t="shared" si="33"/>
        <v>0</v>
      </c>
      <c r="S112" s="14">
        <f t="shared" si="34"/>
        <v>458</v>
      </c>
      <c r="T112" s="16">
        <f t="shared" si="35"/>
        <v>0</v>
      </c>
      <c r="U112" s="24">
        <f t="shared" si="36"/>
        <v>0</v>
      </c>
    </row>
    <row r="113" spans="2:21" x14ac:dyDescent="0.25">
      <c r="B113" s="56"/>
      <c r="C113" s="11" t="str">
        <f t="shared" si="37"/>
        <v>mval9B</v>
      </c>
      <c r="D113" s="11">
        <f t="shared" si="37"/>
        <v>120</v>
      </c>
      <c r="E113" s="11">
        <f t="shared" si="29"/>
        <v>453</v>
      </c>
      <c r="F113" s="11">
        <f t="shared" si="31"/>
        <v>453</v>
      </c>
      <c r="G113" s="14">
        <v>453</v>
      </c>
      <c r="H113">
        <v>453</v>
      </c>
      <c r="I113">
        <v>453</v>
      </c>
      <c r="J113">
        <v>453</v>
      </c>
      <c r="K113">
        <v>453</v>
      </c>
      <c r="L113">
        <v>453</v>
      </c>
      <c r="M113">
        <v>453</v>
      </c>
      <c r="N113">
        <v>453</v>
      </c>
      <c r="O113">
        <v>453</v>
      </c>
      <c r="P113" s="12">
        <v>453</v>
      </c>
      <c r="Q113" s="14">
        <f t="shared" si="32"/>
        <v>453</v>
      </c>
      <c r="R113" s="16">
        <f t="shared" si="33"/>
        <v>0</v>
      </c>
      <c r="S113" s="14">
        <f t="shared" si="34"/>
        <v>453</v>
      </c>
      <c r="T113" s="16">
        <f t="shared" si="35"/>
        <v>0</v>
      </c>
      <c r="U113" s="24">
        <f t="shared" si="36"/>
        <v>0</v>
      </c>
    </row>
    <row r="114" spans="2:21" x14ac:dyDescent="0.25">
      <c r="B114" s="56"/>
      <c r="C114" s="11" t="str">
        <f t="shared" si="37"/>
        <v>mval9C</v>
      </c>
      <c r="D114" s="11">
        <f t="shared" si="37"/>
        <v>125</v>
      </c>
      <c r="E114" s="11">
        <f t="shared" si="29"/>
        <v>428</v>
      </c>
      <c r="F114" s="11">
        <f t="shared" si="31"/>
        <v>429</v>
      </c>
      <c r="G114" s="14">
        <v>428</v>
      </c>
      <c r="H114">
        <v>428</v>
      </c>
      <c r="I114">
        <v>428</v>
      </c>
      <c r="J114">
        <v>428</v>
      </c>
      <c r="K114">
        <v>428</v>
      </c>
      <c r="L114">
        <v>428</v>
      </c>
      <c r="M114">
        <v>428</v>
      </c>
      <c r="N114">
        <v>428</v>
      </c>
      <c r="O114">
        <v>428</v>
      </c>
      <c r="P114" s="12">
        <v>428</v>
      </c>
      <c r="Q114" s="14">
        <f t="shared" si="32"/>
        <v>428</v>
      </c>
      <c r="R114" s="16">
        <f t="shared" si="33"/>
        <v>-2.3310023310023631E-3</v>
      </c>
      <c r="S114" s="14">
        <f t="shared" si="34"/>
        <v>428</v>
      </c>
      <c r="T114" s="16">
        <f t="shared" si="35"/>
        <v>-2.3310023310023631E-3</v>
      </c>
      <c r="U114" s="24">
        <f t="shared" si="36"/>
        <v>0</v>
      </c>
    </row>
    <row r="115" spans="2:21" x14ac:dyDescent="0.25">
      <c r="B115" s="56"/>
      <c r="C115" s="11" t="str">
        <f t="shared" si="37"/>
        <v>mval9D</v>
      </c>
      <c r="D115" s="11">
        <f t="shared" si="37"/>
        <v>131</v>
      </c>
      <c r="E115" s="11">
        <f t="shared" si="29"/>
        <v>514</v>
      </c>
      <c r="F115" s="11">
        <f t="shared" si="31"/>
        <v>520</v>
      </c>
      <c r="G115" s="14">
        <v>519</v>
      </c>
      <c r="H115">
        <v>519</v>
      </c>
      <c r="I115">
        <v>519</v>
      </c>
      <c r="J115">
        <v>519</v>
      </c>
      <c r="K115">
        <v>519</v>
      </c>
      <c r="L115">
        <v>519</v>
      </c>
      <c r="M115">
        <v>519</v>
      </c>
      <c r="N115">
        <v>519</v>
      </c>
      <c r="O115">
        <v>519</v>
      </c>
      <c r="P115" s="12">
        <v>519</v>
      </c>
      <c r="Q115" s="14">
        <f t="shared" si="32"/>
        <v>519</v>
      </c>
      <c r="R115" s="16">
        <f t="shared" si="33"/>
        <v>-1.9230769230769162E-3</v>
      </c>
      <c r="S115" s="14">
        <f t="shared" si="34"/>
        <v>519</v>
      </c>
      <c r="T115" s="16">
        <f t="shared" si="35"/>
        <v>-1.9230769230769162E-3</v>
      </c>
      <c r="U115" s="24">
        <f t="shared" si="36"/>
        <v>0</v>
      </c>
    </row>
    <row r="116" spans="2:21" x14ac:dyDescent="0.25">
      <c r="B116" s="56"/>
      <c r="C116" s="11" t="str">
        <f t="shared" si="37"/>
        <v>mval10A</v>
      </c>
      <c r="D116" s="11">
        <f t="shared" si="37"/>
        <v>138</v>
      </c>
      <c r="E116" s="11">
        <f t="shared" si="29"/>
        <v>634</v>
      </c>
      <c r="F116" s="11">
        <f t="shared" si="31"/>
        <v>634</v>
      </c>
      <c r="G116" s="14">
        <v>634</v>
      </c>
      <c r="H116">
        <v>634</v>
      </c>
      <c r="I116">
        <v>634</v>
      </c>
      <c r="J116">
        <v>634</v>
      </c>
      <c r="K116">
        <v>634</v>
      </c>
      <c r="L116">
        <v>634</v>
      </c>
      <c r="M116">
        <v>634</v>
      </c>
      <c r="N116">
        <v>634</v>
      </c>
      <c r="O116">
        <v>634</v>
      </c>
      <c r="P116" s="12">
        <v>634</v>
      </c>
      <c r="Q116" s="14">
        <f t="shared" si="32"/>
        <v>634</v>
      </c>
      <c r="R116" s="16">
        <f t="shared" si="33"/>
        <v>0</v>
      </c>
      <c r="S116" s="14">
        <f t="shared" si="34"/>
        <v>634</v>
      </c>
      <c r="T116" s="16">
        <f t="shared" si="35"/>
        <v>0</v>
      </c>
      <c r="U116" s="24">
        <f t="shared" si="36"/>
        <v>0</v>
      </c>
    </row>
    <row r="117" spans="2:21" x14ac:dyDescent="0.25">
      <c r="B117" s="56"/>
      <c r="C117" s="11" t="str">
        <f t="shared" si="37"/>
        <v>mval10B</v>
      </c>
      <c r="D117" s="11">
        <f t="shared" si="37"/>
        <v>134</v>
      </c>
      <c r="E117" s="11">
        <f t="shared" si="29"/>
        <v>661</v>
      </c>
      <c r="F117" s="11">
        <f t="shared" si="31"/>
        <v>661</v>
      </c>
      <c r="G117" s="14">
        <v>661</v>
      </c>
      <c r="H117">
        <v>661</v>
      </c>
      <c r="I117">
        <v>661</v>
      </c>
      <c r="J117">
        <v>661</v>
      </c>
      <c r="K117">
        <v>661</v>
      </c>
      <c r="L117">
        <v>661</v>
      </c>
      <c r="M117">
        <v>661</v>
      </c>
      <c r="N117">
        <v>661</v>
      </c>
      <c r="O117">
        <v>661</v>
      </c>
      <c r="P117" s="12">
        <v>661</v>
      </c>
      <c r="Q117" s="14">
        <f t="shared" si="32"/>
        <v>661</v>
      </c>
      <c r="R117" s="16">
        <f t="shared" si="33"/>
        <v>0</v>
      </c>
      <c r="S117" s="14">
        <f t="shared" si="34"/>
        <v>661</v>
      </c>
      <c r="T117" s="16">
        <f t="shared" si="35"/>
        <v>0</v>
      </c>
      <c r="U117" s="24">
        <f t="shared" si="36"/>
        <v>0</v>
      </c>
    </row>
    <row r="118" spans="2:21" x14ac:dyDescent="0.25">
      <c r="B118" s="56"/>
      <c r="C118" s="11" t="str">
        <f t="shared" si="37"/>
        <v>mval10C</v>
      </c>
      <c r="D118" s="11">
        <f t="shared" si="37"/>
        <v>136</v>
      </c>
      <c r="E118" s="11">
        <f t="shared" si="29"/>
        <v>623</v>
      </c>
      <c r="F118" s="11">
        <f t="shared" si="31"/>
        <v>623</v>
      </c>
      <c r="G118" s="14">
        <v>623</v>
      </c>
      <c r="H118">
        <v>623</v>
      </c>
      <c r="I118">
        <v>623</v>
      </c>
      <c r="J118">
        <v>623</v>
      </c>
      <c r="K118">
        <v>623</v>
      </c>
      <c r="L118">
        <v>623</v>
      </c>
      <c r="M118">
        <v>623</v>
      </c>
      <c r="N118">
        <v>623</v>
      </c>
      <c r="O118">
        <v>623</v>
      </c>
      <c r="P118" s="12">
        <v>623</v>
      </c>
      <c r="Q118" s="14">
        <f t="shared" si="32"/>
        <v>623</v>
      </c>
      <c r="R118" s="16">
        <f t="shared" si="33"/>
        <v>0</v>
      </c>
      <c r="S118" s="14">
        <f t="shared" si="34"/>
        <v>623</v>
      </c>
      <c r="T118" s="16">
        <f t="shared" si="35"/>
        <v>0</v>
      </c>
      <c r="U118" s="24">
        <f t="shared" si="36"/>
        <v>0</v>
      </c>
    </row>
    <row r="119" spans="2:21" ht="15.75" thickBot="1" x14ac:dyDescent="0.3">
      <c r="B119" s="57"/>
      <c r="C119" s="17" t="str">
        <f t="shared" si="37"/>
        <v>mval10D</v>
      </c>
      <c r="D119" s="17">
        <f t="shared" si="37"/>
        <v>129</v>
      </c>
      <c r="E119" s="17">
        <f t="shared" si="29"/>
        <v>643</v>
      </c>
      <c r="F119" s="17">
        <f t="shared" si="31"/>
        <v>649</v>
      </c>
      <c r="G119" s="19">
        <v>645</v>
      </c>
      <c r="H119" s="23">
        <v>645</v>
      </c>
      <c r="I119" s="23">
        <v>645</v>
      </c>
      <c r="J119" s="23">
        <v>645</v>
      </c>
      <c r="K119" s="23">
        <v>645</v>
      </c>
      <c r="L119" s="23">
        <v>644</v>
      </c>
      <c r="M119" s="23">
        <v>644</v>
      </c>
      <c r="N119" s="23">
        <v>645</v>
      </c>
      <c r="O119" s="23">
        <v>645</v>
      </c>
      <c r="P119" s="18">
        <v>644</v>
      </c>
      <c r="Q119" s="19">
        <f t="shared" si="32"/>
        <v>644</v>
      </c>
      <c r="R119" s="21">
        <f t="shared" si="33"/>
        <v>-7.7041602465330872E-3</v>
      </c>
      <c r="S119" s="19">
        <f t="shared" si="34"/>
        <v>644.70000000000005</v>
      </c>
      <c r="T119" s="21">
        <f t="shared" si="35"/>
        <v>-6.6255778120184461E-3</v>
      </c>
      <c r="U119" s="25">
        <f t="shared" si="36"/>
        <v>0.45825756949558405</v>
      </c>
    </row>
    <row r="120" spans="2:21" ht="15.75" thickTop="1" x14ac:dyDescent="0.25"/>
  </sheetData>
  <mergeCells count="17">
    <mergeCell ref="G45:P45"/>
    <mergeCell ref="Q46:R46"/>
    <mergeCell ref="S46:T46"/>
    <mergeCell ref="G3:J3"/>
    <mergeCell ref="O3:R3"/>
    <mergeCell ref="G4:H4"/>
    <mergeCell ref="I4:J4"/>
    <mergeCell ref="O4:P4"/>
    <mergeCell ref="Q4:R4"/>
    <mergeCell ref="K3:N3"/>
    <mergeCell ref="K4:L4"/>
    <mergeCell ref="M4:N4"/>
    <mergeCell ref="G84:P84"/>
    <mergeCell ref="Q85:R85"/>
    <mergeCell ref="S85:T85"/>
    <mergeCell ref="B86:B119"/>
    <mergeCell ref="B47:B80"/>
  </mergeCells>
  <conditionalFormatting sqref="G6:G39 O6:O39">
    <cfRule type="expression" dxfId="5" priority="5">
      <formula>G6=$E6</formula>
    </cfRule>
  </conditionalFormatting>
  <conditionalFormatting sqref="K6:K39">
    <cfRule type="expression" dxfId="4" priority="2">
      <formula>K6=$E6</formula>
    </cfRule>
  </conditionalFormatting>
  <conditionalFormatting sqref="O6:O39 K6:K39 G6:G39">
    <cfRule type="expression" dxfId="3" priority="1">
      <formula>G6&lt;=MIN($G6,$K6,$O6)</formula>
    </cfRule>
  </conditionalFormatting>
  <pageMargins left="0.7" right="0.7" top="0.75" bottom="0.75" header="0.3" footer="0.3"/>
  <pageSetup paperSize="9" orientation="portrait" r:id="rId1"/>
  <ignoredErrors>
    <ignoredError sqref="K6:N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AABF-7BE3-4CD8-B0B1-DD7A7C3EF223}">
  <dimension ref="B2:U63"/>
  <sheetViews>
    <sheetView workbookViewId="0">
      <selection activeCell="U13" sqref="U13"/>
    </sheetView>
  </sheetViews>
  <sheetFormatPr defaultRowHeight="15" x14ac:dyDescent="0.25"/>
  <cols>
    <col min="31" max="31" width="10.5703125" bestFit="1" customWidth="1"/>
  </cols>
  <sheetData>
    <row r="2" spans="2:18" ht="15.75" thickBot="1" x14ac:dyDescent="0.3"/>
    <row r="3" spans="2:18" ht="16.5" thickTop="1" thickBot="1" x14ac:dyDescent="0.3">
      <c r="G3" s="58" t="s">
        <v>25</v>
      </c>
      <c r="H3" s="59"/>
      <c r="I3" s="59"/>
      <c r="J3" s="60"/>
      <c r="K3" s="58" t="s">
        <v>74</v>
      </c>
      <c r="L3" s="59"/>
      <c r="M3" s="59"/>
      <c r="N3" s="60"/>
      <c r="O3" s="58" t="s">
        <v>26</v>
      </c>
      <c r="P3" s="59"/>
      <c r="Q3" s="59"/>
      <c r="R3" s="60"/>
    </row>
    <row r="4" spans="2:18" ht="16.5" thickTop="1" thickBot="1" x14ac:dyDescent="0.3">
      <c r="G4" s="52" t="s">
        <v>0</v>
      </c>
      <c r="H4" s="54"/>
      <c r="I4" s="52" t="s">
        <v>1</v>
      </c>
      <c r="J4" s="54"/>
      <c r="K4" s="52" t="s">
        <v>0</v>
      </c>
      <c r="L4" s="54"/>
      <c r="M4" s="52" t="s">
        <v>1</v>
      </c>
      <c r="N4" s="54"/>
      <c r="O4" s="52" t="s">
        <v>0</v>
      </c>
      <c r="P4" s="54"/>
      <c r="Q4" s="52" t="s">
        <v>1</v>
      </c>
      <c r="R4" s="54"/>
    </row>
    <row r="5" spans="2:18" ht="16.5" thickTop="1" thickBot="1" x14ac:dyDescent="0.3">
      <c r="C5" s="1" t="s">
        <v>2</v>
      </c>
      <c r="D5" s="1" t="s">
        <v>3</v>
      </c>
      <c r="E5" s="1" t="s">
        <v>28</v>
      </c>
      <c r="F5" s="1" t="s">
        <v>4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O5" s="2" t="s">
        <v>5</v>
      </c>
      <c r="P5" s="3" t="s">
        <v>6</v>
      </c>
      <c r="Q5" s="4" t="s">
        <v>5</v>
      </c>
      <c r="R5" s="3" t="s">
        <v>6</v>
      </c>
    </row>
    <row r="6" spans="2:18" ht="15.75" thickTop="1" x14ac:dyDescent="0.25">
      <c r="B6" s="32"/>
      <c r="C6" s="5" t="s">
        <v>10</v>
      </c>
      <c r="D6" s="6">
        <v>52</v>
      </c>
      <c r="E6" s="7">
        <v>13484</v>
      </c>
      <c r="F6" s="7">
        <v>13484</v>
      </c>
      <c r="G6" s="8">
        <v>13484</v>
      </c>
      <c r="H6" s="15">
        <f t="shared" ref="H6:H20" si="0">G6/$F6-1</f>
        <v>0</v>
      </c>
      <c r="I6" s="8">
        <v>13484</v>
      </c>
      <c r="J6" s="16">
        <f t="shared" ref="J6:J20" si="1">I6/$F6-1</f>
        <v>0</v>
      </c>
      <c r="K6" s="8">
        <f t="shared" ref="K6:K20" si="2">P48</f>
        <v>13484</v>
      </c>
      <c r="L6" s="9">
        <f t="shared" ref="L6:L20" si="3">K6/$F6-1</f>
        <v>0</v>
      </c>
      <c r="M6" s="8">
        <f t="shared" ref="M6:M20" si="4">R48</f>
        <v>13484</v>
      </c>
      <c r="N6" s="10">
        <f t="shared" ref="N6:N20" si="5">M6/$F6-1</f>
        <v>0</v>
      </c>
      <c r="O6" s="8">
        <f t="shared" ref="O6:R20" si="6">P28</f>
        <v>13484</v>
      </c>
      <c r="P6" s="9">
        <f t="shared" si="6"/>
        <v>0</v>
      </c>
      <c r="Q6" s="8">
        <f t="shared" si="6"/>
        <v>13484</v>
      </c>
      <c r="R6" s="10">
        <f t="shared" si="6"/>
        <v>0</v>
      </c>
    </row>
    <row r="7" spans="2:18" x14ac:dyDescent="0.25">
      <c r="B7" s="32"/>
      <c r="C7" s="11" t="s">
        <v>11</v>
      </c>
      <c r="D7" s="12">
        <v>104</v>
      </c>
      <c r="E7" s="13">
        <v>28052</v>
      </c>
      <c r="F7" s="13">
        <v>28052</v>
      </c>
      <c r="G7" s="14">
        <v>28052</v>
      </c>
      <c r="H7" s="15">
        <f t="shared" si="0"/>
        <v>0</v>
      </c>
      <c r="I7" s="14">
        <v>28052</v>
      </c>
      <c r="J7" s="16">
        <f t="shared" si="1"/>
        <v>0</v>
      </c>
      <c r="K7" s="14">
        <f t="shared" si="2"/>
        <v>28052</v>
      </c>
      <c r="L7" s="15">
        <f t="shared" si="3"/>
        <v>0</v>
      </c>
      <c r="M7" s="14">
        <f t="shared" si="4"/>
        <v>28052</v>
      </c>
      <c r="N7" s="16">
        <f t="shared" si="5"/>
        <v>0</v>
      </c>
      <c r="O7" s="14">
        <f t="shared" si="6"/>
        <v>28052</v>
      </c>
      <c r="P7" s="15">
        <f t="shared" si="6"/>
        <v>0</v>
      </c>
      <c r="Q7" s="14">
        <f t="shared" si="6"/>
        <v>28052</v>
      </c>
      <c r="R7" s="16">
        <f t="shared" si="6"/>
        <v>0</v>
      </c>
    </row>
    <row r="8" spans="2:18" x14ac:dyDescent="0.25">
      <c r="B8" s="32"/>
      <c r="C8" s="11" t="s">
        <v>12</v>
      </c>
      <c r="D8" s="12">
        <v>304</v>
      </c>
      <c r="E8" s="13">
        <v>76115</v>
      </c>
      <c r="F8" s="13">
        <v>76155</v>
      </c>
      <c r="G8" s="14">
        <v>76155</v>
      </c>
      <c r="H8" s="15">
        <f t="shared" si="0"/>
        <v>0</v>
      </c>
      <c r="I8" s="14">
        <v>76155</v>
      </c>
      <c r="J8" s="16">
        <f t="shared" si="1"/>
        <v>0</v>
      </c>
      <c r="K8" s="14">
        <f t="shared" si="2"/>
        <v>76115</v>
      </c>
      <c r="L8" s="15">
        <f t="shared" si="3"/>
        <v>-5.252445670015371E-4</v>
      </c>
      <c r="M8" s="14">
        <f t="shared" si="4"/>
        <v>76125.399999999994</v>
      </c>
      <c r="N8" s="16">
        <f t="shared" si="5"/>
        <v>-3.8868097958122405E-4</v>
      </c>
      <c r="O8" s="14">
        <f t="shared" si="6"/>
        <v>76115</v>
      </c>
      <c r="P8" s="15">
        <f t="shared" si="6"/>
        <v>-5.252445670015371E-4</v>
      </c>
      <c r="Q8" s="14">
        <f t="shared" si="6"/>
        <v>76121.8</v>
      </c>
      <c r="R8" s="16">
        <f t="shared" si="6"/>
        <v>-4.3595299061116588E-4</v>
      </c>
    </row>
    <row r="9" spans="2:18" x14ac:dyDescent="0.25">
      <c r="B9" s="32"/>
      <c r="C9" s="11" t="s">
        <v>13</v>
      </c>
      <c r="D9" s="12">
        <v>503</v>
      </c>
      <c r="E9" s="13">
        <v>126946</v>
      </c>
      <c r="F9" s="13">
        <v>127352</v>
      </c>
      <c r="G9" s="14">
        <v>127352</v>
      </c>
      <c r="H9" s="15">
        <f t="shared" si="0"/>
        <v>0</v>
      </c>
      <c r="I9" s="14">
        <v>127930</v>
      </c>
      <c r="J9" s="16">
        <f t="shared" si="1"/>
        <v>4.5386016709592081E-3</v>
      </c>
      <c r="K9" s="14">
        <f t="shared" si="2"/>
        <v>127111</v>
      </c>
      <c r="L9" s="15">
        <f t="shared" si="3"/>
        <v>-1.8923927382373806E-3</v>
      </c>
      <c r="M9" s="14">
        <f t="shared" si="4"/>
        <v>127197.5</v>
      </c>
      <c r="N9" s="16">
        <f t="shared" si="5"/>
        <v>-1.2131729379986078E-3</v>
      </c>
      <c r="O9" s="14">
        <f t="shared" si="6"/>
        <v>127070</v>
      </c>
      <c r="P9" s="15">
        <f t="shared" si="6"/>
        <v>-2.2143350712984233E-3</v>
      </c>
      <c r="Q9" s="14">
        <f t="shared" si="6"/>
        <v>127136.9</v>
      </c>
      <c r="R9" s="16">
        <f t="shared" si="6"/>
        <v>-1.6890194107670453E-3</v>
      </c>
    </row>
    <row r="10" spans="2:18" x14ac:dyDescent="0.25">
      <c r="B10" s="32"/>
      <c r="C10" s="11" t="s">
        <v>14</v>
      </c>
      <c r="D10" s="12">
        <v>806</v>
      </c>
      <c r="E10" s="13">
        <v>202736</v>
      </c>
      <c r="F10" s="13">
        <v>205499</v>
      </c>
      <c r="G10" s="14">
        <v>205499</v>
      </c>
      <c r="H10" s="15">
        <f t="shared" si="0"/>
        <v>0</v>
      </c>
      <c r="I10" s="14">
        <v>206086</v>
      </c>
      <c r="J10" s="16">
        <f t="shared" si="1"/>
        <v>2.8564615886208511E-3</v>
      </c>
      <c r="K10" s="14">
        <f t="shared" si="2"/>
        <v>204491</v>
      </c>
      <c r="L10" s="15">
        <f t="shared" si="3"/>
        <v>-4.9051333583132184E-3</v>
      </c>
      <c r="M10" s="14">
        <f t="shared" si="4"/>
        <v>204668.79999999999</v>
      </c>
      <c r="N10" s="16">
        <f t="shared" si="5"/>
        <v>-4.0399223353885239E-3</v>
      </c>
      <c r="O10" s="14">
        <f t="shared" si="6"/>
        <v>204124</v>
      </c>
      <c r="P10" s="15">
        <f t="shared" si="6"/>
        <v>-6.6910301266672745E-3</v>
      </c>
      <c r="Q10" s="14">
        <f t="shared" si="6"/>
        <v>204280.8</v>
      </c>
      <c r="R10" s="16">
        <f t="shared" si="6"/>
        <v>-5.9280093820408553E-3</v>
      </c>
    </row>
    <row r="11" spans="2:18" x14ac:dyDescent="0.25">
      <c r="B11" s="31"/>
      <c r="C11" s="11" t="s">
        <v>15</v>
      </c>
      <c r="D11" s="11">
        <v>50</v>
      </c>
      <c r="E11" s="24">
        <v>14835</v>
      </c>
      <c r="F11" s="24">
        <v>14835</v>
      </c>
      <c r="G11" s="14">
        <v>14835</v>
      </c>
      <c r="H11" s="15">
        <f t="shared" si="0"/>
        <v>0</v>
      </c>
      <c r="I11" s="14">
        <v>14835</v>
      </c>
      <c r="J11" s="16">
        <f t="shared" si="1"/>
        <v>0</v>
      </c>
      <c r="K11" s="14">
        <f t="shared" si="2"/>
        <v>14835</v>
      </c>
      <c r="L11" s="15">
        <f t="shared" si="3"/>
        <v>0</v>
      </c>
      <c r="M11" s="14">
        <f t="shared" si="4"/>
        <v>14835</v>
      </c>
      <c r="N11" s="16">
        <f t="shared" si="5"/>
        <v>0</v>
      </c>
      <c r="O11" s="14">
        <f t="shared" si="6"/>
        <v>14835</v>
      </c>
      <c r="P11" s="15">
        <f t="shared" si="6"/>
        <v>0</v>
      </c>
      <c r="Q11" s="14">
        <f t="shared" si="6"/>
        <v>14835</v>
      </c>
      <c r="R11" s="16">
        <f t="shared" si="6"/>
        <v>0</v>
      </c>
    </row>
    <row r="12" spans="2:18" x14ac:dyDescent="0.25">
      <c r="B12" s="31"/>
      <c r="C12" s="11" t="s">
        <v>16</v>
      </c>
      <c r="D12" s="11">
        <v>101</v>
      </c>
      <c r="E12" s="24">
        <v>28654</v>
      </c>
      <c r="F12" s="24">
        <v>28654</v>
      </c>
      <c r="G12" s="14">
        <v>28654</v>
      </c>
      <c r="H12" s="15">
        <f t="shared" si="0"/>
        <v>0</v>
      </c>
      <c r="I12" s="14">
        <v>28654</v>
      </c>
      <c r="J12" s="16">
        <f t="shared" si="1"/>
        <v>0</v>
      </c>
      <c r="K12" s="14">
        <f t="shared" si="2"/>
        <v>28654</v>
      </c>
      <c r="L12" s="15">
        <f t="shared" si="3"/>
        <v>0</v>
      </c>
      <c r="M12" s="14">
        <f t="shared" si="4"/>
        <v>28654</v>
      </c>
      <c r="N12" s="16">
        <f t="shared" si="5"/>
        <v>0</v>
      </c>
      <c r="O12" s="14">
        <f t="shared" si="6"/>
        <v>28654</v>
      </c>
      <c r="P12" s="15">
        <f t="shared" si="6"/>
        <v>0</v>
      </c>
      <c r="Q12" s="14">
        <f t="shared" si="6"/>
        <v>28654</v>
      </c>
      <c r="R12" s="16">
        <f t="shared" si="6"/>
        <v>0</v>
      </c>
    </row>
    <row r="13" spans="2:18" x14ac:dyDescent="0.25">
      <c r="B13" s="31"/>
      <c r="C13" s="11" t="s">
        <v>17</v>
      </c>
      <c r="D13" s="11">
        <v>305</v>
      </c>
      <c r="E13" s="24">
        <v>77859</v>
      </c>
      <c r="F13" s="24">
        <v>77878</v>
      </c>
      <c r="G13" s="14">
        <v>77878</v>
      </c>
      <c r="H13" s="15">
        <f t="shared" si="0"/>
        <v>0</v>
      </c>
      <c r="I13" s="14">
        <v>77878</v>
      </c>
      <c r="J13" s="16">
        <f t="shared" si="1"/>
        <v>0</v>
      </c>
      <c r="K13" s="14">
        <f t="shared" si="2"/>
        <v>77859</v>
      </c>
      <c r="L13" s="15">
        <f t="shared" si="3"/>
        <v>-2.4397133978781849E-4</v>
      </c>
      <c r="M13" s="14">
        <f t="shared" si="4"/>
        <v>77863.600000000006</v>
      </c>
      <c r="N13" s="16">
        <f t="shared" si="5"/>
        <v>-1.8490459436548701E-4</v>
      </c>
      <c r="O13" s="14">
        <f t="shared" si="6"/>
        <v>77859</v>
      </c>
      <c r="P13" s="15">
        <f t="shared" si="6"/>
        <v>-2.4397133978781849E-4</v>
      </c>
      <c r="Q13" s="14">
        <f t="shared" si="6"/>
        <v>77864.7</v>
      </c>
      <c r="R13" s="16">
        <f t="shared" si="6"/>
        <v>-1.7077993785152845E-4</v>
      </c>
    </row>
    <row r="14" spans="2:18" x14ac:dyDescent="0.25">
      <c r="B14" s="31"/>
      <c r="C14" s="11" t="s">
        <v>18</v>
      </c>
      <c r="D14" s="11">
        <v>501</v>
      </c>
      <c r="E14" s="24">
        <v>126932</v>
      </c>
      <c r="F14" s="24">
        <v>127454</v>
      </c>
      <c r="G14" s="14">
        <v>127454</v>
      </c>
      <c r="H14" s="15">
        <f t="shared" si="0"/>
        <v>0</v>
      </c>
      <c r="I14" s="14">
        <v>127454</v>
      </c>
      <c r="J14" s="16">
        <f t="shared" si="1"/>
        <v>0</v>
      </c>
      <c r="K14" s="14">
        <f t="shared" si="2"/>
        <v>127128</v>
      </c>
      <c r="L14" s="15">
        <f t="shared" si="3"/>
        <v>-2.5577855540037664E-3</v>
      </c>
      <c r="M14" s="14">
        <f t="shared" si="4"/>
        <v>127203.9</v>
      </c>
      <c r="N14" s="16">
        <f t="shared" si="5"/>
        <v>-1.9622765860625169E-3</v>
      </c>
      <c r="O14" s="14">
        <f t="shared" si="6"/>
        <v>127038</v>
      </c>
      <c r="P14" s="15">
        <f t="shared" si="6"/>
        <v>-3.2639226701398627E-3</v>
      </c>
      <c r="Q14" s="14">
        <f t="shared" si="6"/>
        <v>127117.9</v>
      </c>
      <c r="R14" s="16">
        <f t="shared" si="6"/>
        <v>-2.6370298303701745E-3</v>
      </c>
    </row>
    <row r="15" spans="2:18" x14ac:dyDescent="0.25">
      <c r="B15" s="31"/>
      <c r="C15" s="11" t="s">
        <v>19</v>
      </c>
      <c r="D15" s="11">
        <v>801</v>
      </c>
      <c r="E15" s="24">
        <v>209791</v>
      </c>
      <c r="F15" s="24">
        <v>211771</v>
      </c>
      <c r="G15" s="14">
        <v>211771</v>
      </c>
      <c r="H15" s="15">
        <f t="shared" si="0"/>
        <v>0</v>
      </c>
      <c r="I15" s="14">
        <v>212279</v>
      </c>
      <c r="J15" s="16">
        <f t="shared" si="1"/>
        <v>2.3988175906994869E-3</v>
      </c>
      <c r="K15" s="14">
        <f t="shared" si="2"/>
        <v>210920</v>
      </c>
      <c r="L15" s="15">
        <f t="shared" si="3"/>
        <v>-4.0184916726085929E-3</v>
      </c>
      <c r="M15" s="14">
        <f t="shared" si="4"/>
        <v>211100.3</v>
      </c>
      <c r="N15" s="16">
        <f t="shared" si="5"/>
        <v>-3.167100311185278E-3</v>
      </c>
      <c r="O15" s="14">
        <f t="shared" si="6"/>
        <v>210192</v>
      </c>
      <c r="P15" s="15">
        <f t="shared" si="6"/>
        <v>-7.4561672750281804E-3</v>
      </c>
      <c r="Q15" s="14">
        <f t="shared" si="6"/>
        <v>210401.3</v>
      </c>
      <c r="R15" s="16">
        <f t="shared" si="6"/>
        <v>-6.4678355393326115E-3</v>
      </c>
    </row>
    <row r="16" spans="2:18" x14ac:dyDescent="0.25">
      <c r="B16" s="31"/>
      <c r="C16" s="11" t="s">
        <v>20</v>
      </c>
      <c r="D16" s="11">
        <v>50</v>
      </c>
      <c r="E16" s="24">
        <v>18639</v>
      </c>
      <c r="F16" s="24">
        <v>18639</v>
      </c>
      <c r="G16" s="14">
        <v>18639</v>
      </c>
      <c r="H16" s="15">
        <f t="shared" si="0"/>
        <v>0</v>
      </c>
      <c r="I16" s="14">
        <v>18639</v>
      </c>
      <c r="J16" s="16">
        <f t="shared" si="1"/>
        <v>0</v>
      </c>
      <c r="K16" s="14">
        <f t="shared" si="2"/>
        <v>18639</v>
      </c>
      <c r="L16" s="15">
        <f t="shared" si="3"/>
        <v>0</v>
      </c>
      <c r="M16" s="14">
        <f t="shared" si="4"/>
        <v>18639</v>
      </c>
      <c r="N16" s="16">
        <f t="shared" si="5"/>
        <v>0</v>
      </c>
      <c r="O16" s="14">
        <f t="shared" si="6"/>
        <v>18639</v>
      </c>
      <c r="P16" s="15">
        <f t="shared" si="6"/>
        <v>0</v>
      </c>
      <c r="Q16" s="14">
        <f t="shared" si="6"/>
        <v>18639</v>
      </c>
      <c r="R16" s="16">
        <f t="shared" si="6"/>
        <v>0</v>
      </c>
    </row>
    <row r="17" spans="2:20" x14ac:dyDescent="0.25">
      <c r="B17" s="31"/>
      <c r="C17" s="11" t="s">
        <v>21</v>
      </c>
      <c r="D17" s="11">
        <v>100</v>
      </c>
      <c r="E17" s="24">
        <v>36339</v>
      </c>
      <c r="F17" s="24">
        <v>36339</v>
      </c>
      <c r="G17" s="14">
        <v>36339</v>
      </c>
      <c r="H17" s="15">
        <f t="shared" si="0"/>
        <v>0</v>
      </c>
      <c r="I17" s="14">
        <v>36339</v>
      </c>
      <c r="J17" s="16">
        <f t="shared" si="1"/>
        <v>0</v>
      </c>
      <c r="K17" s="14">
        <f t="shared" si="2"/>
        <v>36339</v>
      </c>
      <c r="L17" s="15">
        <f t="shared" si="3"/>
        <v>0</v>
      </c>
      <c r="M17" s="14">
        <f t="shared" si="4"/>
        <v>36339</v>
      </c>
      <c r="N17" s="16">
        <f t="shared" si="5"/>
        <v>0</v>
      </c>
      <c r="O17" s="14">
        <f t="shared" si="6"/>
        <v>36339</v>
      </c>
      <c r="P17" s="15">
        <f t="shared" si="6"/>
        <v>0</v>
      </c>
      <c r="Q17" s="14">
        <f t="shared" si="6"/>
        <v>36339</v>
      </c>
      <c r="R17" s="16">
        <f t="shared" si="6"/>
        <v>0</v>
      </c>
    </row>
    <row r="18" spans="2:20" x14ac:dyDescent="0.25">
      <c r="B18" s="31"/>
      <c r="C18" s="11" t="s">
        <v>22</v>
      </c>
      <c r="D18" s="11">
        <v>302</v>
      </c>
      <c r="E18" s="24">
        <v>111117</v>
      </c>
      <c r="F18" s="24">
        <v>111632</v>
      </c>
      <c r="G18" s="14">
        <v>111632</v>
      </c>
      <c r="H18" s="15">
        <f t="shared" si="0"/>
        <v>0</v>
      </c>
      <c r="I18" s="14">
        <v>111632</v>
      </c>
      <c r="J18" s="16">
        <f t="shared" si="1"/>
        <v>0</v>
      </c>
      <c r="K18" s="14">
        <f t="shared" si="2"/>
        <v>111346</v>
      </c>
      <c r="L18" s="15">
        <f t="shared" si="3"/>
        <v>-2.5619893937222082E-3</v>
      </c>
      <c r="M18" s="14">
        <f t="shared" si="4"/>
        <v>111423.6</v>
      </c>
      <c r="N18" s="16">
        <f t="shared" si="5"/>
        <v>-1.8668482155653754E-3</v>
      </c>
      <c r="O18" s="14">
        <f t="shared" si="6"/>
        <v>111382</v>
      </c>
      <c r="P18" s="15">
        <f t="shared" si="6"/>
        <v>-2.239501218288642E-3</v>
      </c>
      <c r="Q18" s="14">
        <f t="shared" si="6"/>
        <v>111435.7</v>
      </c>
      <c r="R18" s="16">
        <f t="shared" si="6"/>
        <v>-1.7584563566003242E-3</v>
      </c>
    </row>
    <row r="19" spans="2:20" x14ac:dyDescent="0.25">
      <c r="B19" s="31"/>
      <c r="C19" s="11" t="s">
        <v>23</v>
      </c>
      <c r="D19" s="11">
        <v>504</v>
      </c>
      <c r="E19" s="24">
        <v>168441</v>
      </c>
      <c r="F19" s="24">
        <v>169254</v>
      </c>
      <c r="G19" s="14">
        <v>169254</v>
      </c>
      <c r="H19" s="15">
        <f t="shared" si="0"/>
        <v>0</v>
      </c>
      <c r="I19" s="14">
        <v>169487</v>
      </c>
      <c r="J19" s="16">
        <f t="shared" si="1"/>
        <v>1.3766292081722753E-3</v>
      </c>
      <c r="K19" s="14">
        <f t="shared" si="2"/>
        <v>168996</v>
      </c>
      <c r="L19" s="15">
        <f t="shared" si="3"/>
        <v>-1.5243362047573372E-3</v>
      </c>
      <c r="M19" s="14">
        <f t="shared" si="4"/>
        <v>169107</v>
      </c>
      <c r="N19" s="16">
        <f t="shared" si="5"/>
        <v>-8.6851713991986657E-4</v>
      </c>
      <c r="O19" s="14">
        <f t="shared" si="6"/>
        <v>168645</v>
      </c>
      <c r="P19" s="15">
        <f t="shared" si="6"/>
        <v>-3.5981424368108916E-3</v>
      </c>
      <c r="Q19" s="14">
        <f t="shared" si="6"/>
        <v>168743</v>
      </c>
      <c r="R19" s="16">
        <f t="shared" si="6"/>
        <v>-3.0191310101976843E-3</v>
      </c>
    </row>
    <row r="20" spans="2:20" ht="15.75" thickBot="1" x14ac:dyDescent="0.3">
      <c r="B20" s="31"/>
      <c r="C20" s="17" t="s">
        <v>24</v>
      </c>
      <c r="D20" s="17">
        <v>803</v>
      </c>
      <c r="E20" s="25">
        <v>257980</v>
      </c>
      <c r="F20" s="25">
        <v>259937</v>
      </c>
      <c r="G20" s="30">
        <v>259937</v>
      </c>
      <c r="H20" s="15">
        <f t="shared" si="0"/>
        <v>0</v>
      </c>
      <c r="I20" s="19">
        <v>260538</v>
      </c>
      <c r="J20" s="16">
        <f t="shared" si="1"/>
        <v>2.3120987008391491E-3</v>
      </c>
      <c r="K20" s="30">
        <f t="shared" si="2"/>
        <v>258688</v>
      </c>
      <c r="L20" s="20">
        <f t="shared" si="3"/>
        <v>-4.8050104448386088E-3</v>
      </c>
      <c r="M20" s="19">
        <f t="shared" si="4"/>
        <v>258834.6</v>
      </c>
      <c r="N20" s="21">
        <f t="shared" si="5"/>
        <v>-4.2410276336188879E-3</v>
      </c>
      <c r="O20" s="30">
        <f t="shared" si="6"/>
        <v>258232</v>
      </c>
      <c r="P20" s="20">
        <f t="shared" si="6"/>
        <v>-6.5592816720975167E-3</v>
      </c>
      <c r="Q20" s="19">
        <f t="shared" si="6"/>
        <v>258397</v>
      </c>
      <c r="R20" s="21">
        <f t="shared" si="6"/>
        <v>-5.9245124780235026E-3</v>
      </c>
    </row>
    <row r="21" spans="2:20" ht="16.5" thickTop="1" thickBot="1" x14ac:dyDescent="0.3">
      <c r="B21" s="27"/>
      <c r="C21" s="28"/>
      <c r="F21" s="14"/>
      <c r="G21" s="14"/>
      <c r="H21" s="36">
        <f>AVERAGE(H6:H20)</f>
        <v>0</v>
      </c>
      <c r="I21" s="22"/>
      <c r="J21" s="36">
        <f>AVERAGE(J6:J20)</f>
        <v>8.9884058395273136E-4</v>
      </c>
      <c r="K21" s="14"/>
      <c r="L21" s="36">
        <f>AVERAGE(L6:L20)</f>
        <v>-1.5356236848846978E-3</v>
      </c>
      <c r="M21" s="22"/>
      <c r="N21" s="36">
        <f>AVERAGE(N6:N20)</f>
        <v>-1.1954967155790512E-3</v>
      </c>
      <c r="O21" s="22"/>
      <c r="P21" s="36">
        <f>AVERAGE(P6:P20)</f>
        <v>-2.1861064251413433E-3</v>
      </c>
      <c r="Q21" s="22"/>
      <c r="R21" s="36">
        <f>AVERAGE(R6:R20)</f>
        <v>-1.8687151290529929E-3</v>
      </c>
    </row>
    <row r="22" spans="2:20" ht="15.75" thickTop="1" x14ac:dyDescent="0.25">
      <c r="B22" s="27"/>
      <c r="F22" s="14"/>
      <c r="G22" s="14"/>
      <c r="H22" s="22"/>
      <c r="I22" s="22"/>
      <c r="J22" s="22"/>
      <c r="K22" s="14"/>
      <c r="L22" s="22"/>
      <c r="M22" s="22"/>
      <c r="N22" s="22"/>
      <c r="O22" s="22"/>
      <c r="P22" s="22"/>
      <c r="Q22" s="22"/>
      <c r="R22" s="22"/>
    </row>
    <row r="25" spans="2:20" ht="15.75" thickBot="1" x14ac:dyDescent="0.3"/>
    <row r="26" spans="2:20" ht="16.5" thickTop="1" thickBot="1" x14ac:dyDescent="0.3">
      <c r="F26" s="52" t="s">
        <v>7</v>
      </c>
      <c r="G26" s="53"/>
      <c r="H26" s="53"/>
      <c r="I26" s="53"/>
      <c r="J26" s="53"/>
      <c r="K26" s="53"/>
      <c r="L26" s="53"/>
      <c r="M26" s="53"/>
      <c r="N26" s="53"/>
      <c r="O26" s="54"/>
    </row>
    <row r="27" spans="2:20" ht="16.5" thickTop="1" thickBot="1" x14ac:dyDescent="0.3">
      <c r="B27" s="23"/>
      <c r="C27" s="1" t="s">
        <v>2</v>
      </c>
      <c r="D27" s="3" t="s">
        <v>8</v>
      </c>
      <c r="E27" s="1" t="s">
        <v>4</v>
      </c>
      <c r="F27" s="2">
        <v>1</v>
      </c>
      <c r="G27" s="4">
        <v>2</v>
      </c>
      <c r="H27" s="4">
        <v>3</v>
      </c>
      <c r="I27" s="4">
        <v>4</v>
      </c>
      <c r="J27" s="4">
        <v>5</v>
      </c>
      <c r="K27" s="4">
        <v>6</v>
      </c>
      <c r="L27" s="4">
        <v>7</v>
      </c>
      <c r="M27" s="4">
        <v>8</v>
      </c>
      <c r="N27" s="4">
        <v>9</v>
      </c>
      <c r="O27" s="3">
        <v>10</v>
      </c>
      <c r="P27" s="61" t="s">
        <v>0</v>
      </c>
      <c r="Q27" s="62"/>
      <c r="R27" s="61" t="s">
        <v>1</v>
      </c>
      <c r="S27" s="62"/>
      <c r="T27" s="38" t="s">
        <v>9</v>
      </c>
    </row>
    <row r="28" spans="2:20" ht="15.75" thickTop="1" x14ac:dyDescent="0.25">
      <c r="B28" s="55" t="s">
        <v>26</v>
      </c>
      <c r="C28" s="11" t="str">
        <f t="shared" ref="C28:D42" si="7">C6</f>
        <v>Lpr-a-01</v>
      </c>
      <c r="D28" s="11">
        <f t="shared" si="7"/>
        <v>52</v>
      </c>
      <c r="E28" s="7">
        <f t="shared" ref="E28:E42" si="8">F6</f>
        <v>13484</v>
      </c>
      <c r="F28" s="14">
        <v>13484</v>
      </c>
      <c r="G28" s="14">
        <v>13484</v>
      </c>
      <c r="H28" s="14">
        <v>13484</v>
      </c>
      <c r="I28" s="14">
        <v>13484</v>
      </c>
      <c r="J28" s="8">
        <v>13484</v>
      </c>
      <c r="K28" s="14">
        <v>13484</v>
      </c>
      <c r="L28" s="14">
        <v>13484</v>
      </c>
      <c r="M28" s="14">
        <v>13484</v>
      </c>
      <c r="N28" s="14">
        <v>13484</v>
      </c>
      <c r="O28" s="7">
        <v>13484</v>
      </c>
      <c r="P28" s="14">
        <f>MIN(F28:O28)</f>
        <v>13484</v>
      </c>
      <c r="Q28" s="16">
        <f>P28/E28-1</f>
        <v>0</v>
      </c>
      <c r="R28" s="14">
        <f>AVERAGE(F28:O28)</f>
        <v>13484</v>
      </c>
      <c r="S28" s="16">
        <f>R28/E28-1</f>
        <v>0</v>
      </c>
      <c r="T28" s="24">
        <f>_xlfn.STDEV.P(F28:O28)</f>
        <v>0</v>
      </c>
    </row>
    <row r="29" spans="2:20" x14ac:dyDescent="0.25">
      <c r="B29" s="56"/>
      <c r="C29" s="11" t="str">
        <f t="shared" si="7"/>
        <v>Lpr-a-02</v>
      </c>
      <c r="D29" s="11">
        <f t="shared" si="7"/>
        <v>104</v>
      </c>
      <c r="E29" s="13">
        <f t="shared" si="8"/>
        <v>28052</v>
      </c>
      <c r="F29" s="14">
        <v>28052</v>
      </c>
      <c r="G29" s="14">
        <v>28052</v>
      </c>
      <c r="H29" s="14">
        <v>28052</v>
      </c>
      <c r="I29" s="14">
        <v>28052</v>
      </c>
      <c r="J29" s="14">
        <v>28052</v>
      </c>
      <c r="K29" s="14">
        <v>28052</v>
      </c>
      <c r="L29" s="14">
        <v>28052</v>
      </c>
      <c r="M29" s="14">
        <v>28052</v>
      </c>
      <c r="N29" s="14">
        <v>28052</v>
      </c>
      <c r="O29" s="13">
        <v>28052</v>
      </c>
      <c r="P29" s="14">
        <f t="shared" ref="P29:P32" si="9">MIN(F29:O29)</f>
        <v>28052</v>
      </c>
      <c r="Q29" s="16">
        <f t="shared" ref="Q29:Q32" si="10">P29/E29-1</f>
        <v>0</v>
      </c>
      <c r="R29" s="14">
        <f t="shared" ref="R29:R32" si="11">AVERAGE(F29:O29)</f>
        <v>28052</v>
      </c>
      <c r="S29" s="16">
        <f t="shared" ref="S29:S32" si="12">R29/E29-1</f>
        <v>0</v>
      </c>
      <c r="T29" s="24">
        <f t="shared" ref="T29:T32" si="13">_xlfn.STDEV.P(F29:O29)</f>
        <v>0</v>
      </c>
    </row>
    <row r="30" spans="2:20" x14ac:dyDescent="0.25">
      <c r="B30" s="56"/>
      <c r="C30" s="11" t="str">
        <f t="shared" si="7"/>
        <v>Lpr-a-03</v>
      </c>
      <c r="D30" s="11">
        <f t="shared" si="7"/>
        <v>304</v>
      </c>
      <c r="E30" s="13">
        <f t="shared" si="8"/>
        <v>76155</v>
      </c>
      <c r="F30" s="14">
        <v>76115</v>
      </c>
      <c r="G30" s="14">
        <v>76139</v>
      </c>
      <c r="H30" s="14">
        <v>76115</v>
      </c>
      <c r="I30" s="14">
        <v>76120</v>
      </c>
      <c r="J30" s="14">
        <v>76115</v>
      </c>
      <c r="K30" s="14">
        <v>76120</v>
      </c>
      <c r="L30" s="14">
        <v>76130</v>
      </c>
      <c r="M30" s="14">
        <v>76129</v>
      </c>
      <c r="N30" s="14">
        <v>76115</v>
      </c>
      <c r="O30" s="13">
        <v>76120</v>
      </c>
      <c r="P30" s="14">
        <f t="shared" si="9"/>
        <v>76115</v>
      </c>
      <c r="Q30" s="16">
        <f t="shared" si="10"/>
        <v>-5.252445670015371E-4</v>
      </c>
      <c r="R30" s="14">
        <f t="shared" si="11"/>
        <v>76121.8</v>
      </c>
      <c r="S30" s="16">
        <f t="shared" si="12"/>
        <v>-4.3595299061116588E-4</v>
      </c>
      <c r="T30" s="24">
        <f t="shared" si="13"/>
        <v>7.8076885183772538</v>
      </c>
    </row>
    <row r="31" spans="2:20" x14ac:dyDescent="0.25">
      <c r="B31" s="56"/>
      <c r="C31" s="11" t="str">
        <f t="shared" si="7"/>
        <v>Lpr-a-04</v>
      </c>
      <c r="D31" s="11">
        <f t="shared" si="7"/>
        <v>503</v>
      </c>
      <c r="E31" s="13">
        <f t="shared" si="8"/>
        <v>127352</v>
      </c>
      <c r="F31" s="14">
        <v>127116</v>
      </c>
      <c r="G31" s="14">
        <v>127137</v>
      </c>
      <c r="H31" s="14">
        <v>127111</v>
      </c>
      <c r="I31" s="14">
        <v>127188</v>
      </c>
      <c r="J31" s="14">
        <v>127108</v>
      </c>
      <c r="K31" s="14">
        <v>127070</v>
      </c>
      <c r="L31" s="14">
        <v>127189</v>
      </c>
      <c r="M31" s="14">
        <v>127224</v>
      </c>
      <c r="N31" s="14">
        <v>127087</v>
      </c>
      <c r="O31" s="13">
        <v>127139</v>
      </c>
      <c r="P31" s="14">
        <f t="shared" si="9"/>
        <v>127070</v>
      </c>
      <c r="Q31" s="16">
        <f t="shared" si="10"/>
        <v>-2.2143350712984233E-3</v>
      </c>
      <c r="R31" s="14">
        <f t="shared" si="11"/>
        <v>127136.9</v>
      </c>
      <c r="S31" s="16">
        <f t="shared" si="12"/>
        <v>-1.6890194107670453E-3</v>
      </c>
      <c r="T31" s="24">
        <f t="shared" si="13"/>
        <v>46.717127480186541</v>
      </c>
    </row>
    <row r="32" spans="2:20" x14ac:dyDescent="0.25">
      <c r="B32" s="56"/>
      <c r="C32" s="11" t="str">
        <f t="shared" si="7"/>
        <v>Lpr-a-05</v>
      </c>
      <c r="D32" s="11">
        <f t="shared" si="7"/>
        <v>806</v>
      </c>
      <c r="E32" s="13">
        <f t="shared" si="8"/>
        <v>205499</v>
      </c>
      <c r="F32" s="29">
        <v>204124</v>
      </c>
      <c r="G32" s="14">
        <v>204264</v>
      </c>
      <c r="H32" s="14">
        <v>204270</v>
      </c>
      <c r="I32" s="14">
        <v>204273</v>
      </c>
      <c r="J32" s="14">
        <v>204283</v>
      </c>
      <c r="K32" s="14">
        <v>204287</v>
      </c>
      <c r="L32" s="14">
        <v>204299</v>
      </c>
      <c r="M32" s="14">
        <v>204323</v>
      </c>
      <c r="N32" s="14">
        <v>204341</v>
      </c>
      <c r="O32" s="13">
        <v>204344</v>
      </c>
      <c r="P32" s="14">
        <f t="shared" si="9"/>
        <v>204124</v>
      </c>
      <c r="Q32" s="16">
        <f t="shared" si="10"/>
        <v>-6.6910301266672745E-3</v>
      </c>
      <c r="R32" s="14">
        <f t="shared" si="11"/>
        <v>204280.8</v>
      </c>
      <c r="S32" s="16">
        <f t="shared" si="12"/>
        <v>-5.9280093820408553E-3</v>
      </c>
      <c r="T32" s="24">
        <f t="shared" si="13"/>
        <v>59.008135032383457</v>
      </c>
    </row>
    <row r="33" spans="2:21" x14ac:dyDescent="0.25">
      <c r="B33" s="56"/>
      <c r="C33" s="11" t="str">
        <f t="shared" si="7"/>
        <v>Lpr-b-01</v>
      </c>
      <c r="D33" s="11">
        <f t="shared" si="7"/>
        <v>50</v>
      </c>
      <c r="E33" s="24">
        <f t="shared" si="8"/>
        <v>14835</v>
      </c>
      <c r="F33" s="14">
        <v>14835</v>
      </c>
      <c r="G33" s="14">
        <v>14835</v>
      </c>
      <c r="H33" s="14">
        <v>14835</v>
      </c>
      <c r="I33" s="14">
        <v>14835</v>
      </c>
      <c r="J33" s="14">
        <v>14835</v>
      </c>
      <c r="K33" s="14">
        <v>14835</v>
      </c>
      <c r="L33" s="14">
        <v>14835</v>
      </c>
      <c r="M33" s="14">
        <v>14835</v>
      </c>
      <c r="N33" s="14">
        <v>14835</v>
      </c>
      <c r="O33" s="13">
        <v>14835</v>
      </c>
      <c r="P33" s="14">
        <f t="shared" ref="P33:P42" si="14">MIN(F33:O33)</f>
        <v>14835</v>
      </c>
      <c r="Q33" s="16">
        <f t="shared" ref="Q33:Q42" si="15">P33/E33-1</f>
        <v>0</v>
      </c>
      <c r="R33" s="14">
        <f t="shared" ref="R33:R42" si="16">AVERAGE(F33:O33)</f>
        <v>14835</v>
      </c>
      <c r="S33" s="16">
        <f t="shared" ref="S33:S42" si="17">R33/E33-1</f>
        <v>0</v>
      </c>
      <c r="T33" s="24">
        <f t="shared" ref="T33:T42" si="18">_xlfn.STDEV.P(F33:O33)</f>
        <v>0</v>
      </c>
    </row>
    <row r="34" spans="2:21" x14ac:dyDescent="0.25">
      <c r="B34" s="56"/>
      <c r="C34" s="11" t="str">
        <f t="shared" si="7"/>
        <v>Lpr-b-02</v>
      </c>
      <c r="D34" s="11">
        <f t="shared" si="7"/>
        <v>101</v>
      </c>
      <c r="E34" s="24">
        <f t="shared" si="8"/>
        <v>28654</v>
      </c>
      <c r="F34" s="14">
        <v>28654</v>
      </c>
      <c r="G34" s="14">
        <v>28654</v>
      </c>
      <c r="H34" s="14">
        <v>28654</v>
      </c>
      <c r="I34" s="14">
        <v>28654</v>
      </c>
      <c r="J34" s="14">
        <v>28654</v>
      </c>
      <c r="K34" s="14">
        <v>28654</v>
      </c>
      <c r="L34" s="14">
        <v>28654</v>
      </c>
      <c r="M34" s="14">
        <v>28654</v>
      </c>
      <c r="N34" s="14">
        <v>28654</v>
      </c>
      <c r="O34" s="13">
        <v>28654</v>
      </c>
      <c r="P34" s="14">
        <f t="shared" si="14"/>
        <v>28654</v>
      </c>
      <c r="Q34" s="16">
        <f t="shared" si="15"/>
        <v>0</v>
      </c>
      <c r="R34" s="14">
        <f t="shared" si="16"/>
        <v>28654</v>
      </c>
      <c r="S34" s="16">
        <f t="shared" si="17"/>
        <v>0</v>
      </c>
      <c r="T34" s="24">
        <f t="shared" si="18"/>
        <v>0</v>
      </c>
    </row>
    <row r="35" spans="2:21" x14ac:dyDescent="0.25">
      <c r="B35" s="56"/>
      <c r="C35" s="11" t="str">
        <f t="shared" si="7"/>
        <v>Lpr-b-03</v>
      </c>
      <c r="D35" s="11">
        <f t="shared" si="7"/>
        <v>305</v>
      </c>
      <c r="E35" s="24">
        <f t="shared" si="8"/>
        <v>77878</v>
      </c>
      <c r="F35" s="14">
        <v>77878</v>
      </c>
      <c r="G35" s="14">
        <v>77878</v>
      </c>
      <c r="H35" s="14">
        <v>77878</v>
      </c>
      <c r="I35" s="14">
        <v>77859</v>
      </c>
      <c r="J35" s="14">
        <v>77859</v>
      </c>
      <c r="K35" s="14">
        <v>77859</v>
      </c>
      <c r="L35" s="14">
        <v>77859</v>
      </c>
      <c r="M35" s="14">
        <v>77859</v>
      </c>
      <c r="N35" s="14">
        <v>77859</v>
      </c>
      <c r="O35" s="13">
        <v>77859</v>
      </c>
      <c r="P35" s="14">
        <f t="shared" si="14"/>
        <v>77859</v>
      </c>
      <c r="Q35" s="16">
        <f t="shared" si="15"/>
        <v>-2.4397133978781849E-4</v>
      </c>
      <c r="R35" s="14">
        <f t="shared" si="16"/>
        <v>77864.7</v>
      </c>
      <c r="S35" s="16">
        <f t="shared" si="17"/>
        <v>-1.7077993785152845E-4</v>
      </c>
      <c r="T35" s="24">
        <f t="shared" si="18"/>
        <v>8.7068938204160951</v>
      </c>
    </row>
    <row r="36" spans="2:21" x14ac:dyDescent="0.25">
      <c r="B36" s="56"/>
      <c r="C36" s="11" t="str">
        <f t="shared" si="7"/>
        <v>Lpr-b-04</v>
      </c>
      <c r="D36" s="11">
        <f t="shared" si="7"/>
        <v>501</v>
      </c>
      <c r="E36" s="24">
        <f t="shared" si="8"/>
        <v>127454</v>
      </c>
      <c r="F36" s="14">
        <v>127104</v>
      </c>
      <c r="G36" s="14">
        <v>127077</v>
      </c>
      <c r="H36" s="14">
        <v>127188</v>
      </c>
      <c r="I36" s="14">
        <v>127144</v>
      </c>
      <c r="J36" s="14">
        <v>127058</v>
      </c>
      <c r="K36" s="14">
        <v>127140</v>
      </c>
      <c r="L36" s="14">
        <v>127095</v>
      </c>
      <c r="M36" s="14">
        <v>127038</v>
      </c>
      <c r="N36" s="14">
        <v>127154</v>
      </c>
      <c r="O36" s="13">
        <v>127181</v>
      </c>
      <c r="P36" s="14">
        <f t="shared" si="14"/>
        <v>127038</v>
      </c>
      <c r="Q36" s="16">
        <f t="shared" si="15"/>
        <v>-3.2639226701398627E-3</v>
      </c>
      <c r="R36" s="14">
        <f t="shared" si="16"/>
        <v>127117.9</v>
      </c>
      <c r="S36" s="16">
        <f t="shared" si="17"/>
        <v>-2.6370298303701745E-3</v>
      </c>
      <c r="T36" s="24">
        <f t="shared" si="18"/>
        <v>48.714371596070094</v>
      </c>
    </row>
    <row r="37" spans="2:21" x14ac:dyDescent="0.25">
      <c r="B37" s="56"/>
      <c r="C37" s="11" t="str">
        <f t="shared" si="7"/>
        <v>Lpr-b-05</v>
      </c>
      <c r="D37" s="11">
        <f t="shared" si="7"/>
        <v>801</v>
      </c>
      <c r="E37" s="24">
        <f t="shared" si="8"/>
        <v>211771</v>
      </c>
      <c r="F37" s="14">
        <v>210521</v>
      </c>
      <c r="G37" s="14">
        <v>210423</v>
      </c>
      <c r="H37" s="14">
        <v>210228</v>
      </c>
      <c r="I37" s="14">
        <v>210308</v>
      </c>
      <c r="J37" s="14">
        <v>210535</v>
      </c>
      <c r="K37" s="14">
        <v>210236</v>
      </c>
      <c r="L37" s="14">
        <v>210555</v>
      </c>
      <c r="M37" s="14">
        <v>210580</v>
      </c>
      <c r="N37" s="14">
        <v>210435</v>
      </c>
      <c r="O37" s="13">
        <v>210192</v>
      </c>
      <c r="P37" s="14">
        <f t="shared" si="14"/>
        <v>210192</v>
      </c>
      <c r="Q37" s="16">
        <f t="shared" si="15"/>
        <v>-7.4561672750281804E-3</v>
      </c>
      <c r="R37" s="14">
        <f t="shared" si="16"/>
        <v>210401.3</v>
      </c>
      <c r="S37" s="16">
        <f t="shared" si="17"/>
        <v>-6.4678355393326115E-3</v>
      </c>
      <c r="T37" s="24">
        <f t="shared" si="18"/>
        <v>141.15101841644645</v>
      </c>
    </row>
    <row r="38" spans="2:21" x14ac:dyDescent="0.25">
      <c r="B38" s="56"/>
      <c r="C38" s="11" t="str">
        <f t="shared" si="7"/>
        <v>Lpr-c-01</v>
      </c>
      <c r="D38" s="11">
        <f t="shared" si="7"/>
        <v>50</v>
      </c>
      <c r="E38" s="24">
        <f t="shared" si="8"/>
        <v>18639</v>
      </c>
      <c r="F38" s="14">
        <v>18639</v>
      </c>
      <c r="G38" s="14">
        <v>18639</v>
      </c>
      <c r="H38" s="14">
        <v>18639</v>
      </c>
      <c r="I38" s="14">
        <v>18639</v>
      </c>
      <c r="J38" s="14">
        <v>18639</v>
      </c>
      <c r="K38" s="14">
        <v>18639</v>
      </c>
      <c r="L38" s="14">
        <v>18639</v>
      </c>
      <c r="M38" s="14">
        <v>18639</v>
      </c>
      <c r="N38" s="14">
        <v>18639</v>
      </c>
      <c r="O38" s="13">
        <v>18639</v>
      </c>
      <c r="P38" s="14">
        <f t="shared" si="14"/>
        <v>18639</v>
      </c>
      <c r="Q38" s="16">
        <f t="shared" si="15"/>
        <v>0</v>
      </c>
      <c r="R38" s="14">
        <f t="shared" si="16"/>
        <v>18639</v>
      </c>
      <c r="S38" s="16">
        <f t="shared" si="17"/>
        <v>0</v>
      </c>
      <c r="T38" s="24">
        <f t="shared" si="18"/>
        <v>0</v>
      </c>
    </row>
    <row r="39" spans="2:21" x14ac:dyDescent="0.25">
      <c r="B39" s="56"/>
      <c r="C39" s="11" t="str">
        <f t="shared" si="7"/>
        <v>Lpr-c-02</v>
      </c>
      <c r="D39" s="11">
        <f t="shared" si="7"/>
        <v>100</v>
      </c>
      <c r="E39" s="24">
        <f t="shared" si="8"/>
        <v>36339</v>
      </c>
      <c r="F39" s="14">
        <v>36339</v>
      </c>
      <c r="G39" s="14">
        <v>36339</v>
      </c>
      <c r="H39" s="14">
        <v>36339</v>
      </c>
      <c r="I39" s="14">
        <v>36339</v>
      </c>
      <c r="J39" s="14">
        <v>36339</v>
      </c>
      <c r="K39" s="14">
        <v>36339</v>
      </c>
      <c r="L39" s="14">
        <v>36339</v>
      </c>
      <c r="M39" s="14">
        <v>36339</v>
      </c>
      <c r="N39" s="14">
        <v>36339</v>
      </c>
      <c r="O39" s="13">
        <v>36339</v>
      </c>
      <c r="P39" s="14">
        <f t="shared" si="14"/>
        <v>36339</v>
      </c>
      <c r="Q39" s="16">
        <f t="shared" si="15"/>
        <v>0</v>
      </c>
      <c r="R39" s="14">
        <f t="shared" si="16"/>
        <v>36339</v>
      </c>
      <c r="S39" s="16">
        <f t="shared" si="17"/>
        <v>0</v>
      </c>
      <c r="T39" s="24">
        <f t="shared" si="18"/>
        <v>0</v>
      </c>
    </row>
    <row r="40" spans="2:21" x14ac:dyDescent="0.25">
      <c r="B40" s="56"/>
      <c r="C40" s="11" t="str">
        <f t="shared" si="7"/>
        <v>Lpr-c-03</v>
      </c>
      <c r="D40" s="11">
        <f t="shared" si="7"/>
        <v>302</v>
      </c>
      <c r="E40" s="24">
        <f t="shared" si="8"/>
        <v>111632</v>
      </c>
      <c r="F40" s="14">
        <v>111498</v>
      </c>
      <c r="G40" s="14">
        <v>111423</v>
      </c>
      <c r="H40" s="14">
        <v>111413</v>
      </c>
      <c r="I40" s="14">
        <v>111447</v>
      </c>
      <c r="J40" s="14">
        <v>111402</v>
      </c>
      <c r="K40" s="14">
        <v>111382</v>
      </c>
      <c r="L40" s="14">
        <v>111465</v>
      </c>
      <c r="M40" s="14">
        <v>111450</v>
      </c>
      <c r="N40" s="14">
        <v>111414</v>
      </c>
      <c r="O40" s="13">
        <v>111463</v>
      </c>
      <c r="P40" s="14">
        <f t="shared" si="14"/>
        <v>111382</v>
      </c>
      <c r="Q40" s="16">
        <f t="shared" si="15"/>
        <v>-2.239501218288642E-3</v>
      </c>
      <c r="R40" s="14">
        <f t="shared" si="16"/>
        <v>111435.7</v>
      </c>
      <c r="S40" s="16">
        <f t="shared" si="17"/>
        <v>-1.7584563566003242E-3</v>
      </c>
      <c r="T40" s="24">
        <f t="shared" si="18"/>
        <v>33.142269083452938</v>
      </c>
    </row>
    <row r="41" spans="2:21" x14ac:dyDescent="0.25">
      <c r="B41" s="56"/>
      <c r="C41" s="11" t="str">
        <f t="shared" si="7"/>
        <v>Lpr-c-04</v>
      </c>
      <c r="D41" s="11">
        <f t="shared" si="7"/>
        <v>504</v>
      </c>
      <c r="E41" s="24">
        <f t="shared" si="8"/>
        <v>169254</v>
      </c>
      <c r="F41" s="14">
        <v>168767</v>
      </c>
      <c r="G41" s="14">
        <v>168767</v>
      </c>
      <c r="H41" s="14">
        <v>168758</v>
      </c>
      <c r="I41" s="14">
        <v>168837</v>
      </c>
      <c r="J41" s="14">
        <v>168655</v>
      </c>
      <c r="K41" s="14">
        <v>168667</v>
      </c>
      <c r="L41" s="14">
        <v>168820</v>
      </c>
      <c r="M41" s="14">
        <v>168825</v>
      </c>
      <c r="N41" s="14">
        <v>168645</v>
      </c>
      <c r="O41" s="13">
        <v>168689</v>
      </c>
      <c r="P41" s="14">
        <f t="shared" si="14"/>
        <v>168645</v>
      </c>
      <c r="Q41" s="16">
        <f t="shared" si="15"/>
        <v>-3.5981424368108916E-3</v>
      </c>
      <c r="R41" s="14">
        <f t="shared" si="16"/>
        <v>168743</v>
      </c>
      <c r="S41" s="16">
        <f t="shared" si="17"/>
        <v>-3.0191310101976843E-3</v>
      </c>
      <c r="T41" s="24">
        <f t="shared" si="18"/>
        <v>69.932824910767053</v>
      </c>
    </row>
    <row r="42" spans="2:21" ht="15.75" thickBot="1" x14ac:dyDescent="0.3">
      <c r="B42" s="57"/>
      <c r="C42" s="17" t="str">
        <f t="shared" si="7"/>
        <v>Lpr-c-05</v>
      </c>
      <c r="D42" s="17">
        <f t="shared" si="7"/>
        <v>803</v>
      </c>
      <c r="E42" s="25">
        <f t="shared" si="8"/>
        <v>259937</v>
      </c>
      <c r="F42" s="19">
        <v>258316</v>
      </c>
      <c r="G42" s="19">
        <v>258407</v>
      </c>
      <c r="H42" s="19">
        <v>258406</v>
      </c>
      <c r="I42" s="19">
        <v>258232</v>
      </c>
      <c r="J42" s="19">
        <v>258453</v>
      </c>
      <c r="K42" s="19">
        <v>258340</v>
      </c>
      <c r="L42" s="19">
        <v>258589</v>
      </c>
      <c r="M42" s="19">
        <v>258476</v>
      </c>
      <c r="N42" s="19">
        <v>258427</v>
      </c>
      <c r="O42" s="39">
        <v>258324</v>
      </c>
      <c r="P42" s="30">
        <f t="shared" si="14"/>
        <v>258232</v>
      </c>
      <c r="Q42" s="21">
        <f t="shared" si="15"/>
        <v>-6.5592816720975167E-3</v>
      </c>
      <c r="R42" s="19">
        <f t="shared" si="16"/>
        <v>258397</v>
      </c>
      <c r="S42" s="21">
        <f t="shared" si="17"/>
        <v>-5.9245124780235026E-3</v>
      </c>
      <c r="T42" s="25">
        <f t="shared" si="18"/>
        <v>94.702692675551731</v>
      </c>
    </row>
    <row r="43" spans="2:21" ht="15.75" thickTop="1" x14ac:dyDescent="0.25">
      <c r="L43" s="37"/>
      <c r="M43" s="14"/>
    </row>
    <row r="44" spans="2:21" x14ac:dyDescent="0.25">
      <c r="L44" s="37"/>
      <c r="M44" s="14"/>
    </row>
    <row r="45" spans="2:21" ht="15.75" thickBot="1" x14ac:dyDescent="0.3">
      <c r="L45" s="37"/>
      <c r="M45" s="14"/>
      <c r="U45" s="14"/>
    </row>
    <row r="46" spans="2:21" ht="16.5" thickTop="1" thickBot="1" x14ac:dyDescent="0.3">
      <c r="F46" s="52" t="s">
        <v>7</v>
      </c>
      <c r="G46" s="53"/>
      <c r="H46" s="53"/>
      <c r="I46" s="53"/>
      <c r="J46" s="53"/>
      <c r="K46" s="53"/>
      <c r="L46" s="53"/>
      <c r="M46" s="53"/>
      <c r="N46" s="53"/>
      <c r="O46" s="54"/>
      <c r="U46" s="14"/>
    </row>
    <row r="47" spans="2:21" ht="16.5" thickTop="1" thickBot="1" x14ac:dyDescent="0.3">
      <c r="B47" s="23"/>
      <c r="C47" s="1" t="s">
        <v>2</v>
      </c>
      <c r="D47" s="3" t="s">
        <v>8</v>
      </c>
      <c r="E47" s="1" t="s">
        <v>4</v>
      </c>
      <c r="F47" s="2">
        <v>1</v>
      </c>
      <c r="G47" s="4">
        <v>2</v>
      </c>
      <c r="H47" s="4">
        <v>3</v>
      </c>
      <c r="I47" s="4">
        <v>4</v>
      </c>
      <c r="J47" s="4">
        <v>5</v>
      </c>
      <c r="K47" s="4">
        <v>6</v>
      </c>
      <c r="L47" s="4">
        <v>7</v>
      </c>
      <c r="M47" s="4">
        <v>8</v>
      </c>
      <c r="N47" s="4">
        <v>9</v>
      </c>
      <c r="O47" s="3">
        <v>10</v>
      </c>
      <c r="P47" s="61" t="s">
        <v>0</v>
      </c>
      <c r="Q47" s="62"/>
      <c r="R47" s="61" t="s">
        <v>1</v>
      </c>
      <c r="S47" s="62"/>
      <c r="T47" s="38" t="s">
        <v>9</v>
      </c>
      <c r="U47" s="14"/>
    </row>
    <row r="48" spans="2:21" ht="15.75" thickTop="1" x14ac:dyDescent="0.25">
      <c r="B48" s="55" t="s">
        <v>74</v>
      </c>
      <c r="C48" s="11" t="str">
        <f t="shared" ref="C48:D62" si="19">C6</f>
        <v>Lpr-a-01</v>
      </c>
      <c r="D48" s="11">
        <f t="shared" si="19"/>
        <v>52</v>
      </c>
      <c r="E48" s="7">
        <f t="shared" ref="E48:E62" si="20">F6</f>
        <v>13484</v>
      </c>
      <c r="F48" s="14">
        <v>13484</v>
      </c>
      <c r="G48" s="14">
        <v>13484</v>
      </c>
      <c r="H48" s="14">
        <v>13484</v>
      </c>
      <c r="I48" s="14">
        <v>13484</v>
      </c>
      <c r="J48" s="8">
        <v>13484</v>
      </c>
      <c r="K48" s="14">
        <v>13484</v>
      </c>
      <c r="L48" s="14">
        <v>13484</v>
      </c>
      <c r="M48" s="14">
        <v>13484</v>
      </c>
      <c r="N48" s="14">
        <v>13484</v>
      </c>
      <c r="O48" s="7">
        <v>13484</v>
      </c>
      <c r="P48" s="14">
        <f>MIN(F48:O48)</f>
        <v>13484</v>
      </c>
      <c r="Q48" s="16">
        <f>P48/E48-1</f>
        <v>0</v>
      </c>
      <c r="R48" s="14">
        <f>AVERAGE(F48:O48)</f>
        <v>13484</v>
      </c>
      <c r="S48" s="16">
        <f>R48/E48-1</f>
        <v>0</v>
      </c>
      <c r="T48" s="24">
        <f>_xlfn.STDEV.P(F48:O48)</f>
        <v>0</v>
      </c>
      <c r="U48" s="14"/>
    </row>
    <row r="49" spans="2:21" x14ac:dyDescent="0.25">
      <c r="B49" s="56"/>
      <c r="C49" s="11" t="str">
        <f t="shared" si="19"/>
        <v>Lpr-a-02</v>
      </c>
      <c r="D49" s="11">
        <f t="shared" si="19"/>
        <v>104</v>
      </c>
      <c r="E49" s="13">
        <f t="shared" si="20"/>
        <v>28052</v>
      </c>
      <c r="F49" s="14">
        <v>28052</v>
      </c>
      <c r="G49" s="14">
        <v>28052</v>
      </c>
      <c r="H49" s="14">
        <v>28052</v>
      </c>
      <c r="I49" s="14">
        <v>28052</v>
      </c>
      <c r="J49" s="14">
        <v>28052</v>
      </c>
      <c r="K49" s="14">
        <v>28052</v>
      </c>
      <c r="L49" s="14">
        <v>28052</v>
      </c>
      <c r="M49" s="14">
        <v>28052</v>
      </c>
      <c r="N49" s="14">
        <v>28052</v>
      </c>
      <c r="O49" s="13">
        <v>28052</v>
      </c>
      <c r="P49" s="14">
        <f t="shared" ref="P49:P62" si="21">MIN(F49:O49)</f>
        <v>28052</v>
      </c>
      <c r="Q49" s="16">
        <f t="shared" ref="Q49:Q62" si="22">P49/E49-1</f>
        <v>0</v>
      </c>
      <c r="R49" s="14">
        <f t="shared" ref="R49:R62" si="23">AVERAGE(F49:O49)</f>
        <v>28052</v>
      </c>
      <c r="S49" s="16">
        <f t="shared" ref="S49:S62" si="24">R49/E49-1</f>
        <v>0</v>
      </c>
      <c r="T49" s="24">
        <f t="shared" ref="T49:T62" si="25">_xlfn.STDEV.P(F49:O49)</f>
        <v>0</v>
      </c>
      <c r="U49" s="14"/>
    </row>
    <row r="50" spans="2:21" x14ac:dyDescent="0.25">
      <c r="B50" s="56"/>
      <c r="C50" s="11" t="str">
        <f t="shared" si="19"/>
        <v>Lpr-a-03</v>
      </c>
      <c r="D50" s="11">
        <f t="shared" si="19"/>
        <v>304</v>
      </c>
      <c r="E50" s="13">
        <f t="shared" si="20"/>
        <v>76155</v>
      </c>
      <c r="F50" s="14">
        <v>76128</v>
      </c>
      <c r="G50" s="14">
        <v>76127</v>
      </c>
      <c r="H50" s="14">
        <v>76129</v>
      </c>
      <c r="I50" s="14">
        <v>76129</v>
      </c>
      <c r="J50" s="14">
        <v>76120</v>
      </c>
      <c r="K50" s="14">
        <v>76115</v>
      </c>
      <c r="L50" s="14">
        <v>76120</v>
      </c>
      <c r="M50" s="14">
        <v>76131</v>
      </c>
      <c r="N50" s="14">
        <v>76135</v>
      </c>
      <c r="O50" s="13">
        <v>76120</v>
      </c>
      <c r="P50" s="14">
        <f t="shared" si="21"/>
        <v>76115</v>
      </c>
      <c r="Q50" s="16">
        <f t="shared" si="22"/>
        <v>-5.252445670015371E-4</v>
      </c>
      <c r="R50" s="14">
        <f t="shared" si="23"/>
        <v>76125.399999999994</v>
      </c>
      <c r="S50" s="16">
        <f t="shared" si="24"/>
        <v>-3.8868097958122405E-4</v>
      </c>
      <c r="T50" s="24">
        <f t="shared" si="25"/>
        <v>5.9531504264548873</v>
      </c>
      <c r="U50" s="14"/>
    </row>
    <row r="51" spans="2:21" x14ac:dyDescent="0.25">
      <c r="B51" s="56"/>
      <c r="C51" s="11" t="str">
        <f t="shared" si="19"/>
        <v>Lpr-a-04</v>
      </c>
      <c r="D51" s="11">
        <f t="shared" si="19"/>
        <v>503</v>
      </c>
      <c r="E51" s="13">
        <f t="shared" si="20"/>
        <v>127352</v>
      </c>
      <c r="F51" s="14">
        <v>127111</v>
      </c>
      <c r="G51" s="14">
        <v>127205</v>
      </c>
      <c r="H51" s="14">
        <v>127233</v>
      </c>
      <c r="I51" s="14">
        <v>127226</v>
      </c>
      <c r="J51" s="14">
        <v>127253</v>
      </c>
      <c r="K51" s="14">
        <v>127201</v>
      </c>
      <c r="L51" s="14">
        <v>127248</v>
      </c>
      <c r="M51" s="14">
        <v>127211</v>
      </c>
      <c r="N51" s="14">
        <v>127118</v>
      </c>
      <c r="O51" s="13">
        <v>127169</v>
      </c>
      <c r="P51" s="14">
        <f t="shared" si="21"/>
        <v>127111</v>
      </c>
      <c r="Q51" s="16">
        <f t="shared" si="22"/>
        <v>-1.8923927382373806E-3</v>
      </c>
      <c r="R51" s="14">
        <f t="shared" si="23"/>
        <v>127197.5</v>
      </c>
      <c r="S51" s="16">
        <f t="shared" si="24"/>
        <v>-1.2131729379986078E-3</v>
      </c>
      <c r="T51" s="24">
        <f t="shared" si="25"/>
        <v>47.506315369643225</v>
      </c>
      <c r="U51" s="14"/>
    </row>
    <row r="52" spans="2:21" x14ac:dyDescent="0.25">
      <c r="B52" s="56"/>
      <c r="C52" s="11" t="str">
        <f t="shared" si="19"/>
        <v>Lpr-a-05</v>
      </c>
      <c r="D52" s="11">
        <f t="shared" si="19"/>
        <v>806</v>
      </c>
      <c r="E52" s="13">
        <f t="shared" si="20"/>
        <v>205499</v>
      </c>
      <c r="F52" s="29">
        <v>204532</v>
      </c>
      <c r="G52" s="14">
        <v>204590</v>
      </c>
      <c r="H52" s="14">
        <v>204876</v>
      </c>
      <c r="I52" s="14">
        <v>204658</v>
      </c>
      <c r="J52" s="14">
        <v>204695</v>
      </c>
      <c r="K52" s="14">
        <v>204605</v>
      </c>
      <c r="L52" s="14">
        <v>204491</v>
      </c>
      <c r="M52" s="14">
        <v>204856</v>
      </c>
      <c r="N52" s="14">
        <v>204679</v>
      </c>
      <c r="O52" s="13">
        <v>204706</v>
      </c>
      <c r="P52" s="14">
        <f t="shared" si="21"/>
        <v>204491</v>
      </c>
      <c r="Q52" s="16">
        <f t="shared" si="22"/>
        <v>-4.9051333583132184E-3</v>
      </c>
      <c r="R52" s="14">
        <f t="shared" si="23"/>
        <v>204668.79999999999</v>
      </c>
      <c r="S52" s="16">
        <f t="shared" si="24"/>
        <v>-4.0399223353885239E-3</v>
      </c>
      <c r="T52" s="24">
        <f t="shared" si="25"/>
        <v>118.69018493540233</v>
      </c>
      <c r="U52" s="14"/>
    </row>
    <row r="53" spans="2:21" x14ac:dyDescent="0.25">
      <c r="B53" s="56"/>
      <c r="C53" s="11" t="str">
        <f t="shared" si="19"/>
        <v>Lpr-b-01</v>
      </c>
      <c r="D53" s="11">
        <f t="shared" si="19"/>
        <v>50</v>
      </c>
      <c r="E53" s="24">
        <f t="shared" si="20"/>
        <v>14835</v>
      </c>
      <c r="F53" s="14">
        <v>14835</v>
      </c>
      <c r="G53" s="14">
        <v>14835</v>
      </c>
      <c r="H53" s="14">
        <v>14835</v>
      </c>
      <c r="I53" s="14">
        <v>14835</v>
      </c>
      <c r="J53" s="14">
        <v>14835</v>
      </c>
      <c r="K53" s="14">
        <v>14835</v>
      </c>
      <c r="L53" s="14">
        <v>14835</v>
      </c>
      <c r="M53" s="14">
        <v>14835</v>
      </c>
      <c r="N53" s="14">
        <v>14835</v>
      </c>
      <c r="O53" s="13">
        <v>14835</v>
      </c>
      <c r="P53" s="14">
        <f t="shared" si="21"/>
        <v>14835</v>
      </c>
      <c r="Q53" s="16">
        <f t="shared" si="22"/>
        <v>0</v>
      </c>
      <c r="R53" s="14">
        <f t="shared" si="23"/>
        <v>14835</v>
      </c>
      <c r="S53" s="16">
        <f t="shared" si="24"/>
        <v>0</v>
      </c>
      <c r="T53" s="24">
        <f t="shared" si="25"/>
        <v>0</v>
      </c>
      <c r="U53" s="14"/>
    </row>
    <row r="54" spans="2:21" x14ac:dyDescent="0.25">
      <c r="B54" s="56"/>
      <c r="C54" s="11" t="str">
        <f t="shared" si="19"/>
        <v>Lpr-b-02</v>
      </c>
      <c r="D54" s="11">
        <f t="shared" si="19"/>
        <v>101</v>
      </c>
      <c r="E54" s="24">
        <f t="shared" si="20"/>
        <v>28654</v>
      </c>
      <c r="F54" s="14">
        <v>28654</v>
      </c>
      <c r="G54" s="14">
        <v>28654</v>
      </c>
      <c r="H54" s="14">
        <v>28654</v>
      </c>
      <c r="I54" s="14">
        <v>28654</v>
      </c>
      <c r="J54" s="14">
        <v>28654</v>
      </c>
      <c r="K54" s="14">
        <v>28654</v>
      </c>
      <c r="L54" s="14">
        <v>28654</v>
      </c>
      <c r="M54" s="14">
        <v>28654</v>
      </c>
      <c r="N54" s="14">
        <v>28654</v>
      </c>
      <c r="O54" s="13">
        <v>28654</v>
      </c>
      <c r="P54" s="14">
        <f t="shared" si="21"/>
        <v>28654</v>
      </c>
      <c r="Q54" s="16">
        <f t="shared" si="22"/>
        <v>0</v>
      </c>
      <c r="R54" s="14">
        <f t="shared" si="23"/>
        <v>28654</v>
      </c>
      <c r="S54" s="16">
        <f t="shared" si="24"/>
        <v>0</v>
      </c>
      <c r="T54" s="24">
        <f t="shared" si="25"/>
        <v>0</v>
      </c>
      <c r="U54" s="14"/>
    </row>
    <row r="55" spans="2:21" x14ac:dyDescent="0.25">
      <c r="B55" s="56"/>
      <c r="C55" s="11" t="str">
        <f t="shared" si="19"/>
        <v>Lpr-b-03</v>
      </c>
      <c r="D55" s="11">
        <f t="shared" si="19"/>
        <v>305</v>
      </c>
      <c r="E55" s="24">
        <f t="shared" si="20"/>
        <v>77878</v>
      </c>
      <c r="F55" s="14">
        <v>77859</v>
      </c>
      <c r="G55" s="14">
        <v>77878</v>
      </c>
      <c r="H55" s="14">
        <v>77859</v>
      </c>
      <c r="I55" s="14">
        <v>77878</v>
      </c>
      <c r="J55" s="14">
        <v>77859</v>
      </c>
      <c r="K55" s="14">
        <v>77859</v>
      </c>
      <c r="L55" s="14">
        <v>77859</v>
      </c>
      <c r="M55" s="14">
        <v>77859</v>
      </c>
      <c r="N55" s="14">
        <v>77859</v>
      </c>
      <c r="O55" s="13">
        <v>77867</v>
      </c>
      <c r="P55" s="14">
        <f t="shared" si="21"/>
        <v>77859</v>
      </c>
      <c r="Q55" s="16">
        <f t="shared" si="22"/>
        <v>-2.4397133978781849E-4</v>
      </c>
      <c r="R55" s="14">
        <f t="shared" si="23"/>
        <v>77863.600000000006</v>
      </c>
      <c r="S55" s="16">
        <f t="shared" si="24"/>
        <v>-1.8490459436548701E-4</v>
      </c>
      <c r="T55" s="24">
        <f t="shared" si="25"/>
        <v>7.5789181285985654</v>
      </c>
      <c r="U55" s="14"/>
    </row>
    <row r="56" spans="2:21" x14ac:dyDescent="0.25">
      <c r="B56" s="56"/>
      <c r="C56" s="11" t="str">
        <f t="shared" si="19"/>
        <v>Lpr-b-04</v>
      </c>
      <c r="D56" s="11">
        <f t="shared" si="19"/>
        <v>501</v>
      </c>
      <c r="E56" s="24">
        <f t="shared" si="20"/>
        <v>127454</v>
      </c>
      <c r="F56" s="14">
        <v>127160</v>
      </c>
      <c r="G56" s="14">
        <v>127254</v>
      </c>
      <c r="H56" s="14">
        <v>127225</v>
      </c>
      <c r="I56" s="14">
        <v>127257</v>
      </c>
      <c r="J56" s="14">
        <v>127228</v>
      </c>
      <c r="K56" s="14">
        <v>127155</v>
      </c>
      <c r="L56" s="14">
        <v>127207</v>
      </c>
      <c r="M56" s="14">
        <v>127223</v>
      </c>
      <c r="N56" s="14">
        <v>127202</v>
      </c>
      <c r="O56" s="13">
        <v>127128</v>
      </c>
      <c r="P56" s="14">
        <f t="shared" si="21"/>
        <v>127128</v>
      </c>
      <c r="Q56" s="16">
        <f t="shared" si="22"/>
        <v>-2.5577855540037664E-3</v>
      </c>
      <c r="R56" s="14">
        <f t="shared" si="23"/>
        <v>127203.9</v>
      </c>
      <c r="S56" s="16">
        <f t="shared" si="24"/>
        <v>-1.9622765860625169E-3</v>
      </c>
      <c r="T56" s="24">
        <f t="shared" si="25"/>
        <v>41.003536432849309</v>
      </c>
      <c r="U56" s="14"/>
    </row>
    <row r="57" spans="2:21" x14ac:dyDescent="0.25">
      <c r="B57" s="56"/>
      <c r="C57" s="11" t="str">
        <f t="shared" si="19"/>
        <v>Lpr-b-05</v>
      </c>
      <c r="D57" s="11">
        <f t="shared" si="19"/>
        <v>801</v>
      </c>
      <c r="E57" s="24">
        <f t="shared" si="20"/>
        <v>211771</v>
      </c>
      <c r="F57" s="14">
        <v>211173</v>
      </c>
      <c r="G57" s="14">
        <v>210982</v>
      </c>
      <c r="H57" s="14">
        <v>211422</v>
      </c>
      <c r="I57" s="14">
        <v>211104</v>
      </c>
      <c r="J57" s="14">
        <v>210937</v>
      </c>
      <c r="K57" s="14">
        <v>210980</v>
      </c>
      <c r="L57" s="14">
        <v>211293</v>
      </c>
      <c r="M57" s="14">
        <v>210955</v>
      </c>
      <c r="N57" s="14">
        <v>210920</v>
      </c>
      <c r="O57" s="13">
        <v>211237</v>
      </c>
      <c r="P57" s="14">
        <f t="shared" si="21"/>
        <v>210920</v>
      </c>
      <c r="Q57" s="16">
        <f t="shared" si="22"/>
        <v>-4.0184916726085929E-3</v>
      </c>
      <c r="R57" s="14">
        <f t="shared" si="23"/>
        <v>211100.3</v>
      </c>
      <c r="S57" s="16">
        <f t="shared" si="24"/>
        <v>-3.167100311185278E-3</v>
      </c>
      <c r="T57" s="24">
        <f t="shared" si="25"/>
        <v>165.33726137806929</v>
      </c>
      <c r="U57" s="14"/>
    </row>
    <row r="58" spans="2:21" x14ac:dyDescent="0.25">
      <c r="B58" s="56"/>
      <c r="C58" s="11" t="str">
        <f t="shared" si="19"/>
        <v>Lpr-c-01</v>
      </c>
      <c r="D58" s="11">
        <f t="shared" si="19"/>
        <v>50</v>
      </c>
      <c r="E58" s="24">
        <f t="shared" si="20"/>
        <v>18639</v>
      </c>
      <c r="F58" s="14">
        <v>18639</v>
      </c>
      <c r="G58" s="14">
        <v>18639</v>
      </c>
      <c r="H58" s="14">
        <v>18639</v>
      </c>
      <c r="I58" s="14">
        <v>18639</v>
      </c>
      <c r="J58" s="14">
        <v>18639</v>
      </c>
      <c r="K58" s="14">
        <v>18639</v>
      </c>
      <c r="L58" s="14">
        <v>18639</v>
      </c>
      <c r="M58" s="14">
        <v>18639</v>
      </c>
      <c r="N58" s="14">
        <v>18639</v>
      </c>
      <c r="O58" s="13">
        <v>18639</v>
      </c>
      <c r="P58" s="14">
        <f t="shared" si="21"/>
        <v>18639</v>
      </c>
      <c r="Q58" s="16">
        <f t="shared" si="22"/>
        <v>0</v>
      </c>
      <c r="R58" s="14">
        <f t="shared" si="23"/>
        <v>18639</v>
      </c>
      <c r="S58" s="16">
        <f t="shared" si="24"/>
        <v>0</v>
      </c>
      <c r="T58" s="24">
        <f t="shared" si="25"/>
        <v>0</v>
      </c>
      <c r="U58" s="14"/>
    </row>
    <row r="59" spans="2:21" x14ac:dyDescent="0.25">
      <c r="B59" s="56"/>
      <c r="C59" s="11" t="str">
        <f t="shared" si="19"/>
        <v>Lpr-c-02</v>
      </c>
      <c r="D59" s="11">
        <f t="shared" si="19"/>
        <v>100</v>
      </c>
      <c r="E59" s="24">
        <f t="shared" si="20"/>
        <v>36339</v>
      </c>
      <c r="F59" s="14">
        <v>36339</v>
      </c>
      <c r="G59" s="14">
        <v>36339</v>
      </c>
      <c r="H59" s="14">
        <v>36339</v>
      </c>
      <c r="I59" s="14">
        <v>36339</v>
      </c>
      <c r="J59" s="14">
        <v>36339</v>
      </c>
      <c r="K59" s="14">
        <v>36339</v>
      </c>
      <c r="L59" s="14">
        <v>36339</v>
      </c>
      <c r="M59" s="14">
        <v>36339</v>
      </c>
      <c r="N59" s="14">
        <v>36339</v>
      </c>
      <c r="O59" s="13">
        <v>36339</v>
      </c>
      <c r="P59" s="14">
        <f t="shared" si="21"/>
        <v>36339</v>
      </c>
      <c r="Q59" s="16">
        <f t="shared" si="22"/>
        <v>0</v>
      </c>
      <c r="R59" s="14">
        <f t="shared" si="23"/>
        <v>36339</v>
      </c>
      <c r="S59" s="16">
        <f t="shared" si="24"/>
        <v>0</v>
      </c>
      <c r="T59" s="24">
        <f t="shared" si="25"/>
        <v>0</v>
      </c>
      <c r="U59" s="14"/>
    </row>
    <row r="60" spans="2:21" x14ac:dyDescent="0.25">
      <c r="B60" s="56"/>
      <c r="C60" s="11" t="str">
        <f t="shared" si="19"/>
        <v>Lpr-c-03</v>
      </c>
      <c r="D60" s="11">
        <f t="shared" si="19"/>
        <v>302</v>
      </c>
      <c r="E60" s="24">
        <f t="shared" si="20"/>
        <v>111632</v>
      </c>
      <c r="F60" s="14">
        <v>111428</v>
      </c>
      <c r="G60" s="14">
        <v>111479</v>
      </c>
      <c r="H60" s="14">
        <v>111396</v>
      </c>
      <c r="I60" s="14">
        <v>111382</v>
      </c>
      <c r="J60" s="14">
        <v>111346</v>
      </c>
      <c r="K60" s="14">
        <v>111415</v>
      </c>
      <c r="L60" s="14">
        <v>111449</v>
      </c>
      <c r="M60" s="14">
        <v>111452</v>
      </c>
      <c r="N60" s="14">
        <v>111468</v>
      </c>
      <c r="O60" s="13">
        <v>111421</v>
      </c>
      <c r="P60" s="14">
        <f t="shared" si="21"/>
        <v>111346</v>
      </c>
      <c r="Q60" s="16">
        <f t="shared" si="22"/>
        <v>-2.5619893937222082E-3</v>
      </c>
      <c r="R60" s="14">
        <f t="shared" si="23"/>
        <v>111423.6</v>
      </c>
      <c r="S60" s="16">
        <f t="shared" si="24"/>
        <v>-1.8668482155653754E-3</v>
      </c>
      <c r="T60" s="24">
        <f t="shared" si="25"/>
        <v>38.866952543259686</v>
      </c>
    </row>
    <row r="61" spans="2:21" x14ac:dyDescent="0.25">
      <c r="B61" s="56"/>
      <c r="C61" s="11" t="str">
        <f t="shared" si="19"/>
        <v>Lpr-c-04</v>
      </c>
      <c r="D61" s="11">
        <f t="shared" si="19"/>
        <v>504</v>
      </c>
      <c r="E61" s="24">
        <f t="shared" si="20"/>
        <v>169254</v>
      </c>
      <c r="F61" s="14">
        <v>169216</v>
      </c>
      <c r="G61" s="14">
        <v>169053</v>
      </c>
      <c r="H61" s="14">
        <v>169101</v>
      </c>
      <c r="I61" s="14">
        <v>169070</v>
      </c>
      <c r="J61" s="14">
        <v>169134</v>
      </c>
      <c r="K61" s="14">
        <v>168996</v>
      </c>
      <c r="L61" s="14">
        <v>169142</v>
      </c>
      <c r="M61" s="14">
        <v>169153</v>
      </c>
      <c r="N61" s="14">
        <v>169083</v>
      </c>
      <c r="O61" s="13">
        <v>169122</v>
      </c>
      <c r="P61" s="14">
        <f t="shared" si="21"/>
        <v>168996</v>
      </c>
      <c r="Q61" s="16">
        <f t="shared" si="22"/>
        <v>-1.5243362047573372E-3</v>
      </c>
      <c r="R61" s="14">
        <f t="shared" si="23"/>
        <v>169107</v>
      </c>
      <c r="S61" s="16">
        <f t="shared" si="24"/>
        <v>-8.6851713991986657E-4</v>
      </c>
      <c r="T61" s="24">
        <f t="shared" si="25"/>
        <v>57.787541909999945</v>
      </c>
    </row>
    <row r="62" spans="2:21" ht="15.75" thickBot="1" x14ac:dyDescent="0.3">
      <c r="B62" s="57"/>
      <c r="C62" s="17" t="str">
        <f t="shared" si="19"/>
        <v>Lpr-c-05</v>
      </c>
      <c r="D62" s="17">
        <f t="shared" si="19"/>
        <v>803</v>
      </c>
      <c r="E62" s="25">
        <f t="shared" si="20"/>
        <v>259937</v>
      </c>
      <c r="F62" s="19">
        <v>258897</v>
      </c>
      <c r="G62" s="19">
        <v>258835</v>
      </c>
      <c r="H62" s="19">
        <v>258896</v>
      </c>
      <c r="I62" s="19">
        <v>258972</v>
      </c>
      <c r="J62" s="19">
        <v>258688</v>
      </c>
      <c r="K62" s="19">
        <v>258779</v>
      </c>
      <c r="L62" s="19">
        <v>258784</v>
      </c>
      <c r="M62" s="19">
        <v>258853</v>
      </c>
      <c r="N62" s="19">
        <v>258751</v>
      </c>
      <c r="O62" s="39">
        <v>258891</v>
      </c>
      <c r="P62" s="30">
        <f t="shared" si="21"/>
        <v>258688</v>
      </c>
      <c r="Q62" s="21">
        <f t="shared" si="22"/>
        <v>-4.8050104448386088E-3</v>
      </c>
      <c r="R62" s="19">
        <f t="shared" si="23"/>
        <v>258834.6</v>
      </c>
      <c r="S62" s="21">
        <f t="shared" si="24"/>
        <v>-4.2410276336188879E-3</v>
      </c>
      <c r="T62" s="25">
        <f t="shared" si="25"/>
        <v>80.121407875798099</v>
      </c>
    </row>
    <row r="63" spans="2:21" ht="15.75" thickTop="1" x14ac:dyDescent="0.25"/>
  </sheetData>
  <sortState xmlns:xlrd2="http://schemas.microsoft.com/office/spreadsheetml/2017/richdata2" ref="P49:P60">
    <sortCondition ref="P49:P60"/>
  </sortState>
  <mergeCells count="17">
    <mergeCell ref="P47:Q47"/>
    <mergeCell ref="R47:S47"/>
    <mergeCell ref="B48:B62"/>
    <mergeCell ref="P27:Q27"/>
    <mergeCell ref="R27:S27"/>
    <mergeCell ref="B28:B42"/>
    <mergeCell ref="F26:O26"/>
    <mergeCell ref="K4:L4"/>
    <mergeCell ref="M4:N4"/>
    <mergeCell ref="F46:O46"/>
    <mergeCell ref="G3:J3"/>
    <mergeCell ref="O3:R3"/>
    <mergeCell ref="G4:H4"/>
    <mergeCell ref="I4:J4"/>
    <mergeCell ref="O4:P4"/>
    <mergeCell ref="Q4:R4"/>
    <mergeCell ref="K3:N3"/>
  </mergeCells>
  <conditionalFormatting sqref="G6:G20 O6:O20 K6:K20">
    <cfRule type="expression" dxfId="9" priority="2">
      <formula>G6&lt;=MIN($G6,$K6,$O6)</formula>
    </cfRule>
    <cfRule type="expression" dxfId="10" priority="4">
      <formula>G6&lt;=$E6</formula>
    </cfRule>
  </conditionalFormatting>
  <pageMargins left="0.7" right="0.7" top="0.75" bottom="0.75" header="0.3" footer="0.3"/>
  <pageSetup paperSize="9" orientation="portrait" r:id="rId1"/>
  <ignoredErrors>
    <ignoredError sqref="K6:N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7743-B559-4806-976C-1B9783B2E67B}">
  <dimension ref="B2:X60"/>
  <sheetViews>
    <sheetView workbookViewId="0">
      <selection activeCell="N20" sqref="N20"/>
    </sheetView>
  </sheetViews>
  <sheetFormatPr defaultRowHeight="15" x14ac:dyDescent="0.25"/>
  <sheetData>
    <row r="2" spans="2:21" ht="15.75" thickBot="1" x14ac:dyDescent="0.3"/>
    <row r="3" spans="2:21" ht="16.5" thickTop="1" thickBot="1" x14ac:dyDescent="0.3">
      <c r="F3" s="58" t="s">
        <v>73</v>
      </c>
      <c r="G3" s="59"/>
      <c r="H3" s="59"/>
      <c r="I3" s="60"/>
      <c r="J3" s="58" t="s">
        <v>75</v>
      </c>
      <c r="K3" s="59"/>
      <c r="L3" s="59"/>
      <c r="M3" s="60"/>
      <c r="N3" s="58" t="str">
        <f>B38</f>
        <v xml:space="preserve">UHGS </v>
      </c>
      <c r="O3" s="59"/>
      <c r="P3" s="59"/>
      <c r="Q3" s="60"/>
      <c r="R3" s="58" t="s">
        <v>26</v>
      </c>
      <c r="S3" s="59"/>
      <c r="T3" s="59"/>
      <c r="U3" s="60"/>
    </row>
    <row r="4" spans="2:21" ht="16.5" thickTop="1" thickBot="1" x14ac:dyDescent="0.3">
      <c r="F4" s="52" t="s">
        <v>0</v>
      </c>
      <c r="G4" s="54"/>
      <c r="H4" s="52" t="s">
        <v>1</v>
      </c>
      <c r="I4" s="54"/>
      <c r="J4" s="52" t="s">
        <v>0</v>
      </c>
      <c r="K4" s="54"/>
      <c r="L4" s="52" t="s">
        <v>1</v>
      </c>
      <c r="M4" s="54"/>
      <c r="N4" s="52" t="s">
        <v>0</v>
      </c>
      <c r="O4" s="54"/>
      <c r="P4" s="52" t="s">
        <v>1</v>
      </c>
      <c r="Q4" s="54"/>
      <c r="R4" s="52" t="s">
        <v>0</v>
      </c>
      <c r="S4" s="54"/>
      <c r="T4" s="52" t="s">
        <v>1</v>
      </c>
      <c r="U4" s="54"/>
    </row>
    <row r="5" spans="2:21" ht="15" customHeight="1" thickTop="1" thickBot="1" x14ac:dyDescent="0.3">
      <c r="C5" s="1" t="s">
        <v>2</v>
      </c>
      <c r="D5" s="1" t="s">
        <v>3</v>
      </c>
      <c r="E5" s="1" t="s">
        <v>27</v>
      </c>
      <c r="F5" s="2" t="s">
        <v>5</v>
      </c>
      <c r="G5" s="3" t="s">
        <v>6</v>
      </c>
      <c r="H5" s="4" t="s">
        <v>5</v>
      </c>
      <c r="I5" s="3" t="s">
        <v>6</v>
      </c>
      <c r="J5" s="2" t="s">
        <v>5</v>
      </c>
      <c r="K5" s="3" t="s">
        <v>6</v>
      </c>
      <c r="L5" s="4" t="s">
        <v>5</v>
      </c>
      <c r="M5" s="3" t="s">
        <v>6</v>
      </c>
      <c r="N5" s="2" t="s">
        <v>5</v>
      </c>
      <c r="O5" s="3" t="s">
        <v>6</v>
      </c>
      <c r="P5" s="4" t="s">
        <v>5</v>
      </c>
      <c r="Q5" s="3" t="s">
        <v>6</v>
      </c>
      <c r="R5" s="2" t="s">
        <v>5</v>
      </c>
      <c r="S5" s="3" t="s">
        <v>6</v>
      </c>
      <c r="T5" s="4" t="s">
        <v>5</v>
      </c>
      <c r="U5" s="3" t="s">
        <v>6</v>
      </c>
    </row>
    <row r="6" spans="2:21" ht="15" customHeight="1" thickTop="1" x14ac:dyDescent="0.25">
      <c r="B6" s="32"/>
      <c r="C6" s="5" t="s">
        <v>63</v>
      </c>
      <c r="D6" s="6">
        <v>121</v>
      </c>
      <c r="E6" s="7">
        <v>245596</v>
      </c>
      <c r="F6" s="8">
        <v>246221</v>
      </c>
      <c r="G6" s="15">
        <f>F6/$E6-1</f>
        <v>2.5448297203538583E-3</v>
      </c>
      <c r="H6" s="8">
        <v>247341</v>
      </c>
      <c r="I6" s="16">
        <f>H6/$E6-1</f>
        <v>7.1051645792277185E-3</v>
      </c>
      <c r="J6" s="8">
        <v>246571</v>
      </c>
      <c r="K6" s="15">
        <f>J6/$E6-1</f>
        <v>3.9699343637518147E-3</v>
      </c>
      <c r="L6" s="8">
        <v>247351</v>
      </c>
      <c r="M6" s="16">
        <f>L6/$E6-1</f>
        <v>7.1458818547533998E-3</v>
      </c>
      <c r="N6" s="14">
        <f t="shared" ref="N6:N15" si="0">P38</f>
        <v>245596</v>
      </c>
      <c r="O6" s="10">
        <f t="shared" ref="O6:O15" si="1">Q38</f>
        <v>0</v>
      </c>
      <c r="P6" s="14">
        <f t="shared" ref="P6:P15" si="2">R38</f>
        <v>245649.1</v>
      </c>
      <c r="Q6" s="10">
        <f t="shared" ref="Q6:Q15" si="3">S38</f>
        <v>2.1620873304128985E-4</v>
      </c>
      <c r="R6" s="14">
        <f t="shared" ref="R6:R15" si="4">P23</f>
        <v>245596</v>
      </c>
      <c r="S6" s="10">
        <f t="shared" ref="S6:S15" si="5">Q23</f>
        <v>0</v>
      </c>
      <c r="T6" s="14">
        <f t="shared" ref="T6:T15" si="6">R23</f>
        <v>245861.5</v>
      </c>
      <c r="U6" s="10">
        <f t="shared" ref="U6:U15" si="7">S23</f>
        <v>1.0810436652062272E-3</v>
      </c>
    </row>
    <row r="7" spans="2:21" x14ac:dyDescent="0.25">
      <c r="B7" s="32"/>
      <c r="C7" s="11" t="s">
        <v>64</v>
      </c>
      <c r="D7" s="12">
        <v>242</v>
      </c>
      <c r="E7" s="13">
        <v>433648</v>
      </c>
      <c r="F7" s="14">
        <v>436020</v>
      </c>
      <c r="G7" s="15">
        <f>F7/$E7-1</f>
        <v>5.4698741836696207E-3</v>
      </c>
      <c r="H7" s="14">
        <v>441539</v>
      </c>
      <c r="I7" s="16">
        <f>H7/$E7-1</f>
        <v>1.81967863336161E-2</v>
      </c>
      <c r="J7" s="14">
        <v>436031</v>
      </c>
      <c r="K7" s="15">
        <f>J7/$E7-1</f>
        <v>5.4952403792938309E-3</v>
      </c>
      <c r="L7" s="14">
        <v>437631</v>
      </c>
      <c r="M7" s="16">
        <f>L7/$E7-1</f>
        <v>9.1848688337083928E-3</v>
      </c>
      <c r="N7" s="14">
        <f t="shared" si="0"/>
        <v>433648</v>
      </c>
      <c r="O7" s="16">
        <f t="shared" si="1"/>
        <v>0</v>
      </c>
      <c r="P7" s="14">
        <f t="shared" si="2"/>
        <v>433852.6</v>
      </c>
      <c r="Q7" s="16">
        <f t="shared" si="3"/>
        <v>4.7181123860817742E-4</v>
      </c>
      <c r="R7" s="14">
        <f t="shared" si="4"/>
        <v>433867</v>
      </c>
      <c r="S7" s="16">
        <f t="shared" si="5"/>
        <v>5.0501789469792335E-4</v>
      </c>
      <c r="T7" s="14">
        <f t="shared" si="6"/>
        <v>433942.4</v>
      </c>
      <c r="U7" s="16">
        <f t="shared" si="7"/>
        <v>6.7889163561241084E-4</v>
      </c>
    </row>
    <row r="8" spans="2:21" x14ac:dyDescent="0.25">
      <c r="B8" s="32"/>
      <c r="C8" s="11" t="s">
        <v>65</v>
      </c>
      <c r="D8" s="12">
        <v>364</v>
      </c>
      <c r="E8" s="13">
        <v>572545</v>
      </c>
      <c r="F8" s="14">
        <v>583050</v>
      </c>
      <c r="G8" s="15">
        <f t="shared" ref="G8:G15" si="8">F8/$E8-1</f>
        <v>1.8347902784934034E-2</v>
      </c>
      <c r="H8" s="14">
        <v>589152</v>
      </c>
      <c r="I8" s="16">
        <f t="shared" ref="I8:I15" si="9">H8/$E8-1</f>
        <v>2.9005580347396309E-2</v>
      </c>
      <c r="J8" s="14">
        <v>582839</v>
      </c>
      <c r="K8" s="15">
        <f t="shared" ref="K8:K15" si="10">J8/$E8-1</f>
        <v>1.7979372800391191E-2</v>
      </c>
      <c r="L8" s="14">
        <v>586795</v>
      </c>
      <c r="M8" s="16">
        <f t="shared" ref="M8:M15" si="11">L8/$E8-1</f>
        <v>2.4888873363665631E-2</v>
      </c>
      <c r="N8" s="14">
        <f t="shared" si="0"/>
        <v>572645</v>
      </c>
      <c r="O8" s="16">
        <f t="shared" si="1"/>
        <v>1.7465876044675532E-4</v>
      </c>
      <c r="P8" s="14">
        <f t="shared" si="2"/>
        <v>573175.9</v>
      </c>
      <c r="Q8" s="16">
        <f t="shared" si="3"/>
        <v>1.1019221196586493E-3</v>
      </c>
      <c r="R8" s="14">
        <f t="shared" si="4"/>
        <v>572585</v>
      </c>
      <c r="S8" s="16">
        <f t="shared" si="5"/>
        <v>6.9863504178702129E-5</v>
      </c>
      <c r="T8" s="14">
        <f t="shared" si="6"/>
        <v>573989.30000000005</v>
      </c>
      <c r="U8" s="16">
        <f t="shared" si="7"/>
        <v>2.5225964771329323E-3</v>
      </c>
    </row>
    <row r="9" spans="2:21" x14ac:dyDescent="0.25">
      <c r="B9" s="32"/>
      <c r="C9" s="11" t="s">
        <v>66</v>
      </c>
      <c r="D9" s="12">
        <v>485</v>
      </c>
      <c r="E9" s="13">
        <v>737730</v>
      </c>
      <c r="F9" s="14">
        <v>754855</v>
      </c>
      <c r="G9" s="15">
        <f t="shared" si="8"/>
        <v>2.3213099643500934E-2</v>
      </c>
      <c r="H9" s="14">
        <v>761351</v>
      </c>
      <c r="I9" s="16">
        <f t="shared" si="9"/>
        <v>3.2018489149146623E-2</v>
      </c>
      <c r="J9" s="14">
        <v>750687</v>
      </c>
      <c r="K9" s="15">
        <f t="shared" si="10"/>
        <v>1.7563336179903244E-2</v>
      </c>
      <c r="L9" s="14">
        <v>753859</v>
      </c>
      <c r="M9" s="16">
        <f t="shared" si="11"/>
        <v>2.1863012213140243E-2</v>
      </c>
      <c r="N9" s="14">
        <f t="shared" si="0"/>
        <v>736477</v>
      </c>
      <c r="O9" s="16">
        <f t="shared" si="1"/>
        <v>-1.6984533636967836E-3</v>
      </c>
      <c r="P9" s="14">
        <f t="shared" si="2"/>
        <v>739711.1</v>
      </c>
      <c r="Q9" s="16">
        <f t="shared" si="3"/>
        <v>2.6853998075175856E-3</v>
      </c>
      <c r="R9" s="14">
        <f t="shared" si="4"/>
        <v>739065</v>
      </c>
      <c r="S9" s="16">
        <f t="shared" si="5"/>
        <v>1.8096051400919855E-3</v>
      </c>
      <c r="T9" s="14">
        <f t="shared" si="6"/>
        <v>740703.7</v>
      </c>
      <c r="U9" s="16">
        <f t="shared" si="7"/>
        <v>4.0308785056863972E-3</v>
      </c>
    </row>
    <row r="10" spans="2:21" x14ac:dyDescent="0.25">
      <c r="B10" s="32"/>
      <c r="C10" s="11" t="s">
        <v>67</v>
      </c>
      <c r="D10" s="12">
        <v>606</v>
      </c>
      <c r="E10" s="13">
        <v>941278</v>
      </c>
      <c r="F10" s="14">
        <v>980153</v>
      </c>
      <c r="G10" s="15">
        <f t="shared" si="8"/>
        <v>4.1300232237447387E-2</v>
      </c>
      <c r="H10" s="14">
        <v>991813</v>
      </c>
      <c r="I10" s="16">
        <f t="shared" si="9"/>
        <v>5.3687645945193596E-2</v>
      </c>
      <c r="J10" s="14">
        <v>961376</v>
      </c>
      <c r="K10" s="15">
        <f t="shared" si="10"/>
        <v>2.1351821672237037E-2</v>
      </c>
      <c r="L10" s="14">
        <v>967045</v>
      </c>
      <c r="M10" s="16">
        <f t="shared" si="11"/>
        <v>2.7374484477487027E-2</v>
      </c>
      <c r="N10" s="14">
        <f t="shared" si="0"/>
        <v>942449</v>
      </c>
      <c r="O10" s="16">
        <f t="shared" si="1"/>
        <v>1.2440532977504581E-3</v>
      </c>
      <c r="P10" s="14">
        <f t="shared" si="2"/>
        <v>945363.8</v>
      </c>
      <c r="Q10" s="16">
        <f t="shared" si="3"/>
        <v>4.340694247608079E-3</v>
      </c>
      <c r="R10" s="14">
        <f t="shared" si="4"/>
        <v>942437</v>
      </c>
      <c r="S10" s="16">
        <f t="shared" si="5"/>
        <v>1.2313046730083599E-3</v>
      </c>
      <c r="T10" s="14">
        <f t="shared" si="6"/>
        <v>945166.8</v>
      </c>
      <c r="U10" s="16">
        <f t="shared" si="7"/>
        <v>4.1314043247584475E-3</v>
      </c>
    </row>
    <row r="11" spans="2:21" x14ac:dyDescent="0.25">
      <c r="B11" s="31"/>
      <c r="C11" s="11" t="s">
        <v>68</v>
      </c>
      <c r="D11" s="11">
        <v>727</v>
      </c>
      <c r="E11" s="24">
        <v>1068035</v>
      </c>
      <c r="F11" s="14">
        <v>1119584</v>
      </c>
      <c r="G11" s="15">
        <f t="shared" si="8"/>
        <v>4.826527220549881E-2</v>
      </c>
      <c r="H11" s="14">
        <v>1132063</v>
      </c>
      <c r="I11" s="16">
        <f t="shared" si="9"/>
        <v>5.9949346229290157E-2</v>
      </c>
      <c r="J11" s="14">
        <v>1092667</v>
      </c>
      <c r="K11" s="15">
        <f t="shared" si="10"/>
        <v>2.3062914604858431E-2</v>
      </c>
      <c r="L11" s="14">
        <v>1098915</v>
      </c>
      <c r="M11" s="16">
        <f t="shared" si="11"/>
        <v>2.8912910157438576E-2</v>
      </c>
      <c r="N11" s="14">
        <f t="shared" si="0"/>
        <v>1066074</v>
      </c>
      <c r="O11" s="16">
        <f t="shared" si="1"/>
        <v>-1.8360821508658365E-3</v>
      </c>
      <c r="P11" s="14">
        <f t="shared" si="2"/>
        <v>1070728.3999999999</v>
      </c>
      <c r="Q11" s="16">
        <f t="shared" si="3"/>
        <v>2.5218274682008435E-3</v>
      </c>
      <c r="R11" s="14">
        <f t="shared" si="4"/>
        <v>1062565</v>
      </c>
      <c r="S11" s="16">
        <f t="shared" si="5"/>
        <v>-5.1215550052198244E-3</v>
      </c>
      <c r="T11" s="14">
        <f t="shared" si="6"/>
        <v>1066801.8999999999</v>
      </c>
      <c r="U11" s="16">
        <f t="shared" si="7"/>
        <v>-1.1545501785991119E-3</v>
      </c>
    </row>
    <row r="12" spans="2:21" x14ac:dyDescent="0.25">
      <c r="B12" s="31"/>
      <c r="C12" s="11" t="s">
        <v>69</v>
      </c>
      <c r="D12" s="11">
        <v>848</v>
      </c>
      <c r="E12" s="24">
        <v>1266931</v>
      </c>
      <c r="F12" s="14">
        <v>1329745</v>
      </c>
      <c r="G12" s="15">
        <f t="shared" si="8"/>
        <v>4.957965350914928E-2</v>
      </c>
      <c r="H12" s="14">
        <v>1361125</v>
      </c>
      <c r="I12" s="16">
        <f t="shared" si="9"/>
        <v>7.4348168921590796E-2</v>
      </c>
      <c r="J12" s="14">
        <v>1299360</v>
      </c>
      <c r="K12" s="15">
        <f t="shared" si="10"/>
        <v>2.5596500519760035E-2</v>
      </c>
      <c r="L12" s="14">
        <v>1305057</v>
      </c>
      <c r="M12" s="16">
        <f t="shared" si="11"/>
        <v>3.0093193709838983E-2</v>
      </c>
      <c r="N12" s="14">
        <f t="shared" si="0"/>
        <v>1262358</v>
      </c>
      <c r="O12" s="16">
        <f t="shared" si="1"/>
        <v>-3.6095099101687289E-3</v>
      </c>
      <c r="P12" s="14">
        <f t="shared" si="2"/>
        <v>1269656</v>
      </c>
      <c r="Q12" s="16">
        <f t="shared" si="3"/>
        <v>2.1508669375049916E-3</v>
      </c>
      <c r="R12" s="14">
        <f t="shared" si="4"/>
        <v>1257060</v>
      </c>
      <c r="S12" s="16">
        <f t="shared" si="5"/>
        <v>-7.7912688220589388E-3</v>
      </c>
      <c r="T12" s="14">
        <f t="shared" si="6"/>
        <v>1264063.7</v>
      </c>
      <c r="U12" s="16">
        <f t="shared" si="7"/>
        <v>-2.2631856036359199E-3</v>
      </c>
    </row>
    <row r="13" spans="2:21" x14ac:dyDescent="0.25">
      <c r="B13" s="31"/>
      <c r="C13" s="11" t="s">
        <v>70</v>
      </c>
      <c r="D13" s="11">
        <v>970</v>
      </c>
      <c r="E13" s="24">
        <v>1427531</v>
      </c>
      <c r="F13" s="14">
        <v>1526453</v>
      </c>
      <c r="G13" s="15">
        <f t="shared" si="8"/>
        <v>6.9295868180796028E-2</v>
      </c>
      <c r="H13" s="14">
        <v>1550509</v>
      </c>
      <c r="I13" s="16">
        <f t="shared" si="9"/>
        <v>8.6147341108529396E-2</v>
      </c>
      <c r="J13" s="14">
        <v>1469819</v>
      </c>
      <c r="K13" s="15">
        <f t="shared" si="10"/>
        <v>2.9623174558030652E-2</v>
      </c>
      <c r="L13" s="14">
        <v>1478098</v>
      </c>
      <c r="M13" s="16">
        <f t="shared" si="11"/>
        <v>3.5422698351209148E-2</v>
      </c>
      <c r="N13" s="14">
        <f t="shared" si="0"/>
        <v>1422664</v>
      </c>
      <c r="O13" s="16">
        <f t="shared" si="1"/>
        <v>-3.4093830536779945E-3</v>
      </c>
      <c r="P13" s="14">
        <f t="shared" si="2"/>
        <v>1430382.7</v>
      </c>
      <c r="Q13" s="16">
        <f t="shared" si="3"/>
        <v>1.9976448847696116E-3</v>
      </c>
      <c r="R13" s="14">
        <f t="shared" si="4"/>
        <v>1417766</v>
      </c>
      <c r="S13" s="16">
        <f t="shared" si="5"/>
        <v>-6.840481922984476E-3</v>
      </c>
      <c r="T13" s="14">
        <f t="shared" si="6"/>
        <v>1421192.3</v>
      </c>
      <c r="U13" s="16">
        <f t="shared" si="7"/>
        <v>-4.4403238878875095E-3</v>
      </c>
    </row>
    <row r="14" spans="2:21" x14ac:dyDescent="0.25">
      <c r="B14" s="31"/>
      <c r="C14" s="11" t="s">
        <v>71</v>
      </c>
      <c r="D14" s="11">
        <v>1091</v>
      </c>
      <c r="E14" s="24">
        <v>1598203</v>
      </c>
      <c r="F14" s="14">
        <v>1705381</v>
      </c>
      <c r="G14" s="15">
        <f t="shared" si="8"/>
        <v>6.7061568524148685E-2</v>
      </c>
      <c r="H14" s="14">
        <v>1749079</v>
      </c>
      <c r="I14" s="16">
        <f t="shared" si="9"/>
        <v>9.4403526961218232E-2</v>
      </c>
      <c r="J14" s="14">
        <v>1645841</v>
      </c>
      <c r="K14" s="15">
        <f t="shared" si="10"/>
        <v>2.980722724209639E-2</v>
      </c>
      <c r="L14" s="14">
        <v>1656147</v>
      </c>
      <c r="M14" s="16">
        <f t="shared" si="11"/>
        <v>3.6255719705193812E-2</v>
      </c>
      <c r="N14" s="14">
        <f t="shared" si="0"/>
        <v>1597331</v>
      </c>
      <c r="O14" s="16">
        <f t="shared" si="1"/>
        <v>-5.4561279136633445E-4</v>
      </c>
      <c r="P14" s="14">
        <f t="shared" si="2"/>
        <v>1603354.4</v>
      </c>
      <c r="Q14" s="16">
        <f t="shared" si="3"/>
        <v>3.223245107160988E-3</v>
      </c>
      <c r="R14" s="14">
        <f t="shared" si="4"/>
        <v>1584180</v>
      </c>
      <c r="S14" s="16">
        <f t="shared" si="5"/>
        <v>-8.7742295565707007E-3</v>
      </c>
      <c r="T14" s="14">
        <f t="shared" si="6"/>
        <v>1587676.6</v>
      </c>
      <c r="U14" s="16">
        <f t="shared" si="7"/>
        <v>-6.586397347520867E-3</v>
      </c>
    </row>
    <row r="15" spans="2:21" ht="15.75" thickBot="1" x14ac:dyDescent="0.3">
      <c r="B15" s="12"/>
      <c r="C15" s="17" t="s">
        <v>72</v>
      </c>
      <c r="D15" s="17">
        <v>1212</v>
      </c>
      <c r="E15" s="25">
        <v>1748829</v>
      </c>
      <c r="F15" s="19">
        <v>1837767</v>
      </c>
      <c r="G15" s="15">
        <f t="shared" si="8"/>
        <v>5.0855744043585727E-2</v>
      </c>
      <c r="H15" s="19">
        <v>1923264</v>
      </c>
      <c r="I15" s="16">
        <f t="shared" si="9"/>
        <v>9.9743885765846807E-2</v>
      </c>
      <c r="J15" s="19">
        <v>1799158</v>
      </c>
      <c r="K15" s="15">
        <f t="shared" si="10"/>
        <v>2.8778685623351397E-2</v>
      </c>
      <c r="L15" s="19">
        <v>1810301</v>
      </c>
      <c r="M15" s="16">
        <f t="shared" si="11"/>
        <v>3.5150377767065866E-2</v>
      </c>
      <c r="N15" s="19">
        <f t="shared" si="0"/>
        <v>1751614</v>
      </c>
      <c r="O15" s="21">
        <f t="shared" si="1"/>
        <v>1.5924941775324886E-3</v>
      </c>
      <c r="P15" s="19">
        <f t="shared" si="2"/>
        <v>1757201.4</v>
      </c>
      <c r="Q15" s="21">
        <f t="shared" si="3"/>
        <v>4.7874320473870746E-3</v>
      </c>
      <c r="R15" s="19">
        <f t="shared" si="4"/>
        <v>1724831</v>
      </c>
      <c r="S15" s="21">
        <f t="shared" si="5"/>
        <v>-1.3722325052935469E-2</v>
      </c>
      <c r="T15" s="19">
        <f t="shared" si="6"/>
        <v>1742109</v>
      </c>
      <c r="U15" s="21">
        <f t="shared" si="7"/>
        <v>-3.8425712290910408E-3</v>
      </c>
    </row>
    <row r="16" spans="2:21" ht="16.5" thickTop="1" thickBot="1" x14ac:dyDescent="0.3">
      <c r="G16" s="35">
        <f>AVERAGE(G6:G15)</f>
        <v>3.7593404503308434E-2</v>
      </c>
      <c r="I16" s="35">
        <f>AVERAGE(I6:I15)</f>
        <v>5.5460593534105575E-2</v>
      </c>
      <c r="K16" s="35">
        <f>AVERAGE(K6:K15)</f>
        <v>2.0322820794367404E-2</v>
      </c>
      <c r="M16" s="35">
        <f>AVERAGE(M6:M15)</f>
        <v>2.5629202043350108E-2</v>
      </c>
      <c r="O16" s="35">
        <f>AVERAGE(O6:O15)</f>
        <v>-8.0878350340459761E-4</v>
      </c>
      <c r="Q16" s="35">
        <f>AVERAGE(Q6:Q15)</f>
        <v>2.3497052591457289E-3</v>
      </c>
      <c r="S16" s="35">
        <f>AVERAGE(S6:S15)</f>
        <v>-3.8634069147792439E-3</v>
      </c>
      <c r="U16" s="35">
        <f>AVERAGE(U6:U15)</f>
        <v>-5.8422136383380337E-4</v>
      </c>
    </row>
    <row r="17" spans="2:20" ht="15.75" thickTop="1" x14ac:dyDescent="0.25"/>
    <row r="19" spans="2:20" x14ac:dyDescent="0.25">
      <c r="I19" s="26"/>
      <c r="J19" s="14"/>
    </row>
    <row r="20" spans="2:20" ht="15.75" customHeight="1" thickBot="1" x14ac:dyDescent="0.3">
      <c r="I20" s="26"/>
      <c r="J20" s="14"/>
    </row>
    <row r="21" spans="2:20" ht="16.5" thickTop="1" thickBot="1" x14ac:dyDescent="0.3">
      <c r="F21" s="52" t="s">
        <v>7</v>
      </c>
      <c r="G21" s="53"/>
      <c r="H21" s="53"/>
      <c r="I21" s="53"/>
      <c r="J21" s="53"/>
      <c r="K21" s="53"/>
      <c r="L21" s="53"/>
      <c r="M21" s="53"/>
      <c r="N21" s="53"/>
      <c r="O21" s="54"/>
    </row>
    <row r="22" spans="2:20" ht="16.5" thickTop="1" thickBot="1" x14ac:dyDescent="0.3">
      <c r="B22" s="23"/>
      <c r="C22" s="1" t="s">
        <v>2</v>
      </c>
      <c r="D22" s="1" t="s">
        <v>8</v>
      </c>
      <c r="E22" s="1" t="s">
        <v>27</v>
      </c>
      <c r="F22" s="2">
        <v>1</v>
      </c>
      <c r="G22" s="4">
        <v>2</v>
      </c>
      <c r="H22" s="4">
        <v>3</v>
      </c>
      <c r="I22" s="4">
        <v>4</v>
      </c>
      <c r="J22" s="4">
        <v>5</v>
      </c>
      <c r="K22" s="4">
        <v>6</v>
      </c>
      <c r="L22" s="4">
        <v>7</v>
      </c>
      <c r="M22" s="4">
        <v>8</v>
      </c>
      <c r="N22" s="4">
        <v>9</v>
      </c>
      <c r="O22" s="3">
        <v>10</v>
      </c>
      <c r="P22" s="61" t="s">
        <v>0</v>
      </c>
      <c r="Q22" s="62"/>
      <c r="R22" s="61" t="s">
        <v>1</v>
      </c>
      <c r="S22" s="62"/>
      <c r="T22" s="38" t="s">
        <v>9</v>
      </c>
    </row>
    <row r="23" spans="2:20" ht="15.75" thickTop="1" x14ac:dyDescent="0.25">
      <c r="B23" s="55" t="s">
        <v>26</v>
      </c>
      <c r="C23" s="5" t="str">
        <f t="shared" ref="C23:E32" si="12">C6</f>
        <v>Hefei-1</v>
      </c>
      <c r="D23" s="6">
        <f t="shared" si="12"/>
        <v>121</v>
      </c>
      <c r="E23" s="7">
        <f t="shared" si="12"/>
        <v>245596</v>
      </c>
      <c r="F23" s="14">
        <v>246127</v>
      </c>
      <c r="G23" s="14">
        <v>245596</v>
      </c>
      <c r="H23" s="14">
        <v>245596</v>
      </c>
      <c r="I23" s="14">
        <v>246127</v>
      </c>
      <c r="J23" s="8">
        <v>245596</v>
      </c>
      <c r="K23" s="14">
        <v>246127</v>
      </c>
      <c r="L23" s="14">
        <v>246127</v>
      </c>
      <c r="M23" s="14">
        <v>245596</v>
      </c>
      <c r="N23" s="14">
        <v>246127</v>
      </c>
      <c r="O23" s="7">
        <v>245596</v>
      </c>
      <c r="P23" s="14">
        <f>MIN(F23:O23)</f>
        <v>245596</v>
      </c>
      <c r="Q23" s="16">
        <f>P23/E23-1</f>
        <v>0</v>
      </c>
      <c r="R23" s="14">
        <f>AVERAGE(F23:O23)</f>
        <v>245861.5</v>
      </c>
      <c r="S23" s="16">
        <f>R23/E23-1</f>
        <v>1.0810436652062272E-3</v>
      </c>
      <c r="T23" s="24">
        <f>_xlfn.STDEV.P(F23:O23)</f>
        <v>265.5</v>
      </c>
    </row>
    <row r="24" spans="2:20" x14ac:dyDescent="0.25">
      <c r="B24" s="56"/>
      <c r="C24" s="11" t="str">
        <f t="shared" si="12"/>
        <v>Hefei-2</v>
      </c>
      <c r="D24" s="12">
        <f t="shared" si="12"/>
        <v>242</v>
      </c>
      <c r="E24" s="13">
        <f t="shared" si="12"/>
        <v>433648</v>
      </c>
      <c r="F24" s="14">
        <v>434097</v>
      </c>
      <c r="G24" s="14">
        <v>433867</v>
      </c>
      <c r="H24" s="14">
        <v>433867</v>
      </c>
      <c r="I24" s="14">
        <v>433899</v>
      </c>
      <c r="J24" s="14">
        <v>433867</v>
      </c>
      <c r="K24" s="14">
        <v>434097</v>
      </c>
      <c r="L24" s="14">
        <v>434097</v>
      </c>
      <c r="M24" s="14">
        <v>433867</v>
      </c>
      <c r="N24" s="14">
        <v>433899</v>
      </c>
      <c r="O24" s="13">
        <v>433867</v>
      </c>
      <c r="P24" s="14">
        <f t="shared" ref="P24:P32" si="13">MIN(F24:O24)</f>
        <v>433867</v>
      </c>
      <c r="Q24" s="16">
        <f t="shared" ref="Q24:Q32" si="14">P24/E24-1</f>
        <v>5.0501789469792335E-4</v>
      </c>
      <c r="R24" s="14">
        <f t="shared" ref="R24:R32" si="15">AVERAGE(F24:O24)</f>
        <v>433942.4</v>
      </c>
      <c r="S24" s="16">
        <f t="shared" ref="S24:S32" si="16">R24/E24-1</f>
        <v>6.7889163561241084E-4</v>
      </c>
      <c r="T24" s="24">
        <f t="shared" ref="T24:T32" si="17">_xlfn.STDEV.P(F24:O24)</f>
        <v>101.92958353687118</v>
      </c>
    </row>
    <row r="25" spans="2:20" x14ac:dyDescent="0.25">
      <c r="B25" s="56"/>
      <c r="C25" s="11" t="str">
        <f t="shared" si="12"/>
        <v>Hefei-3</v>
      </c>
      <c r="D25" s="12">
        <f t="shared" si="12"/>
        <v>364</v>
      </c>
      <c r="E25" s="13">
        <f t="shared" si="12"/>
        <v>572545</v>
      </c>
      <c r="F25" s="14">
        <v>575686</v>
      </c>
      <c r="G25" s="14">
        <v>573476</v>
      </c>
      <c r="H25" s="14">
        <v>575533</v>
      </c>
      <c r="I25" s="14">
        <v>573832</v>
      </c>
      <c r="J25" s="14">
        <v>572585</v>
      </c>
      <c r="K25" s="14">
        <v>573801</v>
      </c>
      <c r="L25" s="14">
        <v>573045</v>
      </c>
      <c r="M25" s="14">
        <v>573311</v>
      </c>
      <c r="N25" s="14">
        <v>574735</v>
      </c>
      <c r="O25" s="13">
        <v>573889</v>
      </c>
      <c r="P25" s="14">
        <f t="shared" si="13"/>
        <v>572585</v>
      </c>
      <c r="Q25" s="16">
        <f t="shared" si="14"/>
        <v>6.9863504178702129E-5</v>
      </c>
      <c r="R25" s="14">
        <f t="shared" si="15"/>
        <v>573989.30000000005</v>
      </c>
      <c r="S25" s="16">
        <f t="shared" si="16"/>
        <v>2.5225964771329323E-3</v>
      </c>
      <c r="T25" s="24">
        <f t="shared" si="17"/>
        <v>973.41964742858988</v>
      </c>
    </row>
    <row r="26" spans="2:20" x14ac:dyDescent="0.25">
      <c r="B26" s="56"/>
      <c r="C26" s="11" t="str">
        <f t="shared" si="12"/>
        <v>Hefei-4</v>
      </c>
      <c r="D26" s="12">
        <f t="shared" si="12"/>
        <v>485</v>
      </c>
      <c r="E26" s="13">
        <f t="shared" si="12"/>
        <v>737730</v>
      </c>
      <c r="F26" s="14">
        <v>739065</v>
      </c>
      <c r="G26" s="14">
        <v>741158</v>
      </c>
      <c r="H26" s="14">
        <v>743647</v>
      </c>
      <c r="I26" s="14">
        <v>741163</v>
      </c>
      <c r="J26" s="14">
        <v>739958</v>
      </c>
      <c r="K26" s="14">
        <v>740326</v>
      </c>
      <c r="L26" s="14">
        <v>739637</v>
      </c>
      <c r="M26" s="14">
        <v>739484</v>
      </c>
      <c r="N26" s="14">
        <v>741994</v>
      </c>
      <c r="O26" s="13">
        <v>740605</v>
      </c>
      <c r="P26" s="14">
        <f t="shared" si="13"/>
        <v>739065</v>
      </c>
      <c r="Q26" s="16">
        <f t="shared" si="14"/>
        <v>1.8096051400919855E-3</v>
      </c>
      <c r="R26" s="14">
        <f t="shared" si="15"/>
        <v>740703.7</v>
      </c>
      <c r="S26" s="16">
        <f t="shared" si="16"/>
        <v>4.0308785056863972E-3</v>
      </c>
      <c r="T26" s="24">
        <f t="shared" si="17"/>
        <v>1294.7801396376144</v>
      </c>
    </row>
    <row r="27" spans="2:20" x14ac:dyDescent="0.25">
      <c r="B27" s="56"/>
      <c r="C27" s="11" t="str">
        <f t="shared" si="12"/>
        <v>Hefei-5</v>
      </c>
      <c r="D27" s="12">
        <f t="shared" si="12"/>
        <v>606</v>
      </c>
      <c r="E27" s="13">
        <f t="shared" si="12"/>
        <v>941278</v>
      </c>
      <c r="F27" s="29">
        <v>943758</v>
      </c>
      <c r="G27" s="14">
        <v>942507</v>
      </c>
      <c r="H27" s="14">
        <v>947737</v>
      </c>
      <c r="I27" s="14">
        <v>944556</v>
      </c>
      <c r="J27" s="14">
        <v>947165</v>
      </c>
      <c r="K27" s="14">
        <v>943245</v>
      </c>
      <c r="L27" s="14">
        <v>943468</v>
      </c>
      <c r="M27" s="14">
        <v>951670</v>
      </c>
      <c r="N27" s="14">
        <v>945125</v>
      </c>
      <c r="O27" s="13">
        <v>942437</v>
      </c>
      <c r="P27" s="14">
        <f t="shared" si="13"/>
        <v>942437</v>
      </c>
      <c r="Q27" s="16">
        <f t="shared" si="14"/>
        <v>1.2313046730083599E-3</v>
      </c>
      <c r="R27" s="14">
        <f t="shared" si="15"/>
        <v>945166.8</v>
      </c>
      <c r="S27" s="16">
        <f t="shared" si="16"/>
        <v>4.1314043247584475E-3</v>
      </c>
      <c r="T27" s="24">
        <f t="shared" si="17"/>
        <v>2763.2492395728623</v>
      </c>
    </row>
    <row r="28" spans="2:20" x14ac:dyDescent="0.25">
      <c r="B28" s="56"/>
      <c r="C28" s="11" t="str">
        <f t="shared" si="12"/>
        <v>Hefei-6</v>
      </c>
      <c r="D28" s="11">
        <f t="shared" si="12"/>
        <v>727</v>
      </c>
      <c r="E28" s="24">
        <f t="shared" si="12"/>
        <v>1068035</v>
      </c>
      <c r="F28" s="14">
        <v>1070323</v>
      </c>
      <c r="G28" s="14">
        <v>1066092</v>
      </c>
      <c r="H28" s="14">
        <v>1066980</v>
      </c>
      <c r="I28" s="14">
        <v>1073518</v>
      </c>
      <c r="J28" s="14">
        <v>1063707</v>
      </c>
      <c r="K28" s="14">
        <v>1062565</v>
      </c>
      <c r="L28" s="14">
        <v>1065239</v>
      </c>
      <c r="M28" s="14">
        <v>1066067</v>
      </c>
      <c r="N28" s="14">
        <v>1069369</v>
      </c>
      <c r="O28" s="13">
        <v>1064159</v>
      </c>
      <c r="P28" s="14">
        <f t="shared" si="13"/>
        <v>1062565</v>
      </c>
      <c r="Q28" s="16">
        <f t="shared" si="14"/>
        <v>-5.1215550052198244E-3</v>
      </c>
      <c r="R28" s="14">
        <f t="shared" si="15"/>
        <v>1066801.8999999999</v>
      </c>
      <c r="S28" s="16">
        <f t="shared" si="16"/>
        <v>-1.1545501785991119E-3</v>
      </c>
      <c r="T28" s="24">
        <f t="shared" si="17"/>
        <v>3195.7347652769931</v>
      </c>
    </row>
    <row r="29" spans="2:20" x14ac:dyDescent="0.25">
      <c r="B29" s="56"/>
      <c r="C29" s="11" t="str">
        <f t="shared" si="12"/>
        <v>Hefei-7</v>
      </c>
      <c r="D29" s="11">
        <f t="shared" si="12"/>
        <v>848</v>
      </c>
      <c r="E29" s="24">
        <f t="shared" si="12"/>
        <v>1266931</v>
      </c>
      <c r="F29" s="14">
        <v>1264557</v>
      </c>
      <c r="G29" s="14">
        <v>1263306</v>
      </c>
      <c r="H29" s="14">
        <v>1269688</v>
      </c>
      <c r="I29" s="14">
        <v>1265859</v>
      </c>
      <c r="J29" s="14">
        <v>1265132</v>
      </c>
      <c r="K29" s="14">
        <v>1265590</v>
      </c>
      <c r="L29" s="14">
        <v>1259025</v>
      </c>
      <c r="M29" s="14">
        <v>1265253</v>
      </c>
      <c r="N29" s="14">
        <v>1265167</v>
      </c>
      <c r="O29" s="13">
        <v>1257060</v>
      </c>
      <c r="P29" s="14">
        <f t="shared" si="13"/>
        <v>1257060</v>
      </c>
      <c r="Q29" s="16">
        <f t="shared" si="14"/>
        <v>-7.7912688220589388E-3</v>
      </c>
      <c r="R29" s="14">
        <f t="shared" si="15"/>
        <v>1264063.7</v>
      </c>
      <c r="S29" s="16">
        <f t="shared" si="16"/>
        <v>-2.2631856036359199E-3</v>
      </c>
      <c r="T29" s="24">
        <f t="shared" si="17"/>
        <v>3409.0494290931015</v>
      </c>
    </row>
    <row r="30" spans="2:20" x14ac:dyDescent="0.25">
      <c r="B30" s="56"/>
      <c r="C30" s="11" t="str">
        <f t="shared" si="12"/>
        <v>Hefei-8</v>
      </c>
      <c r="D30" s="11">
        <f t="shared" si="12"/>
        <v>970</v>
      </c>
      <c r="E30" s="24">
        <f t="shared" si="12"/>
        <v>1427531</v>
      </c>
      <c r="F30" s="14">
        <v>1417766</v>
      </c>
      <c r="G30">
        <v>1420057</v>
      </c>
      <c r="H30">
        <v>1417894</v>
      </c>
      <c r="I30">
        <v>1423383</v>
      </c>
      <c r="J30">
        <v>1427128</v>
      </c>
      <c r="K30">
        <v>1422372</v>
      </c>
      <c r="L30">
        <v>1424250</v>
      </c>
      <c r="M30">
        <v>1420878</v>
      </c>
      <c r="N30">
        <v>1418550</v>
      </c>
      <c r="O30" s="13">
        <v>1419645</v>
      </c>
      <c r="P30" s="14">
        <f t="shared" si="13"/>
        <v>1417766</v>
      </c>
      <c r="Q30" s="16">
        <f t="shared" si="14"/>
        <v>-6.840481922984476E-3</v>
      </c>
      <c r="R30" s="14">
        <f t="shared" si="15"/>
        <v>1421192.3</v>
      </c>
      <c r="S30" s="16">
        <f t="shared" si="16"/>
        <v>-4.4403238878875095E-3</v>
      </c>
      <c r="T30" s="24">
        <f t="shared" si="17"/>
        <v>2900.9449167469556</v>
      </c>
    </row>
    <row r="31" spans="2:20" x14ac:dyDescent="0.25">
      <c r="B31" s="56"/>
      <c r="C31" s="11" t="str">
        <f t="shared" si="12"/>
        <v>Hefei-9</v>
      </c>
      <c r="D31" s="11">
        <f t="shared" si="12"/>
        <v>1091</v>
      </c>
      <c r="E31" s="24">
        <f t="shared" si="12"/>
        <v>1598203</v>
      </c>
      <c r="F31" s="14">
        <v>1587581</v>
      </c>
      <c r="G31">
        <v>1586215</v>
      </c>
      <c r="H31">
        <v>1589418</v>
      </c>
      <c r="I31">
        <v>1584452</v>
      </c>
      <c r="J31">
        <v>1586803</v>
      </c>
      <c r="K31">
        <v>1589729</v>
      </c>
      <c r="L31">
        <v>1591969</v>
      </c>
      <c r="M31">
        <v>1588318</v>
      </c>
      <c r="N31">
        <v>1588101</v>
      </c>
      <c r="O31" s="13">
        <v>1584180</v>
      </c>
      <c r="P31" s="14">
        <f t="shared" si="13"/>
        <v>1584180</v>
      </c>
      <c r="Q31" s="16">
        <f t="shared" si="14"/>
        <v>-8.7742295565707007E-3</v>
      </c>
      <c r="R31" s="14">
        <f t="shared" si="15"/>
        <v>1587676.6</v>
      </c>
      <c r="S31" s="16">
        <f t="shared" si="16"/>
        <v>-6.586397347520867E-3</v>
      </c>
      <c r="T31" s="24">
        <f t="shared" si="17"/>
        <v>2275.8267596633973</v>
      </c>
    </row>
    <row r="32" spans="2:20" ht="15.75" thickBot="1" x14ac:dyDescent="0.3">
      <c r="B32" s="57"/>
      <c r="C32" s="17" t="str">
        <f t="shared" si="12"/>
        <v>Hefei-10</v>
      </c>
      <c r="D32" s="17">
        <f t="shared" si="12"/>
        <v>1212</v>
      </c>
      <c r="E32" s="25">
        <f t="shared" si="12"/>
        <v>1748829</v>
      </c>
      <c r="F32" s="19">
        <v>1740281</v>
      </c>
      <c r="G32" s="23">
        <v>1735419</v>
      </c>
      <c r="H32" s="23">
        <v>1724831</v>
      </c>
      <c r="I32" s="23">
        <v>1745515</v>
      </c>
      <c r="J32" s="23">
        <v>1741663</v>
      </c>
      <c r="K32" s="23">
        <v>1755932</v>
      </c>
      <c r="L32" s="23">
        <v>1746991</v>
      </c>
      <c r="M32" s="23">
        <v>1736953</v>
      </c>
      <c r="N32" s="23">
        <v>1750994</v>
      </c>
      <c r="O32" s="18">
        <v>1742511</v>
      </c>
      <c r="P32" s="19">
        <f t="shared" si="13"/>
        <v>1724831</v>
      </c>
      <c r="Q32" s="21">
        <f t="shared" si="14"/>
        <v>-1.3722325052935469E-2</v>
      </c>
      <c r="R32" s="19">
        <f t="shared" si="15"/>
        <v>1742109</v>
      </c>
      <c r="S32" s="21">
        <f t="shared" si="16"/>
        <v>-3.8425712290910408E-3</v>
      </c>
      <c r="T32" s="25">
        <f t="shared" si="17"/>
        <v>8240.2981620812716</v>
      </c>
    </row>
    <row r="33" spans="2:22" ht="15.75" thickTop="1" x14ac:dyDescent="0.25"/>
    <row r="35" spans="2:22" ht="15.75" thickBot="1" x14ac:dyDescent="0.3"/>
    <row r="36" spans="2:22" ht="16.5" thickTop="1" thickBot="1" x14ac:dyDescent="0.3">
      <c r="F36" s="52" t="s">
        <v>7</v>
      </c>
      <c r="G36" s="53"/>
      <c r="H36" s="53"/>
      <c r="I36" s="53"/>
      <c r="J36" s="53"/>
      <c r="K36" s="53"/>
      <c r="L36" s="53"/>
      <c r="M36" s="53"/>
      <c r="N36" s="53"/>
      <c r="O36" s="54"/>
    </row>
    <row r="37" spans="2:22" ht="16.5" thickTop="1" thickBot="1" x14ac:dyDescent="0.3">
      <c r="B37" s="23"/>
      <c r="C37" s="1" t="s">
        <v>2</v>
      </c>
      <c r="D37" s="1" t="s">
        <v>8</v>
      </c>
      <c r="E37" s="1" t="s">
        <v>27</v>
      </c>
      <c r="F37" s="2">
        <v>1</v>
      </c>
      <c r="G37" s="4">
        <v>2</v>
      </c>
      <c r="H37" s="4">
        <v>3</v>
      </c>
      <c r="I37" s="4">
        <v>4</v>
      </c>
      <c r="J37" s="4">
        <v>5</v>
      </c>
      <c r="K37" s="4">
        <v>6</v>
      </c>
      <c r="L37" s="4">
        <v>7</v>
      </c>
      <c r="M37" s="4">
        <v>8</v>
      </c>
      <c r="N37" s="4">
        <v>9</v>
      </c>
      <c r="O37" s="3">
        <v>10</v>
      </c>
      <c r="P37" s="61" t="s">
        <v>0</v>
      </c>
      <c r="Q37" s="62"/>
      <c r="R37" s="61" t="s">
        <v>1</v>
      </c>
      <c r="S37" s="62"/>
      <c r="T37" s="38" t="s">
        <v>9</v>
      </c>
    </row>
    <row r="38" spans="2:22" ht="15.75" thickTop="1" x14ac:dyDescent="0.25">
      <c r="B38" s="55" t="s">
        <v>102</v>
      </c>
      <c r="C38" s="5" t="str">
        <f t="shared" ref="C38:E47" si="18">C6</f>
        <v>Hefei-1</v>
      </c>
      <c r="D38" s="6">
        <f t="shared" si="18"/>
        <v>121</v>
      </c>
      <c r="E38" s="7">
        <f t="shared" si="18"/>
        <v>245596</v>
      </c>
      <c r="F38" s="14">
        <v>245596</v>
      </c>
      <c r="G38" s="14">
        <v>246127</v>
      </c>
      <c r="H38" s="14">
        <v>245596</v>
      </c>
      <c r="I38" s="14">
        <v>245596</v>
      </c>
      <c r="J38" s="8">
        <v>245596</v>
      </c>
      <c r="K38" s="14">
        <v>245596</v>
      </c>
      <c r="L38" s="14">
        <v>245596</v>
      </c>
      <c r="M38" s="14">
        <v>245596</v>
      </c>
      <c r="N38" s="14">
        <v>245596</v>
      </c>
      <c r="O38" s="7">
        <v>245596</v>
      </c>
      <c r="P38" s="14">
        <f>MIN(F38:O38)</f>
        <v>245596</v>
      </c>
      <c r="Q38" s="16">
        <f>P38/E38-1</f>
        <v>0</v>
      </c>
      <c r="R38" s="14">
        <f>AVERAGE(F38:O38)</f>
        <v>245649.1</v>
      </c>
      <c r="S38" s="16">
        <f>R38/E38-1</f>
        <v>2.1620873304128985E-4</v>
      </c>
      <c r="T38" s="24">
        <f>_xlfn.STDEV.P(F38:O38)</f>
        <v>159.30000000000004</v>
      </c>
      <c r="V38" s="33"/>
    </row>
    <row r="39" spans="2:22" ht="15.75" customHeight="1" x14ac:dyDescent="0.25">
      <c r="B39" s="56"/>
      <c r="C39" s="11" t="str">
        <f t="shared" si="18"/>
        <v>Hefei-2</v>
      </c>
      <c r="D39" s="12">
        <f t="shared" si="18"/>
        <v>242</v>
      </c>
      <c r="E39" s="13">
        <f t="shared" si="18"/>
        <v>433648</v>
      </c>
      <c r="F39" s="14">
        <v>433899</v>
      </c>
      <c r="G39" s="14">
        <v>433899</v>
      </c>
      <c r="H39" s="14">
        <v>433648</v>
      </c>
      <c r="I39" s="14">
        <v>433867</v>
      </c>
      <c r="J39" s="14">
        <v>433867</v>
      </c>
      <c r="K39" s="14">
        <v>433867</v>
      </c>
      <c r="L39" s="14">
        <v>434097</v>
      </c>
      <c r="M39" s="14">
        <v>433648</v>
      </c>
      <c r="N39" s="14">
        <v>433867</v>
      </c>
      <c r="O39" s="13">
        <v>433867</v>
      </c>
      <c r="P39" s="14">
        <f t="shared" ref="P39:P47" si="19">MIN(F39:O39)</f>
        <v>433648</v>
      </c>
      <c r="Q39" s="16">
        <f t="shared" ref="Q39:Q47" si="20">P39/E39-1</f>
        <v>0</v>
      </c>
      <c r="R39" s="14">
        <f t="shared" ref="R39:R47" si="21">AVERAGE(F39:O39)</f>
        <v>433852.6</v>
      </c>
      <c r="S39" s="16">
        <f t="shared" ref="S39:S47" si="22">R39/E39-1</f>
        <v>4.7181123860817742E-4</v>
      </c>
      <c r="T39" s="24">
        <f t="shared" ref="T39:T47" si="23">_xlfn.STDEV.P(F39:O39)</f>
        <v>121.98212983875959</v>
      </c>
      <c r="V39" s="14"/>
    </row>
    <row r="40" spans="2:22" x14ac:dyDescent="0.25">
      <c r="B40" s="56"/>
      <c r="C40" s="11" t="str">
        <f t="shared" si="18"/>
        <v>Hefei-3</v>
      </c>
      <c r="D40" s="12">
        <f t="shared" si="18"/>
        <v>364</v>
      </c>
      <c r="E40" s="13">
        <f t="shared" si="18"/>
        <v>572545</v>
      </c>
      <c r="F40" s="14">
        <v>574527</v>
      </c>
      <c r="G40" s="14">
        <v>574181</v>
      </c>
      <c r="H40" s="14">
        <v>572768</v>
      </c>
      <c r="I40" s="14">
        <v>572645</v>
      </c>
      <c r="J40" s="14">
        <v>572674</v>
      </c>
      <c r="K40" s="14">
        <v>572645</v>
      </c>
      <c r="L40" s="14">
        <v>572674</v>
      </c>
      <c r="M40" s="14">
        <v>572764</v>
      </c>
      <c r="N40" s="14">
        <v>573410</v>
      </c>
      <c r="O40" s="13">
        <v>573471</v>
      </c>
      <c r="P40" s="14">
        <f t="shared" si="19"/>
        <v>572645</v>
      </c>
      <c r="Q40" s="16">
        <f t="shared" si="20"/>
        <v>1.7465876044675532E-4</v>
      </c>
      <c r="R40" s="14">
        <f t="shared" si="21"/>
        <v>573175.9</v>
      </c>
      <c r="S40" s="16">
        <f t="shared" si="22"/>
        <v>1.1019221196586493E-3</v>
      </c>
      <c r="T40" s="24">
        <f t="shared" si="23"/>
        <v>661.90217555164452</v>
      </c>
      <c r="V40" s="14"/>
    </row>
    <row r="41" spans="2:22" x14ac:dyDescent="0.25">
      <c r="B41" s="56"/>
      <c r="C41" s="11" t="str">
        <f t="shared" si="18"/>
        <v>Hefei-4</v>
      </c>
      <c r="D41" s="12">
        <f t="shared" si="18"/>
        <v>485</v>
      </c>
      <c r="E41" s="13">
        <f t="shared" si="18"/>
        <v>737730</v>
      </c>
      <c r="F41" s="14">
        <v>740533</v>
      </c>
      <c r="G41" s="14">
        <v>737841</v>
      </c>
      <c r="H41" s="14">
        <v>740433</v>
      </c>
      <c r="I41" s="14">
        <v>741801</v>
      </c>
      <c r="J41" s="14">
        <v>740472</v>
      </c>
      <c r="K41" s="14">
        <v>736477</v>
      </c>
      <c r="L41" s="14">
        <v>740359</v>
      </c>
      <c r="M41" s="14">
        <v>739579</v>
      </c>
      <c r="N41" s="14">
        <v>739783</v>
      </c>
      <c r="O41" s="13">
        <v>739833</v>
      </c>
      <c r="P41" s="14">
        <f t="shared" si="19"/>
        <v>736477</v>
      </c>
      <c r="Q41" s="16">
        <f t="shared" si="20"/>
        <v>-1.6984533636967836E-3</v>
      </c>
      <c r="R41" s="14">
        <f t="shared" si="21"/>
        <v>739711.1</v>
      </c>
      <c r="S41" s="16">
        <f t="shared" si="22"/>
        <v>2.6853998075175856E-3</v>
      </c>
      <c r="T41" s="24">
        <f t="shared" si="23"/>
        <v>1433.7796518293878</v>
      </c>
      <c r="V41" s="14"/>
    </row>
    <row r="42" spans="2:22" x14ac:dyDescent="0.25">
      <c r="B42" s="56"/>
      <c r="C42" s="11" t="str">
        <f t="shared" si="18"/>
        <v>Hefei-5</v>
      </c>
      <c r="D42" s="12">
        <f t="shared" si="18"/>
        <v>606</v>
      </c>
      <c r="E42" s="13">
        <f t="shared" si="18"/>
        <v>941278</v>
      </c>
      <c r="F42" s="29">
        <v>946125</v>
      </c>
      <c r="G42" s="14">
        <v>943425</v>
      </c>
      <c r="H42" s="14">
        <v>945768</v>
      </c>
      <c r="I42" s="14">
        <v>942449</v>
      </c>
      <c r="J42" s="14">
        <v>945822</v>
      </c>
      <c r="K42" s="14">
        <v>945031</v>
      </c>
      <c r="L42" s="14">
        <v>946056</v>
      </c>
      <c r="M42" s="14">
        <v>949090</v>
      </c>
      <c r="N42" s="14">
        <v>943988</v>
      </c>
      <c r="O42" s="13">
        <v>945884</v>
      </c>
      <c r="P42" s="14">
        <f t="shared" si="19"/>
        <v>942449</v>
      </c>
      <c r="Q42" s="16">
        <f t="shared" si="20"/>
        <v>1.2440532977504581E-3</v>
      </c>
      <c r="R42" s="14">
        <f t="shared" si="21"/>
        <v>945363.8</v>
      </c>
      <c r="S42" s="16">
        <f t="shared" si="22"/>
        <v>4.340694247608079E-3</v>
      </c>
      <c r="T42" s="24">
        <f t="shared" si="23"/>
        <v>1727.5894072377266</v>
      </c>
      <c r="V42" s="14"/>
    </row>
    <row r="43" spans="2:22" x14ac:dyDescent="0.25">
      <c r="B43" s="56"/>
      <c r="C43" s="11" t="str">
        <f t="shared" si="18"/>
        <v>Hefei-6</v>
      </c>
      <c r="D43" s="11">
        <f t="shared" si="18"/>
        <v>727</v>
      </c>
      <c r="E43" s="24">
        <f t="shared" si="18"/>
        <v>1068035</v>
      </c>
      <c r="F43" s="14">
        <v>1066074</v>
      </c>
      <c r="G43" s="14">
        <v>1071285</v>
      </c>
      <c r="H43" s="14">
        <v>1070927</v>
      </c>
      <c r="I43" s="14">
        <v>1070059</v>
      </c>
      <c r="J43" s="14">
        <v>1072530</v>
      </c>
      <c r="K43" s="14">
        <v>1073784</v>
      </c>
      <c r="L43" s="14">
        <v>1067046</v>
      </c>
      <c r="M43" s="14">
        <v>1076471</v>
      </c>
      <c r="N43" s="14">
        <v>1069575</v>
      </c>
      <c r="O43" s="13">
        <v>1069533</v>
      </c>
      <c r="P43" s="14">
        <f t="shared" si="19"/>
        <v>1066074</v>
      </c>
      <c r="Q43" s="16">
        <f t="shared" si="20"/>
        <v>-1.8360821508658365E-3</v>
      </c>
      <c r="R43" s="14">
        <f t="shared" si="21"/>
        <v>1070728.3999999999</v>
      </c>
      <c r="S43" s="16">
        <f t="shared" si="22"/>
        <v>2.5218274682008435E-3</v>
      </c>
      <c r="T43" s="24">
        <f t="shared" si="23"/>
        <v>2904.1362295870349</v>
      </c>
      <c r="V43" s="14"/>
    </row>
    <row r="44" spans="2:22" x14ac:dyDescent="0.25">
      <c r="B44" s="56"/>
      <c r="C44" s="11" t="str">
        <f t="shared" si="18"/>
        <v>Hefei-7</v>
      </c>
      <c r="D44" s="11">
        <f t="shared" si="18"/>
        <v>848</v>
      </c>
      <c r="E44" s="24">
        <f t="shared" si="18"/>
        <v>1266931</v>
      </c>
      <c r="F44" s="14">
        <v>1267279</v>
      </c>
      <c r="G44" s="14">
        <v>1277964</v>
      </c>
      <c r="H44" s="14">
        <v>1270205</v>
      </c>
      <c r="I44" s="14">
        <v>1275363</v>
      </c>
      <c r="J44" s="14">
        <v>1267363</v>
      </c>
      <c r="K44" s="14">
        <v>1268524</v>
      </c>
      <c r="L44" s="14">
        <v>1262358</v>
      </c>
      <c r="M44" s="14">
        <v>1270906</v>
      </c>
      <c r="N44" s="14">
        <v>1267170</v>
      </c>
      <c r="O44" s="13">
        <v>1269428</v>
      </c>
      <c r="P44" s="14">
        <f t="shared" si="19"/>
        <v>1262358</v>
      </c>
      <c r="Q44" s="16">
        <f t="shared" si="20"/>
        <v>-3.6095099101687289E-3</v>
      </c>
      <c r="R44" s="14">
        <f t="shared" si="21"/>
        <v>1269656</v>
      </c>
      <c r="S44" s="16">
        <f t="shared" si="22"/>
        <v>2.1508669375049916E-3</v>
      </c>
      <c r="T44" s="24">
        <f t="shared" si="23"/>
        <v>4184.9611706681344</v>
      </c>
      <c r="V44" s="14"/>
    </row>
    <row r="45" spans="2:22" x14ac:dyDescent="0.25">
      <c r="B45" s="56"/>
      <c r="C45" s="11" t="str">
        <f t="shared" si="18"/>
        <v>Hefei-8</v>
      </c>
      <c r="D45" s="11">
        <f t="shared" si="18"/>
        <v>970</v>
      </c>
      <c r="E45" s="24">
        <f t="shared" si="18"/>
        <v>1427531</v>
      </c>
      <c r="F45" s="14">
        <v>1428079</v>
      </c>
      <c r="G45">
        <v>1422664</v>
      </c>
      <c r="H45">
        <v>1443639</v>
      </c>
      <c r="I45">
        <v>1432251</v>
      </c>
      <c r="J45">
        <v>1424876</v>
      </c>
      <c r="K45">
        <v>1434950</v>
      </c>
      <c r="L45">
        <v>1431513</v>
      </c>
      <c r="M45">
        <v>1427760</v>
      </c>
      <c r="N45">
        <v>1429932</v>
      </c>
      <c r="O45" s="13">
        <v>1428163</v>
      </c>
      <c r="P45" s="14">
        <f t="shared" si="19"/>
        <v>1422664</v>
      </c>
      <c r="Q45" s="16">
        <f t="shared" si="20"/>
        <v>-3.4093830536779945E-3</v>
      </c>
      <c r="R45" s="14">
        <f t="shared" si="21"/>
        <v>1430382.7</v>
      </c>
      <c r="S45" s="16">
        <f t="shared" si="22"/>
        <v>1.9976448847696116E-3</v>
      </c>
      <c r="T45" s="24">
        <f t="shared" si="23"/>
        <v>5554.9590826575859</v>
      </c>
      <c r="V45" s="14"/>
    </row>
    <row r="46" spans="2:22" x14ac:dyDescent="0.25">
      <c r="B46" s="56"/>
      <c r="C46" s="11" t="str">
        <f t="shared" si="18"/>
        <v>Hefei-9</v>
      </c>
      <c r="D46" s="11">
        <f t="shared" si="18"/>
        <v>1091</v>
      </c>
      <c r="E46" s="24">
        <f t="shared" si="18"/>
        <v>1598203</v>
      </c>
      <c r="F46" s="14">
        <v>1606341</v>
      </c>
      <c r="G46">
        <v>1601504</v>
      </c>
      <c r="H46">
        <v>1605952</v>
      </c>
      <c r="I46">
        <v>1602920</v>
      </c>
      <c r="J46">
        <v>1597331</v>
      </c>
      <c r="K46">
        <v>1606337</v>
      </c>
      <c r="L46">
        <v>1598992</v>
      </c>
      <c r="M46">
        <v>1606759</v>
      </c>
      <c r="N46">
        <v>1603094</v>
      </c>
      <c r="O46" s="13">
        <v>1604314</v>
      </c>
      <c r="P46" s="14">
        <f t="shared" si="19"/>
        <v>1597331</v>
      </c>
      <c r="Q46" s="16">
        <f t="shared" si="20"/>
        <v>-5.4561279136633445E-4</v>
      </c>
      <c r="R46" s="14">
        <f t="shared" si="21"/>
        <v>1603354.4</v>
      </c>
      <c r="S46" s="16">
        <f t="shared" si="22"/>
        <v>3.223245107160988E-3</v>
      </c>
      <c r="T46" s="24">
        <f t="shared" si="23"/>
        <v>3099.479220772419</v>
      </c>
      <c r="V46" s="14"/>
    </row>
    <row r="47" spans="2:22" ht="15.75" thickBot="1" x14ac:dyDescent="0.3">
      <c r="B47" s="57"/>
      <c r="C47" s="17" t="str">
        <f t="shared" si="18"/>
        <v>Hefei-10</v>
      </c>
      <c r="D47" s="17">
        <f t="shared" si="18"/>
        <v>1212</v>
      </c>
      <c r="E47" s="25">
        <f t="shared" si="18"/>
        <v>1748829</v>
      </c>
      <c r="F47" s="19">
        <v>1758131</v>
      </c>
      <c r="G47" s="23">
        <v>1757974</v>
      </c>
      <c r="H47" s="23">
        <v>1756833</v>
      </c>
      <c r="I47" s="23">
        <v>1751614</v>
      </c>
      <c r="J47" s="23">
        <v>1756168</v>
      </c>
      <c r="K47" s="23">
        <v>1761758</v>
      </c>
      <c r="L47" s="23">
        <v>1754283</v>
      </c>
      <c r="M47" s="23">
        <v>1760731</v>
      </c>
      <c r="N47" s="23">
        <v>1759491</v>
      </c>
      <c r="O47" s="18">
        <v>1755031</v>
      </c>
      <c r="P47" s="19">
        <f t="shared" si="19"/>
        <v>1751614</v>
      </c>
      <c r="Q47" s="21">
        <f t="shared" si="20"/>
        <v>1.5924941775324886E-3</v>
      </c>
      <c r="R47" s="19">
        <f t="shared" si="21"/>
        <v>1757201.4</v>
      </c>
      <c r="S47" s="21">
        <f t="shared" si="22"/>
        <v>4.7874320473870746E-3</v>
      </c>
      <c r="T47" s="25">
        <f t="shared" si="23"/>
        <v>2925.309939134655</v>
      </c>
      <c r="V47" s="14"/>
    </row>
    <row r="48" spans="2:22" ht="15.75" thickTop="1" x14ac:dyDescent="0.25">
      <c r="B48" s="34"/>
      <c r="V48" s="14"/>
    </row>
    <row r="49" spans="2:24" x14ac:dyDescent="0.25">
      <c r="B49" s="34"/>
      <c r="P49" s="14"/>
      <c r="Q49" s="22"/>
      <c r="R49" s="22"/>
      <c r="S49" s="22"/>
      <c r="T49" s="22"/>
      <c r="U49" s="22"/>
      <c r="V49" s="14"/>
      <c r="W49" s="22"/>
      <c r="X49" s="14"/>
    </row>
    <row r="50" spans="2:24" x14ac:dyDescent="0.25">
      <c r="B50" s="34"/>
      <c r="E50" s="14"/>
      <c r="F50" s="14"/>
      <c r="P50" s="14"/>
      <c r="Q50" s="22"/>
      <c r="R50" s="22"/>
      <c r="S50" s="22"/>
      <c r="T50" s="22"/>
      <c r="U50" s="22"/>
      <c r="V50" s="14"/>
      <c r="W50" s="22"/>
      <c r="X50" s="14"/>
    </row>
    <row r="51" spans="2:24" x14ac:dyDescent="0.25">
      <c r="B51" s="34"/>
      <c r="E51" s="14"/>
      <c r="F51" s="14"/>
      <c r="P51" s="14"/>
      <c r="Q51" s="22"/>
      <c r="R51" s="22"/>
      <c r="S51" s="22"/>
      <c r="T51" s="22"/>
      <c r="U51" s="22"/>
      <c r="V51" s="14"/>
      <c r="W51" s="22"/>
      <c r="X51" s="14"/>
    </row>
    <row r="52" spans="2:24" x14ac:dyDescent="0.25">
      <c r="B52" s="34"/>
      <c r="E52" s="14"/>
      <c r="F52" s="14"/>
      <c r="P52" s="14"/>
      <c r="Q52" s="22"/>
      <c r="R52" s="22"/>
      <c r="S52" s="22"/>
      <c r="T52" s="22"/>
      <c r="U52" s="22"/>
      <c r="V52" s="14"/>
      <c r="W52" s="22"/>
      <c r="X52" s="14"/>
    </row>
    <row r="53" spans="2:24" x14ac:dyDescent="0.25">
      <c r="B53" s="34"/>
      <c r="E53" s="14"/>
      <c r="Q53" s="22"/>
      <c r="R53" s="22"/>
      <c r="S53" s="22"/>
      <c r="T53" s="22"/>
      <c r="U53" s="22"/>
      <c r="V53" s="14"/>
      <c r="W53" s="22"/>
      <c r="X53" s="14"/>
    </row>
    <row r="60" spans="2:24" x14ac:dyDescent="0.25">
      <c r="F60" s="14"/>
      <c r="P60" s="14"/>
    </row>
  </sheetData>
  <mergeCells count="20">
    <mergeCell ref="R37:S37"/>
    <mergeCell ref="R22:S22"/>
    <mergeCell ref="F3:I3"/>
    <mergeCell ref="R3:U3"/>
    <mergeCell ref="F21:O21"/>
    <mergeCell ref="F4:G4"/>
    <mergeCell ref="H4:I4"/>
    <mergeCell ref="R4:S4"/>
    <mergeCell ref="T4:U4"/>
    <mergeCell ref="B38:B47"/>
    <mergeCell ref="N3:Q3"/>
    <mergeCell ref="N4:O4"/>
    <mergeCell ref="P4:Q4"/>
    <mergeCell ref="F36:O36"/>
    <mergeCell ref="P37:Q37"/>
    <mergeCell ref="B23:B32"/>
    <mergeCell ref="J3:M3"/>
    <mergeCell ref="J4:K4"/>
    <mergeCell ref="L4:M4"/>
    <mergeCell ref="P22:Q22"/>
  </mergeCells>
  <conditionalFormatting sqref="F6:F15 R6:R15 J6:J15 N6:N15">
    <cfRule type="expression" dxfId="19" priority="8">
      <formula>F6&lt;=$E6</formula>
    </cfRule>
  </conditionalFormatting>
  <conditionalFormatting sqref="R6:R15 J6:J15 F6:F15 N6:N15">
    <cfRule type="expression" dxfId="18" priority="13">
      <formula>F6&lt;=MIN($F6,$J6,$R6,$N6)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7FD-D5C5-4821-98C7-03225A81160E}">
  <dimension ref="B2:AA53"/>
  <sheetViews>
    <sheetView workbookViewId="0">
      <selection activeCell="R19" sqref="R19"/>
    </sheetView>
  </sheetViews>
  <sheetFormatPr defaultRowHeight="15" x14ac:dyDescent="0.25"/>
  <cols>
    <col min="3" max="4" width="9.85546875" bestFit="1" customWidth="1"/>
  </cols>
  <sheetData>
    <row r="2" spans="2:21" ht="15.75" thickBot="1" x14ac:dyDescent="0.3"/>
    <row r="3" spans="2:21" ht="16.5" thickTop="1" thickBot="1" x14ac:dyDescent="0.3">
      <c r="F3" s="58" t="s">
        <v>73</v>
      </c>
      <c r="G3" s="59"/>
      <c r="H3" s="59"/>
      <c r="I3" s="60"/>
      <c r="J3" s="58" t="s">
        <v>75</v>
      </c>
      <c r="K3" s="59"/>
      <c r="L3" s="59"/>
      <c r="M3" s="60"/>
      <c r="N3" s="58" t="s">
        <v>74</v>
      </c>
      <c r="O3" s="63"/>
      <c r="P3" s="63"/>
      <c r="Q3" s="64"/>
      <c r="R3" s="58" t="s">
        <v>26</v>
      </c>
      <c r="S3" s="59"/>
      <c r="T3" s="59"/>
      <c r="U3" s="60"/>
    </row>
    <row r="4" spans="2:21" ht="16.5" thickTop="1" thickBot="1" x14ac:dyDescent="0.3">
      <c r="F4" s="52" t="s">
        <v>0</v>
      </c>
      <c r="G4" s="54"/>
      <c r="H4" s="52" t="s">
        <v>1</v>
      </c>
      <c r="I4" s="54"/>
      <c r="J4" s="52" t="s">
        <v>0</v>
      </c>
      <c r="K4" s="54"/>
      <c r="L4" s="52" t="s">
        <v>1</v>
      </c>
      <c r="M4" s="54"/>
      <c r="N4" s="52" t="s">
        <v>0</v>
      </c>
      <c r="O4" s="54"/>
      <c r="P4" s="52" t="s">
        <v>1</v>
      </c>
      <c r="Q4" s="54"/>
      <c r="R4" s="52" t="s">
        <v>0</v>
      </c>
      <c r="S4" s="54"/>
      <c r="T4" s="52" t="s">
        <v>1</v>
      </c>
      <c r="U4" s="54"/>
    </row>
    <row r="5" spans="2:21" ht="15" customHeight="1" thickTop="1" thickBot="1" x14ac:dyDescent="0.3">
      <c r="C5" s="1" t="s">
        <v>2</v>
      </c>
      <c r="D5" s="1" t="s">
        <v>3</v>
      </c>
      <c r="E5" s="1" t="s">
        <v>27</v>
      </c>
      <c r="F5" s="2" t="s">
        <v>5</v>
      </c>
      <c r="G5" s="3" t="s">
        <v>6</v>
      </c>
      <c r="H5" s="4" t="s">
        <v>5</v>
      </c>
      <c r="I5" s="3" t="s">
        <v>6</v>
      </c>
      <c r="J5" s="2" t="s">
        <v>5</v>
      </c>
      <c r="K5" s="3" t="s">
        <v>6</v>
      </c>
      <c r="L5" s="4" t="s">
        <v>5</v>
      </c>
      <c r="M5" s="3" t="s">
        <v>6</v>
      </c>
      <c r="N5" s="2" t="s">
        <v>5</v>
      </c>
      <c r="O5" s="3" t="s">
        <v>6</v>
      </c>
      <c r="P5" s="4" t="s">
        <v>5</v>
      </c>
      <c r="Q5" s="3" t="s">
        <v>6</v>
      </c>
      <c r="R5" s="2" t="s">
        <v>5</v>
      </c>
      <c r="S5" s="3" t="s">
        <v>6</v>
      </c>
      <c r="T5" s="4" t="s">
        <v>5</v>
      </c>
      <c r="U5" s="3" t="s">
        <v>6</v>
      </c>
    </row>
    <row r="6" spans="2:21" ht="15" customHeight="1" thickTop="1" x14ac:dyDescent="0.25">
      <c r="B6" s="32"/>
      <c r="C6" s="5" t="s">
        <v>76</v>
      </c>
      <c r="D6" s="6">
        <v>358</v>
      </c>
      <c r="E6" s="7">
        <v>760578</v>
      </c>
      <c r="F6" s="8">
        <v>812647</v>
      </c>
      <c r="G6" s="15">
        <f>F6/$E6-1</f>
        <v>6.8459776643552628E-2</v>
      </c>
      <c r="H6" s="8">
        <v>829406</v>
      </c>
      <c r="I6" s="16">
        <f>H6/$E6-1</f>
        <v>9.0494334571865176E-2</v>
      </c>
      <c r="J6" s="8">
        <v>765538</v>
      </c>
      <c r="K6" s="15">
        <f>J6/$E6-1</f>
        <v>6.5213561265249353E-3</v>
      </c>
      <c r="L6" s="8">
        <v>770199</v>
      </c>
      <c r="M6" s="16">
        <f>L6/$E6-1</f>
        <v>1.2649590180099812E-2</v>
      </c>
      <c r="N6" s="14">
        <f t="shared" ref="N6:N15" si="0">P37</f>
        <v>760578</v>
      </c>
      <c r="O6" s="10">
        <f t="shared" ref="O6:O15" si="1">Q37</f>
        <v>0</v>
      </c>
      <c r="P6" s="14">
        <f t="shared" ref="P6:P15" si="2">R37</f>
        <v>760578</v>
      </c>
      <c r="Q6" s="10">
        <f t="shared" ref="Q6:Q15" si="3">S37</f>
        <v>0</v>
      </c>
      <c r="R6" s="14">
        <f t="shared" ref="R6:R15" si="4">P23</f>
        <v>760578</v>
      </c>
      <c r="S6" s="10">
        <f t="shared" ref="S6:S15" si="5">Q23</f>
        <v>0</v>
      </c>
      <c r="T6" s="14">
        <f t="shared" ref="T6:T15" si="6">R23</f>
        <v>761309.1</v>
      </c>
      <c r="U6" s="10">
        <f t="shared" ref="U6:U15" si="7">S23</f>
        <v>9.6124263389163467E-4</v>
      </c>
    </row>
    <row r="7" spans="2:21" x14ac:dyDescent="0.25">
      <c r="B7" s="32"/>
      <c r="C7" s="11" t="s">
        <v>77</v>
      </c>
      <c r="D7" s="12">
        <v>717</v>
      </c>
      <c r="E7" s="13">
        <v>1129810</v>
      </c>
      <c r="F7" s="14">
        <v>1303570</v>
      </c>
      <c r="G7" s="15">
        <f>F7/$E7-1</f>
        <v>0.15379577097034014</v>
      </c>
      <c r="H7" s="14">
        <v>1337954</v>
      </c>
      <c r="I7" s="16">
        <f>H7/$E7-1</f>
        <v>0.18422920668076936</v>
      </c>
      <c r="J7" s="14">
        <v>1148259</v>
      </c>
      <c r="K7" s="15">
        <f>J7/$E7-1</f>
        <v>1.6329294306122177E-2</v>
      </c>
      <c r="L7" s="14">
        <v>1163978</v>
      </c>
      <c r="M7" s="16">
        <f>L7/$E7-1</f>
        <v>3.0242253122206408E-2</v>
      </c>
      <c r="N7" s="14">
        <f t="shared" si="0"/>
        <v>1130079</v>
      </c>
      <c r="O7" s="16">
        <f t="shared" si="1"/>
        <v>2.3809313070333182E-4</v>
      </c>
      <c r="P7" s="14">
        <f t="shared" si="2"/>
        <v>1131202.8999999999</v>
      </c>
      <c r="Q7" s="16">
        <f t="shared" si="3"/>
        <v>1.2328621626644942E-3</v>
      </c>
      <c r="R7" s="14">
        <f t="shared" si="4"/>
        <v>1127014</v>
      </c>
      <c r="S7" s="16">
        <f t="shared" si="5"/>
        <v>-2.4747523919951275E-3</v>
      </c>
      <c r="T7" s="14">
        <f t="shared" si="6"/>
        <v>1131456.8999999999</v>
      </c>
      <c r="U7" s="16">
        <f t="shared" si="7"/>
        <v>1.4576787247413403E-3</v>
      </c>
    </row>
    <row r="8" spans="2:21" x14ac:dyDescent="0.25">
      <c r="B8" s="32"/>
      <c r="C8" s="11" t="s">
        <v>78</v>
      </c>
      <c r="D8" s="12">
        <v>1075</v>
      </c>
      <c r="E8" s="13">
        <v>1534878</v>
      </c>
      <c r="F8" s="14">
        <v>1777852</v>
      </c>
      <c r="G8" s="15">
        <f t="shared" ref="G8:G15" si="8">F8/$E8-1</f>
        <v>0.15830183245834517</v>
      </c>
      <c r="H8" s="14">
        <v>1847922</v>
      </c>
      <c r="I8" s="16">
        <f t="shared" ref="I8:I15" si="9">H8/$E8-1</f>
        <v>0.20395366928185821</v>
      </c>
      <c r="J8" s="14">
        <v>1563874</v>
      </c>
      <c r="K8" s="15">
        <f t="shared" ref="K8:K15" si="10">J8/$E8-1</f>
        <v>1.8891403746747359E-2</v>
      </c>
      <c r="L8" s="14">
        <v>1577027</v>
      </c>
      <c r="M8" s="16">
        <f t="shared" ref="M8:M15" si="11">L8/$E8-1</f>
        <v>2.7460814475156914E-2</v>
      </c>
      <c r="N8" s="14">
        <f t="shared" si="0"/>
        <v>1535620</v>
      </c>
      <c r="O8" s="16">
        <f t="shared" si="1"/>
        <v>4.834260442849736E-4</v>
      </c>
      <c r="P8" s="14">
        <f t="shared" si="2"/>
        <v>1538665.6</v>
      </c>
      <c r="Q8" s="16">
        <f t="shared" si="3"/>
        <v>2.4676879856249112E-3</v>
      </c>
      <c r="R8" s="14">
        <f t="shared" si="4"/>
        <v>1535543</v>
      </c>
      <c r="S8" s="16">
        <f t="shared" si="5"/>
        <v>4.3325919063263996E-4</v>
      </c>
      <c r="T8" s="14">
        <f t="shared" si="6"/>
        <v>1545068.7</v>
      </c>
      <c r="U8" s="16">
        <f t="shared" si="7"/>
        <v>6.6394202014752324E-3</v>
      </c>
    </row>
    <row r="9" spans="2:21" x14ac:dyDescent="0.25">
      <c r="B9" s="32"/>
      <c r="C9" s="11" t="s">
        <v>79</v>
      </c>
      <c r="D9" s="12">
        <v>1434</v>
      </c>
      <c r="E9" s="13">
        <v>1836866</v>
      </c>
      <c r="F9" s="14">
        <v>2126151</v>
      </c>
      <c r="G9" s="15">
        <f t="shared" si="8"/>
        <v>0.15748835244378201</v>
      </c>
      <c r="H9" s="14">
        <v>2193399</v>
      </c>
      <c r="I9" s="16">
        <f t="shared" si="9"/>
        <v>0.1940985352224931</v>
      </c>
      <c r="J9" s="14">
        <v>1879617</v>
      </c>
      <c r="K9" s="15">
        <f t="shared" si="10"/>
        <v>2.327388062057878E-2</v>
      </c>
      <c r="L9" s="14">
        <v>1896581</v>
      </c>
      <c r="M9" s="16">
        <f t="shared" si="11"/>
        <v>3.2509175955132363E-2</v>
      </c>
      <c r="N9" s="14">
        <f t="shared" si="0"/>
        <v>1832573</v>
      </c>
      <c r="O9" s="16">
        <f t="shared" si="1"/>
        <v>-2.3371329209642688E-3</v>
      </c>
      <c r="P9" s="14">
        <f t="shared" si="2"/>
        <v>1840186</v>
      </c>
      <c r="Q9" s="16">
        <f t="shared" si="3"/>
        <v>1.8074263446543615E-3</v>
      </c>
      <c r="R9" s="14">
        <f t="shared" si="4"/>
        <v>1831290</v>
      </c>
      <c r="S9" s="16">
        <f t="shared" si="5"/>
        <v>-3.035605210178649E-3</v>
      </c>
      <c r="T9" s="14">
        <f t="shared" si="6"/>
        <v>1838769.4</v>
      </c>
      <c r="U9" s="16">
        <f t="shared" si="7"/>
        <v>1.0362214772334788E-3</v>
      </c>
    </row>
    <row r="10" spans="2:21" x14ac:dyDescent="0.25">
      <c r="B10" s="32"/>
      <c r="C10" s="11" t="s">
        <v>80</v>
      </c>
      <c r="D10" s="12">
        <v>1792</v>
      </c>
      <c r="E10" s="13">
        <v>2199275</v>
      </c>
      <c r="F10" s="14">
        <v>2581910</v>
      </c>
      <c r="G10" s="15">
        <f t="shared" si="8"/>
        <v>0.17398233508769945</v>
      </c>
      <c r="H10" s="14">
        <v>2639458</v>
      </c>
      <c r="I10" s="16">
        <f t="shared" si="9"/>
        <v>0.20014914005751905</v>
      </c>
      <c r="J10" s="14">
        <v>2234352</v>
      </c>
      <c r="K10" s="15">
        <f t="shared" si="10"/>
        <v>1.5949346943879172E-2</v>
      </c>
      <c r="L10" s="14">
        <v>2255386</v>
      </c>
      <c r="M10" s="16">
        <f t="shared" si="11"/>
        <v>2.5513407827579604E-2</v>
      </c>
      <c r="N10" s="14">
        <f t="shared" si="0"/>
        <v>2201491</v>
      </c>
      <c r="O10" s="16">
        <f t="shared" si="1"/>
        <v>1.0076047788476483E-3</v>
      </c>
      <c r="P10" s="14">
        <f t="shared" si="2"/>
        <v>2209356.1</v>
      </c>
      <c r="Q10" s="16">
        <f t="shared" si="3"/>
        <v>4.5838287617510076E-3</v>
      </c>
      <c r="R10" s="14">
        <f t="shared" si="4"/>
        <v>2182285</v>
      </c>
      <c r="S10" s="16">
        <f t="shared" si="5"/>
        <v>-7.7252731013629505E-3</v>
      </c>
      <c r="T10" s="14">
        <f t="shared" si="6"/>
        <v>2194783</v>
      </c>
      <c r="U10" s="16">
        <f t="shared" si="7"/>
        <v>-2.0424912755340197E-3</v>
      </c>
    </row>
    <row r="11" spans="2:21" x14ac:dyDescent="0.25">
      <c r="B11" s="31"/>
      <c r="C11" s="11" t="s">
        <v>81</v>
      </c>
      <c r="D11" s="11">
        <v>2151</v>
      </c>
      <c r="E11" s="24">
        <v>2561113</v>
      </c>
      <c r="F11" s="14">
        <v>2968102</v>
      </c>
      <c r="G11" s="15">
        <f t="shared" si="8"/>
        <v>0.15891098908950907</v>
      </c>
      <c r="H11" s="14">
        <v>3047295</v>
      </c>
      <c r="I11" s="16">
        <f t="shared" si="9"/>
        <v>0.18983231118658184</v>
      </c>
      <c r="J11" s="14">
        <v>2632250</v>
      </c>
      <c r="K11" s="15">
        <f t="shared" si="10"/>
        <v>2.7775814655581321E-2</v>
      </c>
      <c r="L11" s="14">
        <v>2650420</v>
      </c>
      <c r="M11" s="16">
        <f t="shared" si="11"/>
        <v>3.4870386429650013E-2</v>
      </c>
      <c r="N11" s="14">
        <f t="shared" si="0"/>
        <v>2563589</v>
      </c>
      <c r="O11" s="16">
        <f t="shared" si="1"/>
        <v>9.6676718286148322E-4</v>
      </c>
      <c r="P11" s="14">
        <f t="shared" si="2"/>
        <v>2575392</v>
      </c>
      <c r="Q11" s="16">
        <f t="shared" si="3"/>
        <v>5.5753104216800242E-3</v>
      </c>
      <c r="R11" s="14">
        <f t="shared" si="4"/>
        <v>2544332</v>
      </c>
      <c r="S11" s="16">
        <f t="shared" si="5"/>
        <v>-6.5522294408719706E-3</v>
      </c>
      <c r="T11" s="14">
        <f t="shared" si="6"/>
        <v>2556304.7999999998</v>
      </c>
      <c r="U11" s="16">
        <f t="shared" si="7"/>
        <v>-1.8773869017103539E-3</v>
      </c>
    </row>
    <row r="12" spans="2:21" x14ac:dyDescent="0.25">
      <c r="B12" s="31"/>
      <c r="C12" s="11" t="s">
        <v>82</v>
      </c>
      <c r="D12" s="11">
        <v>2509</v>
      </c>
      <c r="E12" s="24">
        <v>2851602</v>
      </c>
      <c r="F12" s="14">
        <v>3331900</v>
      </c>
      <c r="G12" s="15">
        <f t="shared" si="8"/>
        <v>0.16843093811829291</v>
      </c>
      <c r="H12" s="14">
        <v>3388263</v>
      </c>
      <c r="I12" s="16">
        <f t="shared" si="9"/>
        <v>0.18819631912167267</v>
      </c>
      <c r="J12" s="14">
        <v>2925015</v>
      </c>
      <c r="K12" s="15">
        <f t="shared" si="10"/>
        <v>2.5744476262816507E-2</v>
      </c>
      <c r="L12" s="14">
        <v>2952809</v>
      </c>
      <c r="M12" s="16">
        <f t="shared" si="11"/>
        <v>3.5491278235882939E-2</v>
      </c>
      <c r="N12" s="14">
        <f t="shared" si="0"/>
        <v>2866879</v>
      </c>
      <c r="O12" s="16">
        <f t="shared" si="1"/>
        <v>5.3573394884700587E-3</v>
      </c>
      <c r="P12" s="14">
        <f t="shared" si="2"/>
        <v>2888529.9</v>
      </c>
      <c r="Q12" s="16">
        <f t="shared" si="3"/>
        <v>1.2949878699762385E-2</v>
      </c>
      <c r="R12" s="14">
        <f t="shared" si="4"/>
        <v>2840597</v>
      </c>
      <c r="S12" s="16">
        <f t="shared" si="5"/>
        <v>-3.8592342129091239E-3</v>
      </c>
      <c r="T12" s="14">
        <f t="shared" si="6"/>
        <v>2852292.7</v>
      </c>
      <c r="U12" s="16">
        <f t="shared" si="7"/>
        <v>2.4221472702024016E-4</v>
      </c>
    </row>
    <row r="13" spans="2:21" x14ac:dyDescent="0.25">
      <c r="B13" s="31"/>
      <c r="C13" s="11" t="s">
        <v>83</v>
      </c>
      <c r="D13" s="11">
        <v>2868</v>
      </c>
      <c r="E13" s="24">
        <v>3136727</v>
      </c>
      <c r="F13" s="14">
        <v>3584696</v>
      </c>
      <c r="G13" s="15">
        <f t="shared" si="8"/>
        <v>0.1428141499084874</v>
      </c>
      <c r="H13" s="14">
        <v>3697025</v>
      </c>
      <c r="I13" s="16">
        <f t="shared" si="9"/>
        <v>0.17862504451295891</v>
      </c>
      <c r="J13" s="14">
        <v>3203032</v>
      </c>
      <c r="K13" s="15">
        <f t="shared" si="10"/>
        <v>2.1138275661222616E-2</v>
      </c>
      <c r="L13" s="14">
        <v>3233296</v>
      </c>
      <c r="M13" s="16">
        <f t="shared" si="11"/>
        <v>3.0786549164144583E-2</v>
      </c>
      <c r="N13" s="14">
        <f t="shared" si="0"/>
        <v>3156360</v>
      </c>
      <c r="O13" s="16">
        <f t="shared" si="1"/>
        <v>6.2590719562143349E-3</v>
      </c>
      <c r="P13" s="14">
        <f t="shared" si="2"/>
        <v>3170887</v>
      </c>
      <c r="Q13" s="16">
        <f t="shared" si="3"/>
        <v>1.0890332502637268E-2</v>
      </c>
      <c r="R13" s="14">
        <f t="shared" si="4"/>
        <v>3116658</v>
      </c>
      <c r="S13" s="16">
        <f t="shared" si="5"/>
        <v>-6.3980703452993781E-3</v>
      </c>
      <c r="T13" s="14">
        <f t="shared" si="6"/>
        <v>3129197.6</v>
      </c>
      <c r="U13" s="16">
        <f t="shared" si="7"/>
        <v>-2.4004001623347815E-3</v>
      </c>
    </row>
    <row r="14" spans="2:21" x14ac:dyDescent="0.25">
      <c r="B14" s="31"/>
      <c r="C14" s="11" t="s">
        <v>84</v>
      </c>
      <c r="D14" s="11">
        <v>3226</v>
      </c>
      <c r="E14" s="24">
        <v>3462953</v>
      </c>
      <c r="F14" s="14">
        <v>3934270</v>
      </c>
      <c r="G14" s="15">
        <f t="shared" si="8"/>
        <v>0.13610262686210306</v>
      </c>
      <c r="H14" s="14">
        <v>4061793</v>
      </c>
      <c r="I14" s="16">
        <f t="shared" si="9"/>
        <v>0.17292755633703383</v>
      </c>
      <c r="J14" s="14">
        <v>3541842</v>
      </c>
      <c r="K14" s="15">
        <f t="shared" si="10"/>
        <v>2.2780846289279788E-2</v>
      </c>
      <c r="L14" s="14">
        <v>3575671</v>
      </c>
      <c r="M14" s="16">
        <f t="shared" si="11"/>
        <v>3.2549676533293992E-2</v>
      </c>
      <c r="N14" s="14">
        <f t="shared" si="0"/>
        <v>3492218</v>
      </c>
      <c r="O14" s="16">
        <f t="shared" si="1"/>
        <v>8.4508799281999281E-3</v>
      </c>
      <c r="P14" s="14">
        <f t="shared" si="2"/>
        <v>3506902.1</v>
      </c>
      <c r="Q14" s="16">
        <f t="shared" si="3"/>
        <v>1.2691220469928544E-2</v>
      </c>
      <c r="R14" s="14">
        <f t="shared" si="4"/>
        <v>3445553</v>
      </c>
      <c r="S14" s="16">
        <f t="shared" si="5"/>
        <v>-5.0246133863208753E-3</v>
      </c>
      <c r="T14" s="14">
        <f t="shared" si="6"/>
        <v>3460297.7</v>
      </c>
      <c r="U14" s="16">
        <f t="shared" si="7"/>
        <v>-7.667733290055434E-4</v>
      </c>
    </row>
    <row r="15" spans="2:21" ht="15.75" thickBot="1" x14ac:dyDescent="0.3">
      <c r="B15" s="12"/>
      <c r="C15" s="17" t="s">
        <v>85</v>
      </c>
      <c r="D15" s="17">
        <v>3584</v>
      </c>
      <c r="E15" s="25">
        <v>3765614</v>
      </c>
      <c r="F15" s="19">
        <v>4206005</v>
      </c>
      <c r="G15" s="15">
        <f t="shared" si="8"/>
        <v>0.11695064868571237</v>
      </c>
      <c r="H15" s="19">
        <v>4353966</v>
      </c>
      <c r="I15" s="16">
        <f t="shared" si="9"/>
        <v>0.15624331118378043</v>
      </c>
      <c r="J15" s="19">
        <v>3852428</v>
      </c>
      <c r="K15" s="15">
        <f t="shared" si="10"/>
        <v>2.3054407594617965E-2</v>
      </c>
      <c r="L15" s="19">
        <v>3884308</v>
      </c>
      <c r="M15" s="16">
        <f t="shared" si="11"/>
        <v>3.1520490416702351E-2</v>
      </c>
      <c r="N15" s="19">
        <f t="shared" si="0"/>
        <v>3793603</v>
      </c>
      <c r="O15" s="21">
        <f t="shared" si="1"/>
        <v>7.4327851978455151E-3</v>
      </c>
      <c r="P15" s="19">
        <f t="shared" si="2"/>
        <v>3847923.2</v>
      </c>
      <c r="Q15" s="21">
        <f t="shared" si="3"/>
        <v>2.1858108664350562E-2</v>
      </c>
      <c r="R15" s="19">
        <f t="shared" si="4"/>
        <v>3734814</v>
      </c>
      <c r="S15" s="21">
        <f t="shared" si="5"/>
        <v>-8.1792770050249652E-3</v>
      </c>
      <c r="T15" s="19">
        <f t="shared" si="6"/>
        <v>3754568.3</v>
      </c>
      <c r="U15" s="21">
        <f t="shared" si="7"/>
        <v>-2.9333064939741638E-3</v>
      </c>
    </row>
    <row r="16" spans="2:21" ht="16.5" thickTop="1" thickBot="1" x14ac:dyDescent="0.3">
      <c r="G16" s="35">
        <f>AVERAGE(G6:G15)</f>
        <v>0.14352374202678242</v>
      </c>
      <c r="I16" s="35">
        <f>AVERAGE(I6:I15)</f>
        <v>0.17587494281565325</v>
      </c>
      <c r="K16" s="35">
        <f>AVERAGE(K6:K15)</f>
        <v>2.0145910220737064E-2</v>
      </c>
      <c r="M16" s="35">
        <f>AVERAGE(M6:M15)</f>
        <v>2.9359362233984897E-2</v>
      </c>
      <c r="O16" s="35">
        <f>AVERAGE(O6:O15)</f>
        <v>2.7858834786463004E-3</v>
      </c>
      <c r="Q16" s="35">
        <f>AVERAGE(Q6:Q15)</f>
        <v>7.4056656013053558E-3</v>
      </c>
      <c r="S16" s="35">
        <f>AVERAGE(S6:S15)</f>
        <v>-4.28157959033304E-3</v>
      </c>
      <c r="U16" s="35">
        <f>AVERAGE(U6:U15)</f>
        <v>3.1641960180306403E-5</v>
      </c>
    </row>
    <row r="17" spans="2:27" ht="15.75" thickTop="1" x14ac:dyDescent="0.25"/>
    <row r="19" spans="2:27" x14ac:dyDescent="0.25">
      <c r="I19" s="26"/>
      <c r="J19" s="14"/>
    </row>
    <row r="20" spans="2:27" ht="15.75" customHeight="1" thickBot="1" x14ac:dyDescent="0.3"/>
    <row r="21" spans="2:27" ht="16.5" thickTop="1" thickBot="1" x14ac:dyDescent="0.3">
      <c r="F21" s="52" t="s">
        <v>7</v>
      </c>
      <c r="G21" s="53"/>
      <c r="H21" s="53"/>
      <c r="I21" s="53"/>
      <c r="J21" s="53"/>
      <c r="K21" s="53"/>
      <c r="L21" s="53"/>
      <c r="M21" s="53"/>
      <c r="N21" s="53"/>
      <c r="O21" s="54"/>
    </row>
    <row r="22" spans="2:27" ht="16.5" thickTop="1" thickBot="1" x14ac:dyDescent="0.3">
      <c r="B22" s="23"/>
      <c r="C22" s="1" t="s">
        <v>2</v>
      </c>
      <c r="D22" s="1" t="s">
        <v>8</v>
      </c>
      <c r="E22" s="1" t="s">
        <v>27</v>
      </c>
      <c r="F22" s="2">
        <v>1</v>
      </c>
      <c r="G22" s="4">
        <v>2</v>
      </c>
      <c r="H22" s="4">
        <v>3</v>
      </c>
      <c r="I22" s="4">
        <v>4</v>
      </c>
      <c r="J22" s="4">
        <v>5</v>
      </c>
      <c r="K22" s="4">
        <v>6</v>
      </c>
      <c r="L22" s="4">
        <v>7</v>
      </c>
      <c r="M22" s="4">
        <v>8</v>
      </c>
      <c r="N22" s="4">
        <v>9</v>
      </c>
      <c r="O22" s="3">
        <v>10</v>
      </c>
      <c r="P22" s="61" t="s">
        <v>0</v>
      </c>
      <c r="Q22" s="62"/>
      <c r="R22" s="61" t="s">
        <v>1</v>
      </c>
      <c r="S22" s="62"/>
      <c r="T22" s="38" t="s">
        <v>9</v>
      </c>
    </row>
    <row r="23" spans="2:27" ht="15.75" thickTop="1" x14ac:dyDescent="0.25">
      <c r="B23" s="55" t="s">
        <v>26</v>
      </c>
      <c r="C23" s="5" t="str">
        <f t="shared" ref="C23:E32" si="12">C6</f>
        <v>Beijing-1</v>
      </c>
      <c r="D23" s="6">
        <f t="shared" si="12"/>
        <v>358</v>
      </c>
      <c r="E23" s="7">
        <f t="shared" si="12"/>
        <v>760578</v>
      </c>
      <c r="F23" s="14">
        <v>764019</v>
      </c>
      <c r="G23" s="14">
        <v>760578</v>
      </c>
      <c r="H23" s="14">
        <v>760578</v>
      </c>
      <c r="I23" s="14">
        <v>760578</v>
      </c>
      <c r="J23" s="8">
        <v>760677</v>
      </c>
      <c r="K23" s="14">
        <v>764349</v>
      </c>
      <c r="L23" s="14">
        <v>760578</v>
      </c>
      <c r="M23" s="14">
        <v>760578</v>
      </c>
      <c r="N23" s="14">
        <v>760578</v>
      </c>
      <c r="O23" s="7">
        <v>760578</v>
      </c>
      <c r="P23" s="14">
        <f>MIN(F23:O23)</f>
        <v>760578</v>
      </c>
      <c r="Q23" s="16">
        <f>P23/E23-1</f>
        <v>0</v>
      </c>
      <c r="R23" s="14">
        <f>AVERAGE(F23:O23)</f>
        <v>761309.1</v>
      </c>
      <c r="S23" s="16">
        <f>R23/E23-1</f>
        <v>9.6124263389163467E-4</v>
      </c>
      <c r="T23" s="24">
        <f>_xlfn.STDEV.P(F23:O23)</f>
        <v>1439.6406114027211</v>
      </c>
    </row>
    <row r="24" spans="2:27" x14ac:dyDescent="0.25">
      <c r="B24" s="56"/>
      <c r="C24" s="11" t="str">
        <f t="shared" si="12"/>
        <v>Beijing-2</v>
      </c>
      <c r="D24" s="12">
        <f t="shared" si="12"/>
        <v>717</v>
      </c>
      <c r="E24" s="13">
        <f t="shared" si="12"/>
        <v>1129810</v>
      </c>
      <c r="F24" s="14">
        <v>1135620</v>
      </c>
      <c r="G24" s="14">
        <v>1132927</v>
      </c>
      <c r="H24" s="14">
        <v>1127014</v>
      </c>
      <c r="I24" s="14">
        <v>1127949</v>
      </c>
      <c r="J24" s="14">
        <v>1133765</v>
      </c>
      <c r="K24" s="14">
        <v>1132069</v>
      </c>
      <c r="L24" s="14">
        <v>1131872</v>
      </c>
      <c r="M24" s="14">
        <v>1128211</v>
      </c>
      <c r="N24" s="14">
        <v>1130835</v>
      </c>
      <c r="O24" s="13">
        <v>1134307</v>
      </c>
      <c r="P24" s="14">
        <f t="shared" ref="P24:P32" si="13">MIN(F24:O24)</f>
        <v>1127014</v>
      </c>
      <c r="Q24" s="16">
        <f t="shared" ref="Q24:Q32" si="14">P24/E24-1</f>
        <v>-2.4747523919951275E-3</v>
      </c>
      <c r="R24" s="14">
        <f t="shared" ref="R24:R32" si="15">AVERAGE(F24:O24)</f>
        <v>1131456.8999999999</v>
      </c>
      <c r="S24" s="16">
        <f t="shared" ref="S24:S32" si="16">R24/E24-1</f>
        <v>1.4576787247413403E-3</v>
      </c>
      <c r="T24" s="24">
        <f t="shared" ref="T24:T32" si="17">_xlfn.STDEV.P(F24:O24)</f>
        <v>2765.0915879948716</v>
      </c>
      <c r="X24" s="33"/>
      <c r="Y24" s="33"/>
      <c r="Z24" s="33"/>
      <c r="AA24" s="33"/>
    </row>
    <row r="25" spans="2:27" x14ac:dyDescent="0.25">
      <c r="B25" s="56"/>
      <c r="C25" s="11" t="str">
        <f t="shared" si="12"/>
        <v>Beijing-3</v>
      </c>
      <c r="D25" s="12">
        <f t="shared" si="12"/>
        <v>1075</v>
      </c>
      <c r="E25" s="13">
        <f t="shared" si="12"/>
        <v>1534878</v>
      </c>
      <c r="F25" s="14">
        <v>1548883</v>
      </c>
      <c r="G25" s="14">
        <v>1547414</v>
      </c>
      <c r="H25" s="14">
        <v>1546932</v>
      </c>
      <c r="I25" s="14">
        <v>1540660</v>
      </c>
      <c r="J25" s="14">
        <v>1538929</v>
      </c>
      <c r="K25" s="14">
        <v>1542820</v>
      </c>
      <c r="L25" s="14">
        <v>1535543</v>
      </c>
      <c r="M25" s="14">
        <v>1546115</v>
      </c>
      <c r="N25" s="14">
        <v>1552793</v>
      </c>
      <c r="O25" s="13">
        <v>1550598</v>
      </c>
      <c r="P25" s="14">
        <f t="shared" si="13"/>
        <v>1535543</v>
      </c>
      <c r="Q25" s="16">
        <f t="shared" si="14"/>
        <v>4.3325919063263996E-4</v>
      </c>
      <c r="R25" s="14">
        <f t="shared" si="15"/>
        <v>1545068.7</v>
      </c>
      <c r="S25" s="16">
        <f t="shared" si="16"/>
        <v>6.6394202014752324E-3</v>
      </c>
      <c r="T25" s="24">
        <f t="shared" si="17"/>
        <v>5174.7664691268919</v>
      </c>
    </row>
    <row r="26" spans="2:27" x14ac:dyDescent="0.25">
      <c r="B26" s="56"/>
      <c r="C26" s="11" t="str">
        <f t="shared" si="12"/>
        <v>Beijing-4</v>
      </c>
      <c r="D26" s="12">
        <f t="shared" si="12"/>
        <v>1434</v>
      </c>
      <c r="E26" s="13">
        <f t="shared" si="12"/>
        <v>1836866</v>
      </c>
      <c r="F26" s="14">
        <v>1836140</v>
      </c>
      <c r="G26" s="14">
        <v>1839348</v>
      </c>
      <c r="H26" s="14">
        <v>1837809</v>
      </c>
      <c r="I26" s="14">
        <v>1836318</v>
      </c>
      <c r="J26" s="14">
        <v>1838739</v>
      </c>
      <c r="K26" s="14">
        <v>1838070</v>
      </c>
      <c r="L26" s="14">
        <v>1842255</v>
      </c>
      <c r="M26" s="14">
        <v>1838624</v>
      </c>
      <c r="N26" s="14">
        <v>1849101</v>
      </c>
      <c r="O26" s="13">
        <v>1831290</v>
      </c>
      <c r="P26" s="14">
        <f t="shared" si="13"/>
        <v>1831290</v>
      </c>
      <c r="Q26" s="16">
        <f t="shared" si="14"/>
        <v>-3.035605210178649E-3</v>
      </c>
      <c r="R26" s="14">
        <f t="shared" si="15"/>
        <v>1838769.4</v>
      </c>
      <c r="S26" s="16">
        <f t="shared" si="16"/>
        <v>1.0362214772334788E-3</v>
      </c>
      <c r="T26" s="24">
        <f t="shared" si="17"/>
        <v>4353.4385076626495</v>
      </c>
    </row>
    <row r="27" spans="2:27" x14ac:dyDescent="0.25">
      <c r="B27" s="56"/>
      <c r="C27" s="11" t="str">
        <f t="shared" si="12"/>
        <v>Beijing-5</v>
      </c>
      <c r="D27" s="12">
        <f t="shared" si="12"/>
        <v>1792</v>
      </c>
      <c r="E27" s="13">
        <f t="shared" si="12"/>
        <v>2199275</v>
      </c>
      <c r="F27" s="29">
        <v>2206143</v>
      </c>
      <c r="G27" s="14">
        <v>2193610</v>
      </c>
      <c r="H27" s="14">
        <v>2202897</v>
      </c>
      <c r="I27" s="14">
        <v>2203558</v>
      </c>
      <c r="J27" s="14">
        <v>2194797</v>
      </c>
      <c r="K27" s="14">
        <v>2182285</v>
      </c>
      <c r="L27" s="14">
        <v>2191873</v>
      </c>
      <c r="M27" s="14">
        <v>2184674</v>
      </c>
      <c r="N27" s="14">
        <v>2204771</v>
      </c>
      <c r="O27" s="13">
        <v>2183222</v>
      </c>
      <c r="P27" s="14">
        <f t="shared" si="13"/>
        <v>2182285</v>
      </c>
      <c r="Q27" s="16">
        <f t="shared" si="14"/>
        <v>-7.7252731013629505E-3</v>
      </c>
      <c r="R27" s="14">
        <f t="shared" si="15"/>
        <v>2194783</v>
      </c>
      <c r="S27" s="16">
        <f t="shared" si="16"/>
        <v>-2.0424912755340197E-3</v>
      </c>
      <c r="T27" s="24">
        <f t="shared" si="17"/>
        <v>8795.1133932428638</v>
      </c>
    </row>
    <row r="28" spans="2:27" x14ac:dyDescent="0.25">
      <c r="B28" s="56"/>
      <c r="C28" s="11" t="str">
        <f t="shared" si="12"/>
        <v>Beijing-6</v>
      </c>
      <c r="D28" s="11">
        <f t="shared" si="12"/>
        <v>2151</v>
      </c>
      <c r="E28" s="24">
        <f t="shared" si="12"/>
        <v>2561113</v>
      </c>
      <c r="F28" s="14">
        <v>2554751</v>
      </c>
      <c r="G28" s="14">
        <v>2560235</v>
      </c>
      <c r="H28" s="14">
        <v>2561932</v>
      </c>
      <c r="I28" s="14">
        <v>2544332</v>
      </c>
      <c r="J28" s="14">
        <v>2552576</v>
      </c>
      <c r="K28" s="14">
        <v>2560639</v>
      </c>
      <c r="L28" s="14">
        <v>2557268</v>
      </c>
      <c r="M28" s="14">
        <v>2554702</v>
      </c>
      <c r="N28" s="14">
        <v>2566320</v>
      </c>
      <c r="O28" s="13">
        <v>2550293</v>
      </c>
      <c r="P28" s="14">
        <f t="shared" si="13"/>
        <v>2544332</v>
      </c>
      <c r="Q28" s="16">
        <f t="shared" si="14"/>
        <v>-6.5522294408719706E-3</v>
      </c>
      <c r="R28" s="14">
        <f t="shared" si="15"/>
        <v>2556304.7999999998</v>
      </c>
      <c r="S28" s="16">
        <f t="shared" si="16"/>
        <v>-1.8773869017103539E-3</v>
      </c>
      <c r="T28" s="24">
        <f t="shared" si="17"/>
        <v>6045.7093678078845</v>
      </c>
    </row>
    <row r="29" spans="2:27" x14ac:dyDescent="0.25">
      <c r="B29" s="56"/>
      <c r="C29" s="11" t="str">
        <f t="shared" si="12"/>
        <v>Beijing-7</v>
      </c>
      <c r="D29" s="11">
        <f t="shared" si="12"/>
        <v>2509</v>
      </c>
      <c r="E29" s="24">
        <f t="shared" si="12"/>
        <v>2851602</v>
      </c>
      <c r="F29" s="14">
        <v>2849827</v>
      </c>
      <c r="G29" s="14">
        <v>2841779</v>
      </c>
      <c r="H29" s="14">
        <v>2859917</v>
      </c>
      <c r="I29" s="14">
        <v>2860017</v>
      </c>
      <c r="J29" s="14">
        <v>2860228</v>
      </c>
      <c r="K29" s="14">
        <v>2840597</v>
      </c>
      <c r="L29" s="14">
        <v>2849984</v>
      </c>
      <c r="M29" s="14">
        <v>2855356</v>
      </c>
      <c r="N29" s="14">
        <v>2845544</v>
      </c>
      <c r="O29" s="13">
        <v>2859678</v>
      </c>
      <c r="P29" s="14">
        <f t="shared" si="13"/>
        <v>2840597</v>
      </c>
      <c r="Q29" s="16">
        <f t="shared" si="14"/>
        <v>-3.8592342129091239E-3</v>
      </c>
      <c r="R29" s="14">
        <f t="shared" si="15"/>
        <v>2852292.7</v>
      </c>
      <c r="S29" s="16">
        <f t="shared" si="16"/>
        <v>2.4221472702024016E-4</v>
      </c>
      <c r="T29" s="24">
        <f t="shared" si="17"/>
        <v>7409.2659562199542</v>
      </c>
    </row>
    <row r="30" spans="2:27" x14ac:dyDescent="0.25">
      <c r="B30" s="56"/>
      <c r="C30" s="11" t="str">
        <f t="shared" si="12"/>
        <v>Beijing-8</v>
      </c>
      <c r="D30" s="11">
        <f t="shared" si="12"/>
        <v>2868</v>
      </c>
      <c r="E30" s="24">
        <f t="shared" si="12"/>
        <v>3136727</v>
      </c>
      <c r="F30" s="14">
        <v>3154513</v>
      </c>
      <c r="G30" s="14">
        <v>3120225</v>
      </c>
      <c r="H30" s="14">
        <v>3127976</v>
      </c>
      <c r="I30" s="14">
        <v>3135949</v>
      </c>
      <c r="J30" s="14">
        <v>3116658</v>
      </c>
      <c r="K30" s="14">
        <v>3117470</v>
      </c>
      <c r="L30" s="14">
        <v>3142436</v>
      </c>
      <c r="M30" s="14">
        <v>3119511</v>
      </c>
      <c r="N30" s="14">
        <v>3134500</v>
      </c>
      <c r="O30" s="13">
        <v>3122738</v>
      </c>
      <c r="P30" s="14">
        <f t="shared" si="13"/>
        <v>3116658</v>
      </c>
      <c r="Q30" s="16">
        <f t="shared" si="14"/>
        <v>-6.3980703452993781E-3</v>
      </c>
      <c r="R30" s="14">
        <f t="shared" si="15"/>
        <v>3129197.6</v>
      </c>
      <c r="S30" s="16">
        <f t="shared" si="16"/>
        <v>-2.4004001623347815E-3</v>
      </c>
      <c r="T30" s="24">
        <f t="shared" si="17"/>
        <v>11841.267830768798</v>
      </c>
    </row>
    <row r="31" spans="2:27" x14ac:dyDescent="0.25">
      <c r="B31" s="56"/>
      <c r="C31" s="11" t="str">
        <f t="shared" si="12"/>
        <v>Beijing-9</v>
      </c>
      <c r="D31" s="11">
        <f t="shared" si="12"/>
        <v>3226</v>
      </c>
      <c r="E31" s="24">
        <f t="shared" si="12"/>
        <v>3462953</v>
      </c>
      <c r="F31" s="14">
        <v>3471971</v>
      </c>
      <c r="G31" s="14">
        <v>3461547</v>
      </c>
      <c r="H31" s="14">
        <v>3449554</v>
      </c>
      <c r="I31" s="14">
        <v>3457289</v>
      </c>
      <c r="J31" s="14">
        <v>3459072</v>
      </c>
      <c r="K31" s="14">
        <v>3461034</v>
      </c>
      <c r="L31" s="14">
        <v>3471109</v>
      </c>
      <c r="M31" s="14">
        <v>3445553</v>
      </c>
      <c r="N31" s="14">
        <v>3464734</v>
      </c>
      <c r="O31" s="13">
        <v>3461114</v>
      </c>
      <c r="P31" s="14">
        <f t="shared" si="13"/>
        <v>3445553</v>
      </c>
      <c r="Q31" s="16">
        <f t="shared" si="14"/>
        <v>-5.0246133863208753E-3</v>
      </c>
      <c r="R31" s="14">
        <f t="shared" si="15"/>
        <v>3460297.7</v>
      </c>
      <c r="S31" s="16">
        <f t="shared" si="16"/>
        <v>-7.667733290055434E-4</v>
      </c>
      <c r="T31" s="24">
        <f t="shared" si="17"/>
        <v>7867.5791454551008</v>
      </c>
    </row>
    <row r="32" spans="2:27" ht="15.75" thickBot="1" x14ac:dyDescent="0.3">
      <c r="B32" s="57"/>
      <c r="C32" s="17" t="str">
        <f t="shared" si="12"/>
        <v>Beijing-10</v>
      </c>
      <c r="D32" s="17">
        <f t="shared" si="12"/>
        <v>3584</v>
      </c>
      <c r="E32" s="25">
        <f t="shared" si="12"/>
        <v>3765614</v>
      </c>
      <c r="F32" s="19">
        <v>3746795</v>
      </c>
      <c r="G32" s="19">
        <v>3767986</v>
      </c>
      <c r="H32" s="19">
        <v>3773266</v>
      </c>
      <c r="I32" s="19">
        <v>3749063</v>
      </c>
      <c r="J32" s="19">
        <v>3734814</v>
      </c>
      <c r="K32" s="19">
        <v>3769294</v>
      </c>
      <c r="L32" s="19">
        <v>3763251</v>
      </c>
      <c r="M32" s="19">
        <v>3742052</v>
      </c>
      <c r="N32" s="19">
        <v>3755205</v>
      </c>
      <c r="O32" s="39">
        <v>3743957</v>
      </c>
      <c r="P32" s="19">
        <f t="shared" si="13"/>
        <v>3734814</v>
      </c>
      <c r="Q32" s="21">
        <f t="shared" si="14"/>
        <v>-8.1792770050249652E-3</v>
      </c>
      <c r="R32" s="19">
        <f t="shared" si="15"/>
        <v>3754568.3</v>
      </c>
      <c r="S32" s="21">
        <f t="shared" si="16"/>
        <v>-2.9333064939741638E-3</v>
      </c>
      <c r="T32" s="25">
        <f t="shared" si="17"/>
        <v>12539.943812075076</v>
      </c>
    </row>
    <row r="33" spans="2:24" ht="15.75" thickTop="1" x14ac:dyDescent="0.25"/>
    <row r="34" spans="2:24" ht="15.75" thickBot="1" x14ac:dyDescent="0.3"/>
    <row r="35" spans="2:24" ht="16.5" thickTop="1" thickBot="1" x14ac:dyDescent="0.3">
      <c r="F35" s="52" t="s">
        <v>7</v>
      </c>
      <c r="G35" s="53"/>
      <c r="H35" s="53"/>
      <c r="I35" s="53"/>
      <c r="J35" s="53"/>
      <c r="K35" s="53"/>
      <c r="L35" s="53"/>
      <c r="M35" s="53"/>
      <c r="N35" s="53"/>
      <c r="O35" s="54"/>
    </row>
    <row r="36" spans="2:24" ht="16.5" thickTop="1" thickBot="1" x14ac:dyDescent="0.3">
      <c r="B36" s="23"/>
      <c r="C36" s="1" t="s">
        <v>2</v>
      </c>
      <c r="D36" s="1" t="s">
        <v>8</v>
      </c>
      <c r="E36" s="1" t="s">
        <v>27</v>
      </c>
      <c r="F36" s="2">
        <v>1</v>
      </c>
      <c r="G36" s="4">
        <v>2</v>
      </c>
      <c r="H36" s="4">
        <v>3</v>
      </c>
      <c r="I36" s="4">
        <v>4</v>
      </c>
      <c r="J36" s="4">
        <v>5</v>
      </c>
      <c r="K36" s="4">
        <v>6</v>
      </c>
      <c r="L36" s="4">
        <v>7</v>
      </c>
      <c r="M36" s="4">
        <v>8</v>
      </c>
      <c r="N36" s="4">
        <v>9</v>
      </c>
      <c r="O36" s="3">
        <v>10</v>
      </c>
      <c r="P36" s="61" t="s">
        <v>0</v>
      </c>
      <c r="Q36" s="62"/>
      <c r="R36" s="61" t="s">
        <v>1</v>
      </c>
      <c r="S36" s="62"/>
      <c r="T36" s="38" t="s">
        <v>9</v>
      </c>
    </row>
    <row r="37" spans="2:24" ht="15.75" thickTop="1" x14ac:dyDescent="0.25">
      <c r="B37" s="55" t="s">
        <v>74</v>
      </c>
      <c r="C37" s="5" t="str">
        <f t="shared" ref="C37:E46" si="18">C6</f>
        <v>Beijing-1</v>
      </c>
      <c r="D37" s="6">
        <f t="shared" si="18"/>
        <v>358</v>
      </c>
      <c r="E37" s="7">
        <f t="shared" si="18"/>
        <v>760578</v>
      </c>
      <c r="F37" s="14">
        <v>760578</v>
      </c>
      <c r="G37" s="14">
        <v>760578</v>
      </c>
      <c r="H37" s="14">
        <v>760578</v>
      </c>
      <c r="I37" s="14">
        <v>760578</v>
      </c>
      <c r="J37" s="8">
        <v>760578</v>
      </c>
      <c r="K37" s="14">
        <v>760578</v>
      </c>
      <c r="L37" s="14">
        <v>760578</v>
      </c>
      <c r="M37" s="14">
        <v>760578</v>
      </c>
      <c r="N37" s="14">
        <v>760578</v>
      </c>
      <c r="O37" s="7">
        <v>760578</v>
      </c>
      <c r="P37" s="14">
        <f>MIN(F37:O37)</f>
        <v>760578</v>
      </c>
      <c r="Q37" s="16">
        <f>P37/E37-1</f>
        <v>0</v>
      </c>
      <c r="R37" s="14">
        <f>AVERAGE(F37:O37)</f>
        <v>760578</v>
      </c>
      <c r="S37" s="16">
        <f>R37/E37-1</f>
        <v>0</v>
      </c>
      <c r="T37" s="24">
        <f>_xlfn.STDEV.P(F37:O37)</f>
        <v>0</v>
      </c>
      <c r="W37" s="50"/>
    </row>
    <row r="38" spans="2:24" x14ac:dyDescent="0.25">
      <c r="B38" s="56"/>
      <c r="C38" s="11" t="str">
        <f t="shared" si="18"/>
        <v>Beijing-2</v>
      </c>
      <c r="D38" s="12">
        <f t="shared" si="18"/>
        <v>717</v>
      </c>
      <c r="E38" s="13">
        <f t="shared" si="18"/>
        <v>1129810</v>
      </c>
      <c r="F38" s="14">
        <v>1130880</v>
      </c>
      <c r="G38" s="14">
        <v>1130218</v>
      </c>
      <c r="H38" s="14">
        <v>1132974</v>
      </c>
      <c r="I38" s="14">
        <v>1130881</v>
      </c>
      <c r="J38" s="14">
        <v>1130079</v>
      </c>
      <c r="K38" s="14">
        <v>1132244</v>
      </c>
      <c r="L38" s="14">
        <v>1131101</v>
      </c>
      <c r="M38" s="14">
        <v>1131043</v>
      </c>
      <c r="N38" s="14">
        <v>1131481</v>
      </c>
      <c r="O38" s="13">
        <v>1131128</v>
      </c>
      <c r="P38" s="14">
        <f t="shared" ref="P38:P46" si="19">MIN(F38:O38)</f>
        <v>1130079</v>
      </c>
      <c r="Q38" s="16">
        <f t="shared" ref="Q38:Q46" si="20">P38/E38-1</f>
        <v>2.3809313070333182E-4</v>
      </c>
      <c r="R38" s="14">
        <f t="shared" ref="R38:R46" si="21">AVERAGE(F38:O38)</f>
        <v>1131202.8999999999</v>
      </c>
      <c r="S38" s="16">
        <f t="shared" ref="S38:S46" si="22">R38/E38-1</f>
        <v>1.2328621626644942E-3</v>
      </c>
      <c r="T38" s="24">
        <f t="shared" ref="T38:T46" si="23">_xlfn.STDEV.P(F38:O38)</f>
        <v>823.44695639731401</v>
      </c>
      <c r="V38" s="33"/>
      <c r="W38" s="22"/>
      <c r="X38" s="14"/>
    </row>
    <row r="39" spans="2:24" ht="15.75" customHeight="1" x14ac:dyDescent="0.25">
      <c r="B39" s="56"/>
      <c r="C39" s="11" t="str">
        <f t="shared" si="18"/>
        <v>Beijing-3</v>
      </c>
      <c r="D39" s="12">
        <f t="shared" si="18"/>
        <v>1075</v>
      </c>
      <c r="E39" s="13">
        <f t="shared" si="18"/>
        <v>1534878</v>
      </c>
      <c r="F39" s="14">
        <v>1539541</v>
      </c>
      <c r="G39" s="14">
        <v>1538498</v>
      </c>
      <c r="H39" s="14">
        <v>1541528</v>
      </c>
      <c r="I39" s="14">
        <v>1538038</v>
      </c>
      <c r="J39" s="14">
        <v>1536590</v>
      </c>
      <c r="K39" s="14">
        <v>1535620</v>
      </c>
      <c r="L39" s="14">
        <v>1537606</v>
      </c>
      <c r="M39" s="14">
        <v>1535620</v>
      </c>
      <c r="N39" s="14">
        <v>1541085</v>
      </c>
      <c r="O39" s="13">
        <v>1542530</v>
      </c>
      <c r="P39" s="14">
        <f t="shared" si="19"/>
        <v>1535620</v>
      </c>
      <c r="Q39" s="16">
        <f t="shared" si="20"/>
        <v>4.834260442849736E-4</v>
      </c>
      <c r="R39" s="14">
        <f t="shared" si="21"/>
        <v>1538665.6</v>
      </c>
      <c r="S39" s="16">
        <f t="shared" si="22"/>
        <v>2.4676879856249112E-3</v>
      </c>
      <c r="T39" s="24">
        <f t="shared" si="23"/>
        <v>2327.0354616979948</v>
      </c>
      <c r="V39" s="14"/>
      <c r="W39" s="22"/>
      <c r="X39" s="14"/>
    </row>
    <row r="40" spans="2:24" x14ac:dyDescent="0.25">
      <c r="B40" s="56"/>
      <c r="C40" s="11" t="str">
        <f t="shared" si="18"/>
        <v>Beijing-4</v>
      </c>
      <c r="D40" s="12">
        <f t="shared" si="18"/>
        <v>1434</v>
      </c>
      <c r="E40" s="13">
        <f t="shared" si="18"/>
        <v>1836866</v>
      </c>
      <c r="F40" s="14">
        <v>1841644</v>
      </c>
      <c r="G40" s="14">
        <v>1849024</v>
      </c>
      <c r="H40" s="14">
        <v>1832573</v>
      </c>
      <c r="I40" s="14">
        <v>1832580</v>
      </c>
      <c r="J40" s="14">
        <v>1848517</v>
      </c>
      <c r="K40" s="14">
        <v>1836910</v>
      </c>
      <c r="L40" s="14">
        <v>1839597</v>
      </c>
      <c r="M40" s="14">
        <v>1838813</v>
      </c>
      <c r="N40" s="14">
        <v>1840812</v>
      </c>
      <c r="O40" s="13">
        <v>1841390</v>
      </c>
      <c r="P40" s="14">
        <f t="shared" si="19"/>
        <v>1832573</v>
      </c>
      <c r="Q40" s="16">
        <f t="shared" si="20"/>
        <v>-2.3371329209642688E-3</v>
      </c>
      <c r="R40" s="14">
        <f t="shared" si="21"/>
        <v>1840186</v>
      </c>
      <c r="S40" s="16">
        <f t="shared" si="22"/>
        <v>1.8074263446543615E-3</v>
      </c>
      <c r="T40" s="24">
        <f t="shared" si="23"/>
        <v>5293.9237999805018</v>
      </c>
      <c r="V40" s="14"/>
      <c r="W40" s="22"/>
      <c r="X40" s="14"/>
    </row>
    <row r="41" spans="2:24" x14ac:dyDescent="0.25">
      <c r="B41" s="56"/>
      <c r="C41" s="11" t="str">
        <f t="shared" si="18"/>
        <v>Beijing-5</v>
      </c>
      <c r="D41" s="12">
        <f t="shared" si="18"/>
        <v>1792</v>
      </c>
      <c r="E41" s="13">
        <f t="shared" si="18"/>
        <v>2199275</v>
      </c>
      <c r="F41" s="29">
        <v>2202740</v>
      </c>
      <c r="G41" s="14">
        <v>2201491</v>
      </c>
      <c r="H41" s="14">
        <v>2206293</v>
      </c>
      <c r="I41" s="14">
        <v>2212521</v>
      </c>
      <c r="J41" s="14">
        <v>2208003</v>
      </c>
      <c r="K41" s="14">
        <v>2216229</v>
      </c>
      <c r="L41" s="14">
        <v>2205589</v>
      </c>
      <c r="M41" s="14">
        <v>2206835</v>
      </c>
      <c r="N41" s="14">
        <v>2212846</v>
      </c>
      <c r="O41" s="13">
        <v>2221014</v>
      </c>
      <c r="P41" s="14">
        <f t="shared" si="19"/>
        <v>2201491</v>
      </c>
      <c r="Q41" s="16">
        <f t="shared" si="20"/>
        <v>1.0076047788476483E-3</v>
      </c>
      <c r="R41" s="14">
        <f t="shared" si="21"/>
        <v>2209356.1</v>
      </c>
      <c r="S41" s="16">
        <f t="shared" si="22"/>
        <v>4.5838287617510076E-3</v>
      </c>
      <c r="T41" s="24">
        <f t="shared" si="23"/>
        <v>5854.3352047862782</v>
      </c>
      <c r="V41" s="14"/>
      <c r="W41" s="22"/>
      <c r="X41" s="14"/>
    </row>
    <row r="42" spans="2:24" x14ac:dyDescent="0.25">
      <c r="B42" s="56"/>
      <c r="C42" s="11" t="str">
        <f t="shared" si="18"/>
        <v>Beijing-6</v>
      </c>
      <c r="D42" s="11">
        <f t="shared" si="18"/>
        <v>2151</v>
      </c>
      <c r="E42" s="24">
        <f t="shared" si="18"/>
        <v>2561113</v>
      </c>
      <c r="F42" s="14">
        <v>2563589</v>
      </c>
      <c r="G42" s="14">
        <v>2574582</v>
      </c>
      <c r="H42" s="14">
        <v>2573196</v>
      </c>
      <c r="I42" s="14">
        <v>2571393</v>
      </c>
      <c r="J42" s="14">
        <v>2565308</v>
      </c>
      <c r="K42" s="14">
        <v>2590044</v>
      </c>
      <c r="L42" s="14">
        <v>2575194</v>
      </c>
      <c r="M42" s="14">
        <v>2590603</v>
      </c>
      <c r="N42" s="14">
        <v>2577186</v>
      </c>
      <c r="O42" s="13">
        <v>2572825</v>
      </c>
      <c r="P42" s="14">
        <f t="shared" si="19"/>
        <v>2563589</v>
      </c>
      <c r="Q42" s="16">
        <f t="shared" si="20"/>
        <v>9.6676718286148322E-4</v>
      </c>
      <c r="R42" s="14">
        <f t="shared" si="21"/>
        <v>2575392</v>
      </c>
      <c r="S42" s="16">
        <f t="shared" si="22"/>
        <v>5.5753104216800242E-3</v>
      </c>
      <c r="T42" s="24">
        <f t="shared" si="23"/>
        <v>8475.6777664090077</v>
      </c>
      <c r="V42" s="14"/>
      <c r="W42" s="22"/>
      <c r="X42" s="14"/>
    </row>
    <row r="43" spans="2:24" x14ac:dyDescent="0.25">
      <c r="B43" s="56"/>
      <c r="C43" s="11" t="str">
        <f t="shared" si="18"/>
        <v>Beijing-7</v>
      </c>
      <c r="D43" s="11">
        <f t="shared" si="18"/>
        <v>2509</v>
      </c>
      <c r="E43" s="24">
        <f t="shared" si="18"/>
        <v>2851602</v>
      </c>
      <c r="F43" s="14">
        <v>2892653</v>
      </c>
      <c r="G43" s="14">
        <v>2895768</v>
      </c>
      <c r="H43" s="14">
        <v>2891234</v>
      </c>
      <c r="I43" s="14">
        <v>2894611</v>
      </c>
      <c r="J43" s="14">
        <v>2894209</v>
      </c>
      <c r="K43" s="14">
        <v>2882997</v>
      </c>
      <c r="L43" s="14">
        <v>2889340</v>
      </c>
      <c r="M43" s="14">
        <v>2889684</v>
      </c>
      <c r="N43" s="14">
        <v>2866879</v>
      </c>
      <c r="O43" s="13">
        <v>2887924</v>
      </c>
      <c r="P43" s="14">
        <f t="shared" si="19"/>
        <v>2866879</v>
      </c>
      <c r="Q43" s="16">
        <f t="shared" si="20"/>
        <v>5.3573394884700587E-3</v>
      </c>
      <c r="R43" s="14">
        <f t="shared" si="21"/>
        <v>2888529.9</v>
      </c>
      <c r="S43" s="16">
        <f t="shared" si="22"/>
        <v>1.2949878699762385E-2</v>
      </c>
      <c r="T43" s="24">
        <f t="shared" si="23"/>
        <v>8047.7570347271303</v>
      </c>
      <c r="V43" s="14"/>
      <c r="W43" s="22"/>
      <c r="X43" s="14"/>
    </row>
    <row r="44" spans="2:24" x14ac:dyDescent="0.25">
      <c r="B44" s="56"/>
      <c r="C44" s="11" t="str">
        <f t="shared" si="18"/>
        <v>Beijing-8</v>
      </c>
      <c r="D44" s="11">
        <f t="shared" si="18"/>
        <v>2868</v>
      </c>
      <c r="E44" s="24">
        <f t="shared" si="18"/>
        <v>3136727</v>
      </c>
      <c r="F44" s="14">
        <v>3168611</v>
      </c>
      <c r="G44" s="14">
        <v>3179805</v>
      </c>
      <c r="H44" s="14">
        <v>3174675</v>
      </c>
      <c r="I44" s="14">
        <v>3177597</v>
      </c>
      <c r="J44" s="14">
        <v>3169195</v>
      </c>
      <c r="K44" s="14">
        <v>3168006</v>
      </c>
      <c r="L44" s="14">
        <v>3173145</v>
      </c>
      <c r="M44" s="14">
        <v>3156360</v>
      </c>
      <c r="N44" s="14">
        <v>3170138</v>
      </c>
      <c r="O44" s="13">
        <v>3171338</v>
      </c>
      <c r="P44" s="14">
        <f t="shared" si="19"/>
        <v>3156360</v>
      </c>
      <c r="Q44" s="16">
        <f t="shared" si="20"/>
        <v>6.2590719562143349E-3</v>
      </c>
      <c r="R44" s="14">
        <f t="shared" si="21"/>
        <v>3170887</v>
      </c>
      <c r="S44" s="16">
        <f t="shared" si="22"/>
        <v>1.0890332502637268E-2</v>
      </c>
      <c r="T44" s="24">
        <f t="shared" si="23"/>
        <v>6100.3578911404857</v>
      </c>
      <c r="V44" s="14"/>
      <c r="W44" s="22"/>
      <c r="X44" s="14"/>
    </row>
    <row r="45" spans="2:24" x14ac:dyDescent="0.25">
      <c r="B45" s="56"/>
      <c r="C45" s="11" t="str">
        <f t="shared" si="18"/>
        <v>Beijing-9</v>
      </c>
      <c r="D45" s="11">
        <f t="shared" si="18"/>
        <v>3226</v>
      </c>
      <c r="E45" s="24">
        <f t="shared" si="18"/>
        <v>3462953</v>
      </c>
      <c r="F45" s="14">
        <v>3504360</v>
      </c>
      <c r="G45" s="14">
        <v>3518094</v>
      </c>
      <c r="H45" s="14">
        <v>3493081</v>
      </c>
      <c r="I45" s="14">
        <v>3519030</v>
      </c>
      <c r="J45" s="14">
        <v>3508068</v>
      </c>
      <c r="K45" s="14">
        <v>3509788</v>
      </c>
      <c r="L45" s="14">
        <v>3502411</v>
      </c>
      <c r="M45" s="14">
        <v>3512727</v>
      </c>
      <c r="N45" s="14">
        <v>3509244</v>
      </c>
      <c r="O45" s="13">
        <v>3492218</v>
      </c>
      <c r="P45" s="14">
        <f t="shared" si="19"/>
        <v>3492218</v>
      </c>
      <c r="Q45" s="16">
        <f t="shared" si="20"/>
        <v>8.4508799281999281E-3</v>
      </c>
      <c r="R45" s="14">
        <f t="shared" si="21"/>
        <v>3506902.1</v>
      </c>
      <c r="S45" s="16">
        <f t="shared" si="22"/>
        <v>1.2691220469928544E-2</v>
      </c>
      <c r="T45" s="24">
        <f t="shared" si="23"/>
        <v>8687.4860051685828</v>
      </c>
      <c r="V45" s="14"/>
      <c r="W45" s="22"/>
      <c r="X45" s="14"/>
    </row>
    <row r="46" spans="2:24" ht="15.75" thickBot="1" x14ac:dyDescent="0.3">
      <c r="B46" s="57"/>
      <c r="C46" s="17" t="str">
        <f t="shared" si="18"/>
        <v>Beijing-10</v>
      </c>
      <c r="D46" s="17">
        <f t="shared" si="18"/>
        <v>3584</v>
      </c>
      <c r="E46" s="25">
        <f t="shared" si="18"/>
        <v>3765614</v>
      </c>
      <c r="F46" s="19">
        <v>3806126</v>
      </c>
      <c r="G46" s="19">
        <v>3834796</v>
      </c>
      <c r="H46" s="19">
        <v>3801008</v>
      </c>
      <c r="I46" s="19">
        <v>3807509</v>
      </c>
      <c r="J46" s="19">
        <v>4201937</v>
      </c>
      <c r="K46" s="19">
        <v>3806032</v>
      </c>
      <c r="L46" s="19">
        <v>3793603</v>
      </c>
      <c r="M46" s="19">
        <v>3807230</v>
      </c>
      <c r="N46" s="19">
        <v>3803555</v>
      </c>
      <c r="O46" s="39">
        <v>3817436</v>
      </c>
      <c r="P46" s="19">
        <f t="shared" si="19"/>
        <v>3793603</v>
      </c>
      <c r="Q46" s="21">
        <f t="shared" si="20"/>
        <v>7.4327851978455151E-3</v>
      </c>
      <c r="R46" s="19">
        <f t="shared" si="21"/>
        <v>3847923.2</v>
      </c>
      <c r="S46" s="21">
        <f t="shared" si="22"/>
        <v>2.1858108664350562E-2</v>
      </c>
      <c r="T46" s="25">
        <f t="shared" si="23"/>
        <v>118464.73875276136</v>
      </c>
      <c r="V46" s="14"/>
      <c r="W46" s="22"/>
      <c r="X46" s="14"/>
    </row>
    <row r="47" spans="2:24" ht="15.75" thickTop="1" x14ac:dyDescent="0.25">
      <c r="B47" s="34"/>
      <c r="V47" s="14"/>
      <c r="W47" s="22"/>
      <c r="X47" s="14"/>
    </row>
    <row r="48" spans="2:24" x14ac:dyDescent="0.25">
      <c r="B48" s="34"/>
      <c r="P48" s="14"/>
      <c r="Q48" s="22"/>
      <c r="R48" s="22"/>
      <c r="S48" s="22"/>
      <c r="T48" s="22"/>
      <c r="U48" s="22"/>
      <c r="V48" s="14"/>
      <c r="X48" s="14"/>
    </row>
    <row r="49" spans="2:24" x14ac:dyDescent="0.25">
      <c r="B49" s="34"/>
      <c r="P49" s="14"/>
      <c r="Q49" s="22"/>
      <c r="R49" s="22"/>
      <c r="S49" s="22"/>
      <c r="T49" s="22"/>
      <c r="U49" s="22"/>
      <c r="V49" s="14"/>
      <c r="W49" s="22"/>
      <c r="X49" s="14"/>
    </row>
    <row r="50" spans="2:24" x14ac:dyDescent="0.25">
      <c r="B50" s="34"/>
      <c r="E50" s="14"/>
      <c r="F50" s="14"/>
      <c r="P50" s="14"/>
      <c r="Q50" s="22"/>
      <c r="R50" s="22"/>
      <c r="S50" s="22"/>
      <c r="T50" s="22"/>
      <c r="U50" s="22"/>
      <c r="V50" s="14"/>
      <c r="W50" s="22"/>
      <c r="X50" s="14"/>
    </row>
    <row r="51" spans="2:24" x14ac:dyDescent="0.25">
      <c r="B51" s="34"/>
      <c r="E51" s="14"/>
      <c r="F51" s="14"/>
      <c r="P51" s="14"/>
      <c r="Q51" s="22"/>
      <c r="R51" s="22"/>
      <c r="S51" s="22"/>
      <c r="T51" s="22"/>
      <c r="U51" s="22"/>
      <c r="V51" s="14"/>
      <c r="W51" s="22"/>
      <c r="X51" s="14"/>
    </row>
    <row r="52" spans="2:24" x14ac:dyDescent="0.25">
      <c r="B52" s="34"/>
      <c r="E52" s="14"/>
      <c r="F52" s="14"/>
      <c r="P52" s="14"/>
      <c r="Q52" s="22"/>
      <c r="R52" s="22"/>
      <c r="S52" s="22"/>
      <c r="T52" s="22"/>
      <c r="U52" s="22"/>
      <c r="V52" s="14"/>
      <c r="W52" s="22"/>
      <c r="X52" s="14"/>
    </row>
    <row r="53" spans="2:24" x14ac:dyDescent="0.25">
      <c r="B53" s="34"/>
      <c r="E53" s="14"/>
      <c r="F53" s="14"/>
      <c r="P53" s="14"/>
      <c r="Q53" s="22"/>
      <c r="R53" s="22"/>
      <c r="S53" s="22"/>
      <c r="T53" s="22"/>
      <c r="U53" s="22"/>
      <c r="V53" s="14"/>
      <c r="W53" s="22"/>
      <c r="X53" s="14"/>
    </row>
  </sheetData>
  <mergeCells count="20">
    <mergeCell ref="F35:O35"/>
    <mergeCell ref="P36:Q36"/>
    <mergeCell ref="R36:S36"/>
    <mergeCell ref="B37:B46"/>
    <mergeCell ref="N3:Q3"/>
    <mergeCell ref="N4:O4"/>
    <mergeCell ref="P4:Q4"/>
    <mergeCell ref="F3:I3"/>
    <mergeCell ref="J3:M3"/>
    <mergeCell ref="R3:U3"/>
    <mergeCell ref="F21:O21"/>
    <mergeCell ref="P22:Q22"/>
    <mergeCell ref="R22:S22"/>
    <mergeCell ref="B23:B32"/>
    <mergeCell ref="F4:G4"/>
    <mergeCell ref="R4:S4"/>
    <mergeCell ref="T4:U4"/>
    <mergeCell ref="H4:I4"/>
    <mergeCell ref="J4:K4"/>
    <mergeCell ref="L4:M4"/>
  </mergeCells>
  <conditionalFormatting sqref="F6:F15 R6:R15 J6:J15 N6:N15">
    <cfRule type="expression" dxfId="21" priority="7">
      <formula>F6&lt;=$E6</formula>
    </cfRule>
  </conditionalFormatting>
  <conditionalFormatting sqref="F6:F15 J6:J15 R6:R15 N6:N15">
    <cfRule type="expression" dxfId="20" priority="12">
      <formula>F6&lt;=MIN($F6,$J6,$R6,$N6)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F1D-3A75-4BCD-8A40-637DB475C34D}">
  <dimension ref="B1:AG58"/>
  <sheetViews>
    <sheetView zoomScaleNormal="100" workbookViewId="0">
      <selection activeCell="E36" sqref="E36"/>
    </sheetView>
  </sheetViews>
  <sheetFormatPr defaultRowHeight="15" x14ac:dyDescent="0.25"/>
  <cols>
    <col min="36" max="36" width="9.140625" customWidth="1"/>
  </cols>
  <sheetData>
    <row r="1" spans="2:26" x14ac:dyDescent="0.25">
      <c r="H1" s="49"/>
    </row>
    <row r="2" spans="2:26" ht="16.5" customHeight="1" thickBot="1" x14ac:dyDescent="0.3"/>
    <row r="3" spans="2:26" ht="16.5" thickTop="1" thickBot="1" x14ac:dyDescent="0.3">
      <c r="G3" s="58" t="s">
        <v>100</v>
      </c>
      <c r="H3" s="59"/>
      <c r="I3" s="59"/>
      <c r="J3" s="60"/>
      <c r="K3" s="58" t="s">
        <v>101</v>
      </c>
      <c r="L3" s="63"/>
      <c r="M3" s="63"/>
      <c r="N3" s="64"/>
      <c r="O3" s="58" t="s">
        <v>75</v>
      </c>
      <c r="P3" s="63"/>
      <c r="Q3" s="63"/>
      <c r="R3" s="64"/>
      <c r="S3" s="58" t="s">
        <v>74</v>
      </c>
      <c r="T3" s="59"/>
      <c r="U3" s="59"/>
      <c r="V3" s="60"/>
      <c r="W3" s="58" t="s">
        <v>26</v>
      </c>
      <c r="X3" s="63"/>
      <c r="Y3" s="63"/>
      <c r="Z3" s="64"/>
    </row>
    <row r="4" spans="2:26" ht="16.5" thickTop="1" thickBot="1" x14ac:dyDescent="0.3">
      <c r="G4" s="52" t="s">
        <v>0</v>
      </c>
      <c r="H4" s="54"/>
      <c r="I4" s="52" t="s">
        <v>1</v>
      </c>
      <c r="J4" s="54"/>
      <c r="K4" s="52" t="s">
        <v>0</v>
      </c>
      <c r="L4" s="54"/>
      <c r="M4" s="52" t="s">
        <v>1</v>
      </c>
      <c r="N4" s="54"/>
      <c r="O4" s="52" t="s">
        <v>0</v>
      </c>
      <c r="P4" s="54"/>
      <c r="Q4" s="52" t="s">
        <v>1</v>
      </c>
      <c r="R4" s="54"/>
      <c r="S4" s="52" t="s">
        <v>0</v>
      </c>
      <c r="T4" s="54"/>
      <c r="U4" s="52" t="s">
        <v>1</v>
      </c>
      <c r="V4" s="54"/>
      <c r="W4" s="52" t="s">
        <v>0</v>
      </c>
      <c r="X4" s="54"/>
      <c r="Y4" s="52" t="s">
        <v>1</v>
      </c>
      <c r="Z4" s="54"/>
    </row>
    <row r="5" spans="2:26" ht="15.75" customHeight="1" thickTop="1" thickBot="1" x14ac:dyDescent="0.3">
      <c r="C5" s="1" t="s">
        <v>2</v>
      </c>
      <c r="D5" s="1" t="s">
        <v>8</v>
      </c>
      <c r="E5" s="1" t="s">
        <v>98</v>
      </c>
      <c r="F5" s="1" t="s">
        <v>27</v>
      </c>
      <c r="G5" s="2" t="s">
        <v>5</v>
      </c>
      <c r="H5" s="3" t="s">
        <v>6</v>
      </c>
      <c r="I5" s="4" t="s">
        <v>5</v>
      </c>
      <c r="J5" s="3" t="s">
        <v>6</v>
      </c>
      <c r="K5" s="2" t="s">
        <v>5</v>
      </c>
      <c r="L5" s="3" t="s">
        <v>6</v>
      </c>
      <c r="M5" s="4" t="s">
        <v>5</v>
      </c>
      <c r="N5" s="3" t="s">
        <v>6</v>
      </c>
      <c r="O5" s="2" t="s">
        <v>5</v>
      </c>
      <c r="P5" s="3" t="s">
        <v>6</v>
      </c>
      <c r="Q5" s="4" t="s">
        <v>5</v>
      </c>
      <c r="R5" s="3" t="s">
        <v>6</v>
      </c>
      <c r="S5" s="2" t="s">
        <v>5</v>
      </c>
      <c r="T5" s="3" t="s">
        <v>6</v>
      </c>
      <c r="U5" s="4" t="s">
        <v>5</v>
      </c>
      <c r="V5" s="3" t="s">
        <v>6</v>
      </c>
      <c r="W5" s="2" t="s">
        <v>5</v>
      </c>
      <c r="X5" s="3" t="s">
        <v>6</v>
      </c>
      <c r="Y5" s="4" t="s">
        <v>5</v>
      </c>
      <c r="Z5" s="3" t="s">
        <v>6</v>
      </c>
    </row>
    <row r="6" spans="2:26" ht="15.75" thickTop="1" x14ac:dyDescent="0.25">
      <c r="B6" s="12"/>
      <c r="C6" s="11" t="s">
        <v>96</v>
      </c>
      <c r="D6" s="24">
        <v>7831</v>
      </c>
      <c r="E6" s="24">
        <v>1115.6833333333334</v>
      </c>
      <c r="F6" s="24">
        <v>3459355</v>
      </c>
      <c r="G6" s="14">
        <v>3531246</v>
      </c>
      <c r="H6" s="15">
        <f t="shared" ref="H6:H17" si="0">G6/$F6-1</f>
        <v>2.078161969500103E-2</v>
      </c>
      <c r="I6" s="14">
        <v>3531246</v>
      </c>
      <c r="J6" s="16">
        <f t="shared" ref="J6:J17" si="1">I6/$F6-1</f>
        <v>2.078161969500103E-2</v>
      </c>
      <c r="K6" s="14">
        <v>3639059</v>
      </c>
      <c r="L6" s="15">
        <f t="shared" ref="L6:L17" si="2">K6/$F6-1</f>
        <v>5.1947256063630265E-2</v>
      </c>
      <c r="M6" s="14">
        <v>3657354</v>
      </c>
      <c r="N6" s="16">
        <f t="shared" ref="N6:N17" si="3">M6/$F6-1</f>
        <v>5.7235814190795598E-2</v>
      </c>
      <c r="O6" s="14">
        <v>3574446</v>
      </c>
      <c r="P6" s="15">
        <f t="shared" ref="P6:P17" si="4">O6/$F6-1</f>
        <v>3.3269496770351736E-2</v>
      </c>
      <c r="Q6" s="14">
        <v>3595682</v>
      </c>
      <c r="R6" s="16">
        <f t="shared" ref="R6:R17" si="5">Q6/$F6-1</f>
        <v>3.9408213380818014E-2</v>
      </c>
      <c r="S6" s="14">
        <f t="shared" ref="S6:S17" si="6">Q46</f>
        <v>3557457</v>
      </c>
      <c r="T6" s="16">
        <f t="shared" ref="T6:T17" si="7">R46</f>
        <v>2.8358465667732924E-2</v>
      </c>
      <c r="U6" s="14">
        <f t="shared" ref="U6:U17" si="8">S46</f>
        <v>3567665.5</v>
      </c>
      <c r="V6" s="16">
        <f t="shared" ref="V6:V17" si="9">T46</f>
        <v>3.1309449304856019E-2</v>
      </c>
      <c r="W6" s="14">
        <f t="shared" ref="W6:W17" si="10">Q27</f>
        <v>3472943</v>
      </c>
      <c r="X6" s="16">
        <f t="shared" ref="X6:X17" si="11">R27</f>
        <v>3.9278998541636412E-3</v>
      </c>
      <c r="Y6" s="14">
        <f t="shared" ref="Y6:Y17" si="12">S27</f>
        <v>3490173.3</v>
      </c>
      <c r="Z6" s="16">
        <f t="shared" ref="Z6:Z17" si="13">T27</f>
        <v>8.9086838442424821E-3</v>
      </c>
    </row>
    <row r="7" spans="2:26" ht="15.75" customHeight="1" x14ac:dyDescent="0.25">
      <c r="B7" s="12"/>
      <c r="C7" s="11" t="s">
        <v>97</v>
      </c>
      <c r="D7" s="24">
        <v>7831</v>
      </c>
      <c r="E7" s="24">
        <v>1115.6833333333334</v>
      </c>
      <c r="F7" s="24">
        <v>2239678</v>
      </c>
      <c r="G7" s="14">
        <v>2276829</v>
      </c>
      <c r="H7" s="15">
        <f t="shared" si="0"/>
        <v>1.6587652332165526E-2</v>
      </c>
      <c r="I7" s="14">
        <v>2276829</v>
      </c>
      <c r="J7" s="16">
        <f t="shared" si="1"/>
        <v>1.6587652332165526E-2</v>
      </c>
      <c r="K7" s="14">
        <v>2352559</v>
      </c>
      <c r="L7" s="15">
        <f t="shared" si="2"/>
        <v>5.0400548650296972E-2</v>
      </c>
      <c r="M7" s="14">
        <v>2371623</v>
      </c>
      <c r="N7" s="16">
        <f t="shared" si="3"/>
        <v>5.8912486527081143E-2</v>
      </c>
      <c r="O7" s="14">
        <v>2343073</v>
      </c>
      <c r="P7" s="15">
        <f t="shared" si="4"/>
        <v>4.6165118378624026E-2</v>
      </c>
      <c r="Q7" s="14">
        <v>2361511</v>
      </c>
      <c r="R7" s="16">
        <f t="shared" si="5"/>
        <v>5.4397551790926979E-2</v>
      </c>
      <c r="S7" s="14">
        <f t="shared" si="6"/>
        <v>2270350</v>
      </c>
      <c r="T7" s="16">
        <f t="shared" si="7"/>
        <v>1.3694825774062114E-2</v>
      </c>
      <c r="U7" s="14">
        <f t="shared" si="8"/>
        <v>2282672.5</v>
      </c>
      <c r="V7" s="16">
        <f t="shared" si="9"/>
        <v>1.9196732744617861E-2</v>
      </c>
      <c r="W7" s="14">
        <f t="shared" si="10"/>
        <v>2212261</v>
      </c>
      <c r="X7" s="16">
        <f t="shared" si="11"/>
        <v>-1.2241491857311604E-2</v>
      </c>
      <c r="Y7" s="14">
        <f t="shared" si="12"/>
        <v>2226424.4</v>
      </c>
      <c r="Z7" s="16">
        <f t="shared" si="13"/>
        <v>-5.9176363745145899E-3</v>
      </c>
    </row>
    <row r="8" spans="2:26" x14ac:dyDescent="0.25">
      <c r="B8" s="12"/>
      <c r="C8" s="11" t="s">
        <v>94</v>
      </c>
      <c r="D8" s="24">
        <v>8220</v>
      </c>
      <c r="E8" s="24">
        <v>1161.6499999999999</v>
      </c>
      <c r="F8" s="24">
        <v>2484393</v>
      </c>
      <c r="G8" s="14">
        <v>2509047</v>
      </c>
      <c r="H8" s="15">
        <f t="shared" si="0"/>
        <v>9.9235507425756708E-3</v>
      </c>
      <c r="I8" s="14">
        <v>2509047</v>
      </c>
      <c r="J8" s="16">
        <f t="shared" si="1"/>
        <v>9.9235507425756708E-3</v>
      </c>
      <c r="K8" s="14">
        <v>2600948</v>
      </c>
      <c r="L8" s="15">
        <f t="shared" si="2"/>
        <v>4.6914880214201204E-2</v>
      </c>
      <c r="M8" s="14">
        <v>2622827</v>
      </c>
      <c r="N8" s="16">
        <f t="shared" si="3"/>
        <v>5.5721457917487394E-2</v>
      </c>
      <c r="O8" s="14">
        <v>2585479</v>
      </c>
      <c r="P8" s="15">
        <f t="shared" si="4"/>
        <v>4.0688409603472531E-2</v>
      </c>
      <c r="Q8" s="14">
        <v>2611434</v>
      </c>
      <c r="R8" s="16">
        <f t="shared" si="5"/>
        <v>5.1135629507891966E-2</v>
      </c>
      <c r="S8" s="14">
        <f t="shared" si="6"/>
        <v>2505481</v>
      </c>
      <c r="T8" s="16">
        <f t="shared" si="7"/>
        <v>8.4881900729876225E-3</v>
      </c>
      <c r="U8" s="14">
        <f t="shared" si="8"/>
        <v>2534076.9</v>
      </c>
      <c r="V8" s="16">
        <f t="shared" si="9"/>
        <v>1.9998406049284378E-2</v>
      </c>
      <c r="W8" s="14">
        <f t="shared" si="10"/>
        <v>2447884</v>
      </c>
      <c r="X8" s="16">
        <f t="shared" si="11"/>
        <v>-1.4695340068982654E-2</v>
      </c>
      <c r="Y8" s="14">
        <f t="shared" si="12"/>
        <v>2461421.7000000002</v>
      </c>
      <c r="Z8" s="16">
        <f t="shared" si="13"/>
        <v>-9.2462424423188638E-3</v>
      </c>
    </row>
    <row r="9" spans="2:26" x14ac:dyDescent="0.25">
      <c r="B9" s="12"/>
      <c r="C9" s="11" t="s">
        <v>95</v>
      </c>
      <c r="D9" s="24">
        <v>8220</v>
      </c>
      <c r="E9" s="24">
        <v>1161.6499999999999</v>
      </c>
      <c r="F9" s="24">
        <v>2173807</v>
      </c>
      <c r="G9" s="14">
        <v>2194629</v>
      </c>
      <c r="H9" s="15">
        <f t="shared" si="0"/>
        <v>9.5785872434857033E-3</v>
      </c>
      <c r="I9" s="14">
        <v>2194629</v>
      </c>
      <c r="J9" s="16">
        <f t="shared" si="1"/>
        <v>9.5785872434857033E-3</v>
      </c>
      <c r="K9" s="14">
        <v>2285241</v>
      </c>
      <c r="L9" s="15">
        <f t="shared" si="2"/>
        <v>5.1262140567216896E-2</v>
      </c>
      <c r="M9" s="14">
        <v>2314768</v>
      </c>
      <c r="N9" s="16">
        <f t="shared" si="3"/>
        <v>6.4845223149985198E-2</v>
      </c>
      <c r="O9" s="14">
        <v>2268133</v>
      </c>
      <c r="P9" s="15">
        <f t="shared" si="4"/>
        <v>4.3392076665499824E-2</v>
      </c>
      <c r="Q9" s="14">
        <v>2300794</v>
      </c>
      <c r="R9" s="16">
        <f t="shared" si="5"/>
        <v>5.8416869574897889E-2</v>
      </c>
      <c r="S9" s="14">
        <f t="shared" si="6"/>
        <v>2174042</v>
      </c>
      <c r="T9" s="16">
        <f t="shared" si="7"/>
        <v>1.0810527337512532E-4</v>
      </c>
      <c r="U9" s="14">
        <f t="shared" si="8"/>
        <v>2197893.9</v>
      </c>
      <c r="V9" s="16">
        <f t="shared" si="9"/>
        <v>1.1080514507497696E-2</v>
      </c>
      <c r="W9" s="14">
        <f t="shared" si="10"/>
        <v>2142244</v>
      </c>
      <c r="X9" s="16">
        <f t="shared" si="11"/>
        <v>-1.4519688270393849E-2</v>
      </c>
      <c r="Y9" s="14">
        <f t="shared" si="12"/>
        <v>2151958.7000000002</v>
      </c>
      <c r="Z9" s="16">
        <f t="shared" si="13"/>
        <v>-1.005070827354948E-2</v>
      </c>
    </row>
    <row r="10" spans="2:26" x14ac:dyDescent="0.25">
      <c r="B10" s="12"/>
      <c r="C10" s="11" t="s">
        <v>90</v>
      </c>
      <c r="D10" s="24">
        <v>8267</v>
      </c>
      <c r="E10" s="24">
        <v>1330.5833333333333</v>
      </c>
      <c r="F10" s="24">
        <v>5822825</v>
      </c>
      <c r="G10" s="14">
        <v>6031579</v>
      </c>
      <c r="H10" s="15">
        <f t="shared" si="0"/>
        <v>3.5850982985063062E-2</v>
      </c>
      <c r="I10" s="14">
        <v>6031579</v>
      </c>
      <c r="J10" s="16">
        <f t="shared" ref="J10:J15" si="14">I10/$F10-1</f>
        <v>3.5850982985063062E-2</v>
      </c>
      <c r="K10" s="14">
        <v>6081146</v>
      </c>
      <c r="L10" s="15">
        <f t="shared" si="2"/>
        <v>4.4363517708328803E-2</v>
      </c>
      <c r="M10" s="14">
        <v>6143480</v>
      </c>
      <c r="N10" s="16">
        <f t="shared" si="3"/>
        <v>5.5068630776298422E-2</v>
      </c>
      <c r="O10" s="14">
        <v>6008824</v>
      </c>
      <c r="P10" s="15">
        <f t="shared" si="4"/>
        <v>3.1943086045003843E-2</v>
      </c>
      <c r="Q10" s="14">
        <v>6066358</v>
      </c>
      <c r="R10" s="16">
        <f t="shared" si="5"/>
        <v>4.1823856976639373E-2</v>
      </c>
      <c r="S10" s="14">
        <f t="shared" si="6"/>
        <v>6023262</v>
      </c>
      <c r="T10" s="16">
        <f t="shared" si="7"/>
        <v>3.4422638495918978E-2</v>
      </c>
      <c r="U10" s="14">
        <f t="shared" si="8"/>
        <v>6056625.2000000002</v>
      </c>
      <c r="V10" s="16">
        <f t="shared" si="9"/>
        <v>4.0152365904865706E-2</v>
      </c>
      <c r="W10" s="14">
        <f t="shared" si="10"/>
        <v>5857908</v>
      </c>
      <c r="X10" s="16">
        <f t="shared" si="11"/>
        <v>6.0250823268774845E-3</v>
      </c>
      <c r="Y10" s="14">
        <f t="shared" si="12"/>
        <v>5882377.7999999998</v>
      </c>
      <c r="Z10" s="16">
        <f t="shared" si="13"/>
        <v>1.0227475495141913E-2</v>
      </c>
    </row>
    <row r="11" spans="2:26" x14ac:dyDescent="0.25">
      <c r="B11" s="12"/>
      <c r="C11" s="11" t="s">
        <v>91</v>
      </c>
      <c r="D11" s="24">
        <v>8267</v>
      </c>
      <c r="E11" s="24">
        <v>1330.5833333333333</v>
      </c>
      <c r="F11" s="24">
        <v>3406571</v>
      </c>
      <c r="G11" s="14">
        <v>3578627</v>
      </c>
      <c r="H11" s="15">
        <f t="shared" si="0"/>
        <v>5.0507093496656941E-2</v>
      </c>
      <c r="I11" s="14">
        <v>3578627</v>
      </c>
      <c r="J11" s="16">
        <f t="shared" si="14"/>
        <v>5.0507093496656941E-2</v>
      </c>
      <c r="K11" s="14">
        <v>3609300</v>
      </c>
      <c r="L11" s="15">
        <f t="shared" si="2"/>
        <v>5.9511162397613226E-2</v>
      </c>
      <c r="M11" s="14">
        <v>3652255</v>
      </c>
      <c r="N11" s="16">
        <f t="shared" si="3"/>
        <v>7.2120616303021468E-2</v>
      </c>
      <c r="O11" s="14">
        <v>3596594</v>
      </c>
      <c r="P11" s="15">
        <f t="shared" si="4"/>
        <v>5.578131205837189E-2</v>
      </c>
      <c r="Q11" s="14">
        <v>3637475</v>
      </c>
      <c r="R11" s="16">
        <f t="shared" si="5"/>
        <v>6.7781942604454803E-2</v>
      </c>
      <c r="S11" s="14">
        <f t="shared" si="6"/>
        <v>3480387</v>
      </c>
      <c r="T11" s="16">
        <f t="shared" si="7"/>
        <v>2.1668710266129709E-2</v>
      </c>
      <c r="U11" s="14">
        <f t="shared" si="8"/>
        <v>3496249</v>
      </c>
      <c r="V11" s="16">
        <f t="shared" si="9"/>
        <v>2.6325005408664559E-2</v>
      </c>
      <c r="W11" s="14">
        <f t="shared" si="10"/>
        <v>3387872</v>
      </c>
      <c r="X11" s="16">
        <f t="shared" si="11"/>
        <v>-5.4890973944180521E-3</v>
      </c>
      <c r="Y11" s="14">
        <f t="shared" si="12"/>
        <v>3419812.7</v>
      </c>
      <c r="Z11" s="16">
        <f t="shared" si="13"/>
        <v>3.8871052445406118E-3</v>
      </c>
    </row>
    <row r="12" spans="2:26" x14ac:dyDescent="0.25">
      <c r="B12" s="12"/>
      <c r="C12" s="11" t="s">
        <v>88</v>
      </c>
      <c r="D12" s="24">
        <v>8563</v>
      </c>
      <c r="E12" s="24">
        <v>1357.5333333333333</v>
      </c>
      <c r="F12" s="24">
        <v>6033790</v>
      </c>
      <c r="G12" s="14">
        <v>6249733</v>
      </c>
      <c r="H12" s="15">
        <f t="shared" si="0"/>
        <v>3.5788948571295887E-2</v>
      </c>
      <c r="I12" s="14">
        <v>6249733</v>
      </c>
      <c r="J12" s="16">
        <f t="shared" si="14"/>
        <v>3.5788948571295887E-2</v>
      </c>
      <c r="K12" s="14">
        <v>6319036</v>
      </c>
      <c r="L12" s="15">
        <f t="shared" si="2"/>
        <v>4.7274764285797133E-2</v>
      </c>
      <c r="M12" s="14">
        <v>6361486</v>
      </c>
      <c r="N12" s="16">
        <f t="shared" si="3"/>
        <v>5.4310143375888131E-2</v>
      </c>
      <c r="O12" s="14">
        <v>6224123</v>
      </c>
      <c r="P12" s="15">
        <f t="shared" si="4"/>
        <v>3.1544518453575643E-2</v>
      </c>
      <c r="Q12" s="14">
        <v>6268937</v>
      </c>
      <c r="R12" s="16">
        <f t="shared" si="5"/>
        <v>3.8971691092994698E-2</v>
      </c>
      <c r="S12" s="14">
        <f t="shared" si="6"/>
        <v>6277462</v>
      </c>
      <c r="T12" s="16">
        <f t="shared" si="7"/>
        <v>4.0384567576929209E-2</v>
      </c>
      <c r="U12" s="14">
        <f t="shared" si="8"/>
        <v>6299491.5999999996</v>
      </c>
      <c r="V12" s="16">
        <f t="shared" si="9"/>
        <v>4.4035606144728234E-2</v>
      </c>
      <c r="W12" s="14">
        <f t="shared" si="10"/>
        <v>6048626</v>
      </c>
      <c r="X12" s="16">
        <f t="shared" si="11"/>
        <v>2.4588194153261078E-3</v>
      </c>
      <c r="Y12" s="14">
        <f t="shared" si="12"/>
        <v>6082777</v>
      </c>
      <c r="Z12" s="16">
        <f t="shared" si="13"/>
        <v>8.1187777499713842E-3</v>
      </c>
    </row>
    <row r="13" spans="2:26" x14ac:dyDescent="0.25">
      <c r="B13" s="12"/>
      <c r="C13" s="11" t="s">
        <v>89</v>
      </c>
      <c r="D13" s="24">
        <v>8563</v>
      </c>
      <c r="E13" s="24">
        <v>1357.5333333333333</v>
      </c>
      <c r="F13" s="24">
        <v>4293975</v>
      </c>
      <c r="G13" s="14">
        <v>4434203</v>
      </c>
      <c r="H13" s="15">
        <f t="shared" si="0"/>
        <v>3.2656920452494465E-2</v>
      </c>
      <c r="I13" s="14">
        <v>4434203</v>
      </c>
      <c r="J13" s="16">
        <f t="shared" si="14"/>
        <v>3.2656920452494465E-2</v>
      </c>
      <c r="K13" s="14">
        <v>4445174</v>
      </c>
      <c r="L13" s="15">
        <f t="shared" si="2"/>
        <v>3.5211895737632393E-2</v>
      </c>
      <c r="M13" s="14">
        <v>4484168</v>
      </c>
      <c r="N13" s="16">
        <f t="shared" si="3"/>
        <v>4.4292991924731684E-2</v>
      </c>
      <c r="O13" s="14">
        <v>4416990</v>
      </c>
      <c r="P13" s="15">
        <f t="shared" si="4"/>
        <v>2.8648280439453E-2</v>
      </c>
      <c r="Q13" s="14">
        <v>4463470</v>
      </c>
      <c r="R13" s="16">
        <f t="shared" si="5"/>
        <v>3.9472749608463031E-2</v>
      </c>
      <c r="S13" s="14">
        <f t="shared" si="6"/>
        <v>4368314</v>
      </c>
      <c r="T13" s="16">
        <f t="shared" si="7"/>
        <v>1.7312397021407966E-2</v>
      </c>
      <c r="U13" s="14">
        <f t="shared" si="8"/>
        <v>4388936.3</v>
      </c>
      <c r="V13" s="16">
        <f t="shared" si="9"/>
        <v>2.2115009984920775E-2</v>
      </c>
      <c r="W13" s="14">
        <f t="shared" si="10"/>
        <v>4245472</v>
      </c>
      <c r="X13" s="16">
        <f t="shared" si="11"/>
        <v>-1.1295594408444409E-2</v>
      </c>
      <c r="Y13" s="14">
        <f t="shared" si="12"/>
        <v>4272336.5999999996</v>
      </c>
      <c r="Z13" s="16">
        <f t="shared" si="13"/>
        <v>-5.0392468516934352E-3</v>
      </c>
    </row>
    <row r="14" spans="2:26" x14ac:dyDescent="0.25">
      <c r="B14" s="12"/>
      <c r="C14" s="11" t="s">
        <v>86</v>
      </c>
      <c r="D14" s="24">
        <v>8566</v>
      </c>
      <c r="E14" s="24">
        <v>1358</v>
      </c>
      <c r="F14" s="24">
        <v>6274277</v>
      </c>
      <c r="G14" s="14">
        <v>6501210</v>
      </c>
      <c r="H14" s="15">
        <f t="shared" si="0"/>
        <v>3.6168788850093891E-2</v>
      </c>
      <c r="I14" s="14">
        <v>6501210</v>
      </c>
      <c r="J14" s="16">
        <f t="shared" si="14"/>
        <v>3.6168788850093891E-2</v>
      </c>
      <c r="K14" s="14">
        <v>6509006</v>
      </c>
      <c r="L14" s="15">
        <f t="shared" si="2"/>
        <v>3.7411322451973428E-2</v>
      </c>
      <c r="M14" s="14">
        <v>6555725</v>
      </c>
      <c r="N14" s="16">
        <f t="shared" si="3"/>
        <v>4.4857439351179362E-2</v>
      </c>
      <c r="O14" s="14">
        <v>6405640</v>
      </c>
      <c r="P14" s="15">
        <f t="shared" si="4"/>
        <v>2.0936754944035796E-2</v>
      </c>
      <c r="Q14" s="14">
        <v>6464425</v>
      </c>
      <c r="R14" s="16">
        <f t="shared" si="5"/>
        <v>3.03059619458943E-2</v>
      </c>
      <c r="S14" s="14">
        <f t="shared" si="6"/>
        <v>6476890</v>
      </c>
      <c r="T14" s="16">
        <f t="shared" si="7"/>
        <v>3.2292645033045186E-2</v>
      </c>
      <c r="U14" s="14">
        <f t="shared" si="8"/>
        <v>6505936.5999999996</v>
      </c>
      <c r="V14" s="16">
        <f t="shared" si="9"/>
        <v>3.6922118675984494E-2</v>
      </c>
      <c r="W14" s="14">
        <f t="shared" si="10"/>
        <v>6264287</v>
      </c>
      <c r="X14" s="16">
        <f t="shared" si="11"/>
        <v>-1.5922153261642702E-3</v>
      </c>
      <c r="Y14" s="14">
        <f t="shared" si="12"/>
        <v>6282454.0999999996</v>
      </c>
      <c r="Z14" s="16">
        <f t="shared" si="13"/>
        <v>1.3032736680258505E-3</v>
      </c>
    </row>
    <row r="15" spans="2:26" x14ac:dyDescent="0.25">
      <c r="B15" s="12"/>
      <c r="C15" s="11" t="s">
        <v>87</v>
      </c>
      <c r="D15" s="24">
        <v>8566</v>
      </c>
      <c r="E15" s="24">
        <v>1358</v>
      </c>
      <c r="F15" s="24">
        <v>3541665</v>
      </c>
      <c r="G15" s="14">
        <v>3739724</v>
      </c>
      <c r="H15" s="15">
        <f t="shared" si="0"/>
        <v>5.5922567492972863E-2</v>
      </c>
      <c r="I15" s="14">
        <v>3739724</v>
      </c>
      <c r="J15" s="16">
        <f t="shared" si="14"/>
        <v>5.5922567492972863E-2</v>
      </c>
      <c r="K15" s="14">
        <v>3771667</v>
      </c>
      <c r="L15" s="15">
        <f t="shared" si="2"/>
        <v>6.4941771737304421E-2</v>
      </c>
      <c r="M15" s="14">
        <v>3806616</v>
      </c>
      <c r="N15" s="16">
        <f t="shared" si="3"/>
        <v>7.4809729322225627E-2</v>
      </c>
      <c r="O15" s="14">
        <v>3760040</v>
      </c>
      <c r="P15" s="15">
        <f t="shared" si="4"/>
        <v>6.1658852545342313E-2</v>
      </c>
      <c r="Q15" s="14">
        <v>3785654</v>
      </c>
      <c r="R15" s="16">
        <f t="shared" si="5"/>
        <v>6.88910441840207E-2</v>
      </c>
      <c r="S15" s="14">
        <f t="shared" si="6"/>
        <v>3631109</v>
      </c>
      <c r="T15" s="16">
        <f t="shared" si="7"/>
        <v>2.5254788355194568E-2</v>
      </c>
      <c r="U15" s="14">
        <f t="shared" si="8"/>
        <v>3648107.3</v>
      </c>
      <c r="V15" s="16">
        <f t="shared" si="9"/>
        <v>3.0054310613793156E-2</v>
      </c>
      <c r="W15" s="14">
        <f t="shared" si="10"/>
        <v>3543686</v>
      </c>
      <c r="X15" s="16">
        <f t="shared" si="11"/>
        <v>5.7063556265202209E-4</v>
      </c>
      <c r="Y15" s="14">
        <f t="shared" si="12"/>
        <v>3558842.1</v>
      </c>
      <c r="Z15" s="16">
        <f t="shared" si="13"/>
        <v>4.8500069882386754E-3</v>
      </c>
    </row>
    <row r="16" spans="2:26" x14ac:dyDescent="0.25">
      <c r="B16" s="12"/>
      <c r="C16" s="11" t="s">
        <v>92</v>
      </c>
      <c r="D16" s="24">
        <v>8581</v>
      </c>
      <c r="E16" s="24">
        <v>1199.6833333333334</v>
      </c>
      <c r="F16" s="24">
        <v>3260611</v>
      </c>
      <c r="G16" s="14">
        <v>3278666</v>
      </c>
      <c r="H16" s="15">
        <f t="shared" si="0"/>
        <v>5.5373057380962987E-3</v>
      </c>
      <c r="I16" s="14">
        <v>3278666</v>
      </c>
      <c r="J16" s="16">
        <f t="shared" si="1"/>
        <v>5.5373057380962987E-3</v>
      </c>
      <c r="K16" s="14">
        <v>3404825</v>
      </c>
      <c r="L16" s="15">
        <f t="shared" si="2"/>
        <v>4.4229133742111459E-2</v>
      </c>
      <c r="M16" s="14">
        <v>3428522</v>
      </c>
      <c r="N16" s="16">
        <f t="shared" si="3"/>
        <v>5.1496790018803251E-2</v>
      </c>
      <c r="O16" s="14">
        <v>3364902</v>
      </c>
      <c r="P16" s="15">
        <f t="shared" si="4"/>
        <v>3.1985109539285794E-2</v>
      </c>
      <c r="Q16" s="14">
        <v>3380808</v>
      </c>
      <c r="R16" s="16">
        <f t="shared" si="5"/>
        <v>3.6863336350150266E-2</v>
      </c>
      <c r="S16" s="14">
        <f t="shared" si="6"/>
        <v>3339128</v>
      </c>
      <c r="T16" s="16">
        <f t="shared" si="7"/>
        <v>2.4080456086297941E-2</v>
      </c>
      <c r="U16" s="14">
        <f t="shared" si="8"/>
        <v>3351619.3</v>
      </c>
      <c r="V16" s="16">
        <f t="shared" si="9"/>
        <v>2.7911425189941275E-2</v>
      </c>
      <c r="W16" s="14">
        <f t="shared" si="10"/>
        <v>3230733</v>
      </c>
      <c r="X16" s="16">
        <f t="shared" si="11"/>
        <v>-9.1633132563191388E-3</v>
      </c>
      <c r="Y16" s="14">
        <f t="shared" si="12"/>
        <v>3242438</v>
      </c>
      <c r="Z16" s="16">
        <f t="shared" si="13"/>
        <v>-5.5734952743519139E-3</v>
      </c>
    </row>
    <row r="17" spans="2:26" ht="15.75" thickBot="1" x14ac:dyDescent="0.3">
      <c r="B17" s="12"/>
      <c r="C17" s="17" t="s">
        <v>93</v>
      </c>
      <c r="D17" s="25">
        <v>8581</v>
      </c>
      <c r="E17" s="25">
        <v>1199.6833333333334</v>
      </c>
      <c r="F17" s="25">
        <v>2664709</v>
      </c>
      <c r="G17" s="30">
        <v>2724848</v>
      </c>
      <c r="H17" s="15">
        <f t="shared" si="0"/>
        <v>2.256869324192623E-2</v>
      </c>
      <c r="I17" s="47">
        <v>2724848</v>
      </c>
      <c r="J17" s="16">
        <f t="shared" si="1"/>
        <v>2.256869324192623E-2</v>
      </c>
      <c r="K17" s="30">
        <v>2794956</v>
      </c>
      <c r="L17" s="15">
        <f t="shared" si="2"/>
        <v>4.8878507934637438E-2</v>
      </c>
      <c r="M17" s="47">
        <v>2819667</v>
      </c>
      <c r="N17" s="16">
        <f t="shared" si="3"/>
        <v>5.815194079353514E-2</v>
      </c>
      <c r="O17" s="30">
        <v>2766860</v>
      </c>
      <c r="P17" s="15">
        <f t="shared" si="4"/>
        <v>3.833476751119913E-2</v>
      </c>
      <c r="Q17" s="47">
        <v>2800130</v>
      </c>
      <c r="R17" s="16">
        <f t="shared" si="5"/>
        <v>5.0820183367114469E-2</v>
      </c>
      <c r="S17" s="19">
        <f t="shared" si="6"/>
        <v>2693730</v>
      </c>
      <c r="T17" s="21">
        <f t="shared" si="7"/>
        <v>1.0890870260129804E-2</v>
      </c>
      <c r="U17" s="19">
        <f t="shared" si="8"/>
        <v>2728630.9</v>
      </c>
      <c r="V17" s="21">
        <f t="shared" si="9"/>
        <v>2.398832292756925E-2</v>
      </c>
      <c r="W17" s="19">
        <f t="shared" si="10"/>
        <v>2631298</v>
      </c>
      <c r="X17" s="21">
        <f t="shared" si="11"/>
        <v>-1.2538329701291984E-2</v>
      </c>
      <c r="Y17" s="19">
        <f t="shared" si="12"/>
        <v>2649808.7999999998</v>
      </c>
      <c r="Z17" s="21">
        <f t="shared" si="13"/>
        <v>-5.5916799920742166E-3</v>
      </c>
    </row>
    <row r="18" spans="2:26" ht="16.5" thickTop="1" thickBot="1" x14ac:dyDescent="0.3">
      <c r="H18" s="35">
        <f>AVERAGEIF(H6:H17,"&gt;-1")</f>
        <v>2.7656059236818964E-2</v>
      </c>
      <c r="J18" s="35">
        <f>AVERAGEIF(J6:J17,"&gt;-1")</f>
        <v>2.7656059236818964E-2</v>
      </c>
      <c r="L18" s="35">
        <f>AVERAGEIF(L6:L17,"&gt;-1")</f>
        <v>4.852890845756197E-2</v>
      </c>
      <c r="N18" s="35">
        <f>AVERAGEIF(N6:N17,"&gt;-1")</f>
        <v>5.7651938637586032E-2</v>
      </c>
      <c r="P18" s="35">
        <f>AVERAGEIF(P6:P17,"&gt;-1")</f>
        <v>3.8695648579517961E-2</v>
      </c>
      <c r="R18" s="35">
        <f>AVERAGEIF(R6:R17,"&gt;-1")</f>
        <v>4.8190752532022207E-2</v>
      </c>
      <c r="T18" s="35">
        <f>AVERAGEIF(T6:T17,"&gt;-1")</f>
        <v>2.1413054990267594E-2</v>
      </c>
      <c r="V18" s="35">
        <f>AVERAGEIF(V6:V17,"&gt;-1")</f>
        <v>2.7757438954726949E-2</v>
      </c>
      <c r="X18" s="35">
        <f>AVERAGEIF(X6:X17,"&gt;-1")</f>
        <v>-5.7127194270255588E-3</v>
      </c>
      <c r="Z18" s="35">
        <f>AVERAGEIF(Z6:Z17,"&gt;-1")</f>
        <v>-3.4364051819513186E-4</v>
      </c>
    </row>
    <row r="19" spans="2:26" ht="15.75" thickTop="1" x14ac:dyDescent="0.25">
      <c r="F19" s="45"/>
      <c r="H19" s="48"/>
    </row>
    <row r="20" spans="2:26" x14ac:dyDescent="0.25">
      <c r="F20" s="45"/>
      <c r="H20" s="48"/>
    </row>
    <row r="22" spans="2:26" ht="15.75" thickBot="1" x14ac:dyDescent="0.3"/>
    <row r="23" spans="2:26" ht="15.75" customHeight="1" thickTop="1" x14ac:dyDescent="0.25">
      <c r="G23" s="65" t="s">
        <v>99</v>
      </c>
      <c r="H23" s="66"/>
      <c r="I23" s="66"/>
      <c r="J23" s="66"/>
      <c r="K23" s="66"/>
      <c r="L23" s="66"/>
      <c r="M23" s="66"/>
      <c r="N23" s="66"/>
      <c r="O23" s="66"/>
      <c r="P23" s="67"/>
    </row>
    <row r="24" spans="2:26" ht="15.75" customHeight="1" thickBot="1" x14ac:dyDescent="0.3">
      <c r="G24" s="68"/>
      <c r="H24" s="69"/>
      <c r="I24" s="69"/>
      <c r="J24" s="69"/>
      <c r="K24" s="69"/>
      <c r="L24" s="69"/>
      <c r="M24" s="69"/>
      <c r="N24" s="69"/>
      <c r="O24" s="69"/>
      <c r="P24" s="70"/>
    </row>
    <row r="25" spans="2:26" ht="15.75" customHeight="1" thickTop="1" thickBot="1" x14ac:dyDescent="0.3">
      <c r="G25" s="52" t="s">
        <v>7</v>
      </c>
      <c r="H25" s="53"/>
      <c r="I25" s="53"/>
      <c r="J25" s="53"/>
      <c r="K25" s="53"/>
      <c r="L25" s="53"/>
      <c r="M25" s="53"/>
      <c r="N25" s="53"/>
      <c r="O25" s="53"/>
      <c r="P25" s="54"/>
    </row>
    <row r="26" spans="2:26" ht="16.5" thickTop="1" thickBot="1" x14ac:dyDescent="0.3">
      <c r="B26" s="23"/>
      <c r="C26" s="1" t="s">
        <v>2</v>
      </c>
      <c r="D26" s="1" t="s">
        <v>8</v>
      </c>
      <c r="E26" s="1" t="str">
        <f t="shared" ref="E26:E38" si="15">E5</f>
        <v>Time</v>
      </c>
      <c r="F26" s="1" t="s">
        <v>27</v>
      </c>
      <c r="G26" s="2">
        <v>1</v>
      </c>
      <c r="H26" s="4">
        <v>2</v>
      </c>
      <c r="I26" s="4">
        <v>3</v>
      </c>
      <c r="J26" s="4">
        <v>4</v>
      </c>
      <c r="K26" s="4">
        <v>5</v>
      </c>
      <c r="L26" s="4">
        <v>6</v>
      </c>
      <c r="M26" s="4">
        <v>7</v>
      </c>
      <c r="N26" s="4">
        <v>8</v>
      </c>
      <c r="O26" s="4">
        <v>9</v>
      </c>
      <c r="P26" s="3">
        <v>10</v>
      </c>
      <c r="Q26" s="40" t="s">
        <v>0</v>
      </c>
      <c r="R26" s="41"/>
      <c r="S26" s="40" t="s">
        <v>1</v>
      </c>
      <c r="T26" s="41"/>
      <c r="U26" s="1" t="s">
        <v>9</v>
      </c>
    </row>
    <row r="27" spans="2:26" ht="15.75" thickTop="1" x14ac:dyDescent="0.25">
      <c r="B27" s="56" t="str">
        <f>W3</f>
        <v>MADCoM</v>
      </c>
      <c r="C27" s="11" t="str">
        <f t="shared" ref="C27:D38" si="16">C6</f>
        <v>O6_g-2</v>
      </c>
      <c r="D27" s="11">
        <f t="shared" si="16"/>
        <v>7831</v>
      </c>
      <c r="E27" s="42">
        <f t="shared" si="15"/>
        <v>1115.6833333333334</v>
      </c>
      <c r="F27" s="24">
        <f t="shared" ref="F27:F38" si="17">F6</f>
        <v>3459355</v>
      </c>
      <c r="G27" s="14">
        <v>3472943</v>
      </c>
      <c r="H27" s="14">
        <v>3473847</v>
      </c>
      <c r="I27" s="14">
        <v>3492449</v>
      </c>
      <c r="J27" s="14">
        <v>3502768</v>
      </c>
      <c r="K27" s="14">
        <v>3490030</v>
      </c>
      <c r="L27" s="14">
        <v>3493055</v>
      </c>
      <c r="M27" s="14">
        <v>3493171</v>
      </c>
      <c r="N27" s="14">
        <v>3499868</v>
      </c>
      <c r="O27" s="14">
        <v>3489504</v>
      </c>
      <c r="P27" s="13">
        <v>3494098</v>
      </c>
      <c r="Q27" s="14">
        <f t="shared" ref="Q27:Q38" si="18">MIN(G27:P27)</f>
        <v>3472943</v>
      </c>
      <c r="R27" s="16">
        <f t="shared" ref="R27:R38" si="19">Q27/F27-1</f>
        <v>3.9278998541636412E-3</v>
      </c>
      <c r="S27" s="14">
        <f t="shared" ref="S27:S38" si="20">AVERAGE(G27:P27)</f>
        <v>3490173.3</v>
      </c>
      <c r="T27" s="16">
        <f t="shared" ref="T27:T38" si="21">S27/F27-1</f>
        <v>8.9086838442424821E-3</v>
      </c>
      <c r="U27" s="24">
        <f t="shared" ref="U27:U38" si="22">_xlfn.STDEV.P(G27:P27)</f>
        <v>9243.3000822217182</v>
      </c>
    </row>
    <row r="28" spans="2:26" x14ac:dyDescent="0.25">
      <c r="B28" s="56"/>
      <c r="C28" s="11" t="str">
        <f t="shared" si="16"/>
        <v>O6_g-6</v>
      </c>
      <c r="D28" s="11">
        <f t="shared" si="16"/>
        <v>7831</v>
      </c>
      <c r="E28" s="42">
        <f t="shared" si="15"/>
        <v>1115.6833333333334</v>
      </c>
      <c r="F28" s="24">
        <f t="shared" si="17"/>
        <v>2239678</v>
      </c>
      <c r="G28" s="14">
        <v>2239691</v>
      </c>
      <c r="H28" s="14">
        <v>2222437</v>
      </c>
      <c r="I28" s="14">
        <v>2231383</v>
      </c>
      <c r="J28" s="14">
        <v>2229562</v>
      </c>
      <c r="K28" s="14">
        <v>2224872</v>
      </c>
      <c r="L28" s="14">
        <v>2243914</v>
      </c>
      <c r="M28" s="14">
        <v>2230036</v>
      </c>
      <c r="N28" s="14">
        <v>2212261</v>
      </c>
      <c r="O28" s="14">
        <v>2214542</v>
      </c>
      <c r="P28" s="13">
        <v>2215546</v>
      </c>
      <c r="Q28" s="14">
        <f t="shared" si="18"/>
        <v>2212261</v>
      </c>
      <c r="R28" s="16">
        <f t="shared" si="19"/>
        <v>-1.2241491857311604E-2</v>
      </c>
      <c r="S28" s="14">
        <f t="shared" si="20"/>
        <v>2226424.4</v>
      </c>
      <c r="T28" s="16">
        <f t="shared" si="21"/>
        <v>-5.9176363745145899E-3</v>
      </c>
      <c r="U28" s="24">
        <f t="shared" si="22"/>
        <v>10038.958643205979</v>
      </c>
    </row>
    <row r="29" spans="2:26" x14ac:dyDescent="0.25">
      <c r="B29" s="56"/>
      <c r="C29" s="11" t="str">
        <f t="shared" si="16"/>
        <v>O1_p-2</v>
      </c>
      <c r="D29" s="11">
        <f t="shared" si="16"/>
        <v>8220</v>
      </c>
      <c r="E29" s="42">
        <f t="shared" si="15"/>
        <v>1161.6499999999999</v>
      </c>
      <c r="F29" s="24">
        <f t="shared" si="17"/>
        <v>2484393</v>
      </c>
      <c r="G29" s="14">
        <v>2470306</v>
      </c>
      <c r="H29" s="14">
        <v>2457985</v>
      </c>
      <c r="I29" s="14">
        <v>2447884</v>
      </c>
      <c r="J29" s="14">
        <v>2466404</v>
      </c>
      <c r="K29" s="14">
        <v>2464065</v>
      </c>
      <c r="L29" s="14">
        <v>2470278</v>
      </c>
      <c r="M29" s="14">
        <v>2463144</v>
      </c>
      <c r="N29" s="14">
        <v>2456482</v>
      </c>
      <c r="O29" s="14">
        <v>2467717</v>
      </c>
      <c r="P29" s="13">
        <v>2449952</v>
      </c>
      <c r="Q29" s="14">
        <f t="shared" si="18"/>
        <v>2447884</v>
      </c>
      <c r="R29" s="16">
        <f t="shared" si="19"/>
        <v>-1.4695340068982654E-2</v>
      </c>
      <c r="S29" s="14">
        <f t="shared" si="20"/>
        <v>2461421.7000000002</v>
      </c>
      <c r="T29" s="16">
        <f t="shared" si="21"/>
        <v>-9.2462424423188638E-3</v>
      </c>
      <c r="U29" s="24">
        <f t="shared" si="22"/>
        <v>7634.1809390398921</v>
      </c>
    </row>
    <row r="30" spans="2:26" x14ac:dyDescent="0.25">
      <c r="B30" s="56"/>
      <c r="C30" s="11" t="str">
        <f t="shared" si="16"/>
        <v>O1_p-4</v>
      </c>
      <c r="D30" s="11">
        <f t="shared" si="16"/>
        <v>8220</v>
      </c>
      <c r="E30" s="42">
        <f t="shared" si="15"/>
        <v>1161.6499999999999</v>
      </c>
      <c r="F30" s="24">
        <f t="shared" si="17"/>
        <v>2173807</v>
      </c>
      <c r="G30" s="14">
        <v>2151592</v>
      </c>
      <c r="H30" s="14">
        <v>2148345</v>
      </c>
      <c r="I30" s="14">
        <v>2155677</v>
      </c>
      <c r="J30" s="14">
        <v>2151100</v>
      </c>
      <c r="K30" s="14">
        <v>2142244</v>
      </c>
      <c r="L30" s="14">
        <v>2144171</v>
      </c>
      <c r="M30" s="14">
        <v>2167538</v>
      </c>
      <c r="N30" s="14">
        <v>2154478</v>
      </c>
      <c r="O30" s="14">
        <v>2155814</v>
      </c>
      <c r="P30" s="13">
        <v>2148628</v>
      </c>
      <c r="Q30" s="14">
        <f t="shared" si="18"/>
        <v>2142244</v>
      </c>
      <c r="R30" s="16">
        <f t="shared" si="19"/>
        <v>-1.4519688270393849E-2</v>
      </c>
      <c r="S30" s="14">
        <f t="shared" si="20"/>
        <v>2151958.7000000002</v>
      </c>
      <c r="T30" s="16">
        <f t="shared" si="21"/>
        <v>-1.005070827354948E-2</v>
      </c>
      <c r="U30" s="24">
        <f t="shared" si="22"/>
        <v>6766.0804466101345</v>
      </c>
    </row>
    <row r="31" spans="2:26" x14ac:dyDescent="0.25">
      <c r="B31" s="56"/>
      <c r="C31" s="11" t="str">
        <f t="shared" si="16"/>
        <v>K5_g-2</v>
      </c>
      <c r="D31" s="11">
        <f t="shared" si="16"/>
        <v>8267</v>
      </c>
      <c r="E31" s="42">
        <f t="shared" si="15"/>
        <v>1330.5833333333333</v>
      </c>
      <c r="F31" s="24">
        <f t="shared" si="17"/>
        <v>5822825</v>
      </c>
      <c r="G31" s="14">
        <v>5877932</v>
      </c>
      <c r="H31" s="14">
        <v>5892429</v>
      </c>
      <c r="I31" s="14">
        <v>5904570</v>
      </c>
      <c r="J31" s="14">
        <v>5897577</v>
      </c>
      <c r="K31" s="14">
        <v>5857908</v>
      </c>
      <c r="L31" s="14">
        <v>5891656</v>
      </c>
      <c r="M31" s="14">
        <v>5870543</v>
      </c>
      <c r="N31" s="14">
        <v>5906590</v>
      </c>
      <c r="O31" s="14">
        <v>5866269</v>
      </c>
      <c r="P31" s="13">
        <v>5858304</v>
      </c>
      <c r="Q31" s="14">
        <f t="shared" si="18"/>
        <v>5857908</v>
      </c>
      <c r="R31" s="16">
        <f t="shared" si="19"/>
        <v>6.0250823268774845E-3</v>
      </c>
      <c r="S31" s="14">
        <f t="shared" si="20"/>
        <v>5882377.7999999998</v>
      </c>
      <c r="T31" s="16">
        <f t="shared" si="21"/>
        <v>1.0227475495141913E-2</v>
      </c>
      <c r="U31" s="24">
        <f t="shared" si="22"/>
        <v>17591.167362059856</v>
      </c>
    </row>
    <row r="32" spans="2:26" x14ac:dyDescent="0.25">
      <c r="B32" s="56"/>
      <c r="C32" s="11" t="str">
        <f t="shared" si="16"/>
        <v>K5_g-6</v>
      </c>
      <c r="D32" s="11">
        <f t="shared" si="16"/>
        <v>8267</v>
      </c>
      <c r="E32" s="42">
        <f t="shared" si="15"/>
        <v>1330.5833333333333</v>
      </c>
      <c r="F32" s="24">
        <f t="shared" si="17"/>
        <v>3406571</v>
      </c>
      <c r="G32" s="14">
        <v>3431434</v>
      </c>
      <c r="H32" s="14">
        <v>3451447</v>
      </c>
      <c r="I32" s="14">
        <v>3411827</v>
      </c>
      <c r="J32" s="14">
        <v>3418377</v>
      </c>
      <c r="K32" s="14">
        <v>3410838</v>
      </c>
      <c r="L32" s="14">
        <v>3407463</v>
      </c>
      <c r="M32" s="14">
        <v>3387872</v>
      </c>
      <c r="N32" s="14">
        <v>3417020</v>
      </c>
      <c r="O32" s="14">
        <v>3441641</v>
      </c>
      <c r="P32" s="13">
        <v>3420208</v>
      </c>
      <c r="Q32" s="14">
        <f t="shared" si="18"/>
        <v>3387872</v>
      </c>
      <c r="R32" s="16">
        <f t="shared" si="19"/>
        <v>-5.4890973944180521E-3</v>
      </c>
      <c r="S32" s="14">
        <f t="shared" si="20"/>
        <v>3419812.7</v>
      </c>
      <c r="T32" s="16">
        <f t="shared" si="21"/>
        <v>3.8871052445406118E-3</v>
      </c>
      <c r="U32" s="24">
        <f t="shared" si="22"/>
        <v>17144.430442858109</v>
      </c>
    </row>
    <row r="33" spans="2:33" x14ac:dyDescent="0.25">
      <c r="B33" s="56"/>
      <c r="C33" s="11" t="str">
        <f t="shared" si="16"/>
        <v>K2_g-2</v>
      </c>
      <c r="D33" s="11">
        <f t="shared" si="16"/>
        <v>8563</v>
      </c>
      <c r="E33" s="42">
        <f t="shared" si="15"/>
        <v>1357.5333333333333</v>
      </c>
      <c r="F33" s="24">
        <f t="shared" si="17"/>
        <v>6033790</v>
      </c>
      <c r="G33" s="14">
        <v>6098372</v>
      </c>
      <c r="H33" s="14">
        <v>6090927</v>
      </c>
      <c r="I33" s="14">
        <v>6091567</v>
      </c>
      <c r="J33" s="14">
        <v>6090628</v>
      </c>
      <c r="K33" s="14">
        <v>6085692</v>
      </c>
      <c r="L33" s="14">
        <v>6088221</v>
      </c>
      <c r="M33" s="14">
        <v>6048626</v>
      </c>
      <c r="N33" s="14">
        <v>6069154</v>
      </c>
      <c r="O33" s="14">
        <v>6076422</v>
      </c>
      <c r="P33" s="13">
        <v>6088161</v>
      </c>
      <c r="Q33" s="14">
        <f t="shared" si="18"/>
        <v>6048626</v>
      </c>
      <c r="R33" s="16">
        <f t="shared" si="19"/>
        <v>2.4588194153261078E-3</v>
      </c>
      <c r="S33" s="14">
        <f t="shared" si="20"/>
        <v>6082777</v>
      </c>
      <c r="T33" s="16">
        <f t="shared" si="21"/>
        <v>8.1187777499713842E-3</v>
      </c>
      <c r="U33" s="24">
        <f t="shared" si="22"/>
        <v>13812.724561070492</v>
      </c>
    </row>
    <row r="34" spans="2:33" x14ac:dyDescent="0.25">
      <c r="B34" s="56"/>
      <c r="C34" s="11" t="str">
        <f t="shared" si="16"/>
        <v>K2_g-4</v>
      </c>
      <c r="D34" s="11">
        <f t="shared" si="16"/>
        <v>8563</v>
      </c>
      <c r="E34" s="42">
        <f t="shared" si="15"/>
        <v>1357.5333333333333</v>
      </c>
      <c r="F34" s="24">
        <f t="shared" si="17"/>
        <v>4293975</v>
      </c>
      <c r="G34" s="14">
        <v>4295303</v>
      </c>
      <c r="H34" s="14">
        <v>4284480</v>
      </c>
      <c r="I34" s="14">
        <v>4280655</v>
      </c>
      <c r="J34" s="14">
        <v>4249160</v>
      </c>
      <c r="K34" s="14">
        <v>4266405</v>
      </c>
      <c r="L34" s="14">
        <v>4245472</v>
      </c>
      <c r="M34" s="14">
        <v>4275244</v>
      </c>
      <c r="N34" s="14">
        <v>4286596</v>
      </c>
      <c r="O34" s="14">
        <v>4268830</v>
      </c>
      <c r="P34" s="13">
        <v>4271221</v>
      </c>
      <c r="Q34" s="14">
        <f t="shared" si="18"/>
        <v>4245472</v>
      </c>
      <c r="R34" s="16">
        <f t="shared" si="19"/>
        <v>-1.1295594408444409E-2</v>
      </c>
      <c r="S34" s="14">
        <f t="shared" si="20"/>
        <v>4272336.5999999996</v>
      </c>
      <c r="T34" s="16">
        <f t="shared" si="21"/>
        <v>-5.0392468516934352E-3</v>
      </c>
      <c r="U34" s="24">
        <f t="shared" si="22"/>
        <v>15044.87667081389</v>
      </c>
    </row>
    <row r="35" spans="2:33" x14ac:dyDescent="0.25">
      <c r="B35" s="56"/>
      <c r="C35" s="11" t="str">
        <f t="shared" si="16"/>
        <v>K1_g-2</v>
      </c>
      <c r="D35" s="11">
        <f t="shared" si="16"/>
        <v>8566</v>
      </c>
      <c r="E35" s="42">
        <f t="shared" si="15"/>
        <v>1358</v>
      </c>
      <c r="F35" s="24">
        <f t="shared" si="17"/>
        <v>6274277</v>
      </c>
      <c r="G35" s="14">
        <v>6289012</v>
      </c>
      <c r="H35" s="14">
        <v>6285566</v>
      </c>
      <c r="I35" s="14">
        <v>6306554</v>
      </c>
      <c r="J35" s="14">
        <v>6274948</v>
      </c>
      <c r="K35" s="14">
        <v>6264287</v>
      </c>
      <c r="L35" s="14">
        <v>6291690</v>
      </c>
      <c r="M35" s="14">
        <v>6277267</v>
      </c>
      <c r="N35" s="14">
        <v>6287092</v>
      </c>
      <c r="O35" s="14">
        <v>6279450</v>
      </c>
      <c r="P35" s="13">
        <v>6268675</v>
      </c>
      <c r="Q35" s="14">
        <f t="shared" si="18"/>
        <v>6264287</v>
      </c>
      <c r="R35" s="16">
        <f t="shared" si="19"/>
        <v>-1.5922153261642702E-3</v>
      </c>
      <c r="S35" s="14">
        <f t="shared" si="20"/>
        <v>6282454.0999999996</v>
      </c>
      <c r="T35" s="16">
        <f t="shared" si="21"/>
        <v>1.3032736680258505E-3</v>
      </c>
      <c r="U35" s="24">
        <f t="shared" si="22"/>
        <v>11629.644873769792</v>
      </c>
    </row>
    <row r="36" spans="2:33" x14ac:dyDescent="0.25">
      <c r="B36" s="56"/>
      <c r="C36" s="11" t="str">
        <f t="shared" si="16"/>
        <v>K1_g-6</v>
      </c>
      <c r="D36" s="11">
        <f t="shared" si="16"/>
        <v>8566</v>
      </c>
      <c r="E36" s="42">
        <f t="shared" si="15"/>
        <v>1358</v>
      </c>
      <c r="F36" s="24">
        <f t="shared" si="17"/>
        <v>3541665</v>
      </c>
      <c r="G36" s="14">
        <v>3543686</v>
      </c>
      <c r="H36" s="14">
        <v>3576225</v>
      </c>
      <c r="I36" s="14">
        <v>3564582</v>
      </c>
      <c r="J36" s="14">
        <v>3561130</v>
      </c>
      <c r="K36" s="14">
        <v>3565004</v>
      </c>
      <c r="L36" s="14">
        <v>3562602</v>
      </c>
      <c r="M36" s="14">
        <v>3555896</v>
      </c>
      <c r="N36" s="14">
        <v>3546952</v>
      </c>
      <c r="O36" s="14">
        <v>3549676</v>
      </c>
      <c r="P36" s="13">
        <v>3562668</v>
      </c>
      <c r="Q36" s="14">
        <f t="shared" si="18"/>
        <v>3543686</v>
      </c>
      <c r="R36" s="16">
        <f t="shared" si="19"/>
        <v>5.7063556265202209E-4</v>
      </c>
      <c r="S36" s="14">
        <f t="shared" si="20"/>
        <v>3558842.1</v>
      </c>
      <c r="T36" s="16">
        <f t="shared" si="21"/>
        <v>4.8500069882386754E-3</v>
      </c>
      <c r="U36" s="24">
        <f t="shared" si="22"/>
        <v>9332.0322593741603</v>
      </c>
    </row>
    <row r="37" spans="2:33" x14ac:dyDescent="0.25">
      <c r="B37" s="56"/>
      <c r="C37" s="11" t="str">
        <f t="shared" si="16"/>
        <v>O1_g-4</v>
      </c>
      <c r="D37" s="11">
        <f t="shared" si="16"/>
        <v>8581</v>
      </c>
      <c r="E37" s="42">
        <f t="shared" si="15"/>
        <v>1199.6833333333334</v>
      </c>
      <c r="F37" s="24">
        <f t="shared" si="17"/>
        <v>3260611</v>
      </c>
      <c r="G37" s="14">
        <v>3239405</v>
      </c>
      <c r="H37" s="14">
        <v>3241606</v>
      </c>
      <c r="I37" s="14">
        <v>3250530</v>
      </c>
      <c r="J37" s="14">
        <v>3243145</v>
      </c>
      <c r="K37" s="14">
        <v>3230733</v>
      </c>
      <c r="L37" s="14">
        <v>3239468</v>
      </c>
      <c r="M37" s="14">
        <v>3247892</v>
      </c>
      <c r="N37" s="14">
        <v>3256017</v>
      </c>
      <c r="O37" s="14">
        <v>3237603</v>
      </c>
      <c r="P37" s="13">
        <v>3237981</v>
      </c>
      <c r="Q37" s="14">
        <f t="shared" si="18"/>
        <v>3230733</v>
      </c>
      <c r="R37" s="16">
        <f t="shared" si="19"/>
        <v>-9.1633132563191388E-3</v>
      </c>
      <c r="S37" s="14">
        <f t="shared" si="20"/>
        <v>3242438</v>
      </c>
      <c r="T37" s="16">
        <f t="shared" si="21"/>
        <v>-5.5734952743519139E-3</v>
      </c>
      <c r="U37" s="24">
        <f t="shared" si="22"/>
        <v>6921.5387162104353</v>
      </c>
    </row>
    <row r="38" spans="2:33" ht="15.75" thickBot="1" x14ac:dyDescent="0.3">
      <c r="B38" s="57"/>
      <c r="C38" s="17" t="str">
        <f t="shared" si="16"/>
        <v>O1_g-6</v>
      </c>
      <c r="D38" s="17">
        <f t="shared" si="16"/>
        <v>8581</v>
      </c>
      <c r="E38" s="43">
        <f t="shared" si="15"/>
        <v>1199.6833333333334</v>
      </c>
      <c r="F38" s="25">
        <f t="shared" si="17"/>
        <v>2664709</v>
      </c>
      <c r="G38" s="19">
        <v>2651563</v>
      </c>
      <c r="H38" s="19">
        <v>2652050</v>
      </c>
      <c r="I38" s="19">
        <v>2631298</v>
      </c>
      <c r="J38" s="19">
        <v>2647939</v>
      </c>
      <c r="K38" s="19">
        <v>2656416</v>
      </c>
      <c r="L38" s="19">
        <v>2650152</v>
      </c>
      <c r="M38" s="19">
        <v>2651954</v>
      </c>
      <c r="N38" s="19">
        <v>2652040</v>
      </c>
      <c r="O38" s="19">
        <v>2649303</v>
      </c>
      <c r="P38" s="39">
        <v>2655373</v>
      </c>
      <c r="Q38" s="19">
        <f t="shared" si="18"/>
        <v>2631298</v>
      </c>
      <c r="R38" s="21">
        <f t="shared" si="19"/>
        <v>-1.2538329701291984E-2</v>
      </c>
      <c r="S38" s="19">
        <f t="shared" si="20"/>
        <v>2649808.7999999998</v>
      </c>
      <c r="T38" s="21">
        <f t="shared" si="21"/>
        <v>-5.5916799920742166E-3</v>
      </c>
      <c r="U38" s="25">
        <f t="shared" si="22"/>
        <v>6624.3130481582766</v>
      </c>
    </row>
    <row r="39" spans="2:33" ht="15.75" thickTop="1" x14ac:dyDescent="0.25"/>
    <row r="40" spans="2:33" x14ac:dyDescent="0.25">
      <c r="E40" s="44"/>
      <c r="V40" s="33"/>
      <c r="Z40" s="33"/>
      <c r="AA40" s="33"/>
      <c r="AB40" s="33"/>
    </row>
    <row r="41" spans="2:33" ht="15.75" thickBot="1" x14ac:dyDescent="0.3">
      <c r="N41" s="46"/>
      <c r="AC41" s="33"/>
      <c r="AD41" s="33"/>
      <c r="AE41" s="33"/>
      <c r="AF41" s="33"/>
    </row>
    <row r="42" spans="2:33" ht="15.75" customHeight="1" thickTop="1" x14ac:dyDescent="0.25">
      <c r="G42" s="65" t="s">
        <v>99</v>
      </c>
      <c r="H42" s="66"/>
      <c r="I42" s="66"/>
      <c r="J42" s="66"/>
      <c r="K42" s="66"/>
      <c r="L42" s="66"/>
      <c r="M42" s="66"/>
      <c r="N42" s="66"/>
      <c r="O42" s="66"/>
      <c r="P42" s="67"/>
      <c r="V42" s="14"/>
      <c r="Z42" s="14"/>
      <c r="AA42" s="14"/>
      <c r="AB42" s="14"/>
      <c r="AC42" s="14"/>
      <c r="AD42" s="22"/>
      <c r="AE42" s="14"/>
      <c r="AF42" s="22"/>
      <c r="AG42" s="14"/>
    </row>
    <row r="43" spans="2:33" ht="15.75" customHeight="1" thickBot="1" x14ac:dyDescent="0.3">
      <c r="G43" s="68"/>
      <c r="H43" s="69"/>
      <c r="I43" s="69"/>
      <c r="J43" s="69"/>
      <c r="K43" s="69"/>
      <c r="L43" s="69"/>
      <c r="M43" s="69"/>
      <c r="N43" s="69"/>
      <c r="O43" s="69"/>
      <c r="P43" s="70"/>
      <c r="V43" s="14"/>
      <c r="Z43" s="14"/>
      <c r="AA43" s="14"/>
      <c r="AB43" s="14"/>
      <c r="AC43" s="14"/>
      <c r="AD43" s="22"/>
      <c r="AE43" s="14"/>
      <c r="AF43" s="22"/>
      <c r="AG43" s="14"/>
    </row>
    <row r="44" spans="2:33" ht="15.75" customHeight="1" thickTop="1" thickBot="1" x14ac:dyDescent="0.3">
      <c r="G44" s="52" t="s">
        <v>7</v>
      </c>
      <c r="H44" s="53"/>
      <c r="I44" s="53"/>
      <c r="J44" s="53"/>
      <c r="K44" s="53"/>
      <c r="L44" s="53"/>
      <c r="M44" s="53"/>
      <c r="N44" s="53"/>
      <c r="O44" s="53"/>
      <c r="P44" s="54"/>
      <c r="V44" s="14"/>
      <c r="Z44" s="14"/>
      <c r="AA44" s="14"/>
      <c r="AB44" s="14"/>
      <c r="AC44" s="14"/>
      <c r="AD44" s="22"/>
      <c r="AE44" s="14"/>
      <c r="AF44" s="22"/>
      <c r="AG44" s="14"/>
    </row>
    <row r="45" spans="2:33" ht="16.5" thickTop="1" thickBot="1" x14ac:dyDescent="0.3">
      <c r="B45" s="23"/>
      <c r="C45" s="1" t="s">
        <v>2</v>
      </c>
      <c r="D45" s="1" t="s">
        <v>8</v>
      </c>
      <c r="E45" s="1" t="s">
        <v>98</v>
      </c>
      <c r="F45" s="1" t="s">
        <v>27</v>
      </c>
      <c r="G45" s="2">
        <v>1</v>
      </c>
      <c r="H45" s="4">
        <v>2</v>
      </c>
      <c r="I45" s="4">
        <v>3</v>
      </c>
      <c r="J45" s="4">
        <v>4</v>
      </c>
      <c r="K45" s="4">
        <v>5</v>
      </c>
      <c r="L45" s="4">
        <v>6</v>
      </c>
      <c r="M45" s="4">
        <v>7</v>
      </c>
      <c r="N45" s="4">
        <v>8</v>
      </c>
      <c r="O45" s="4">
        <v>9</v>
      </c>
      <c r="P45" s="3">
        <v>10</v>
      </c>
      <c r="Q45" s="40" t="s">
        <v>0</v>
      </c>
      <c r="R45" s="41"/>
      <c r="S45" s="40" t="s">
        <v>1</v>
      </c>
      <c r="T45" s="41"/>
      <c r="U45" s="1" t="s">
        <v>9</v>
      </c>
      <c r="V45" s="14"/>
      <c r="Z45" s="14"/>
      <c r="AA45" s="14"/>
      <c r="AB45" s="14"/>
      <c r="AC45" s="14"/>
      <c r="AD45" s="22"/>
      <c r="AE45" s="14"/>
      <c r="AF45" s="22"/>
      <c r="AG45" s="14"/>
    </row>
    <row r="46" spans="2:33" ht="15.75" thickTop="1" x14ac:dyDescent="0.25">
      <c r="B46" s="56" t="str">
        <f>S3</f>
        <v>UHGS</v>
      </c>
      <c r="C46" s="11" t="str">
        <f t="shared" ref="C46:F57" si="23">C6</f>
        <v>O6_g-2</v>
      </c>
      <c r="D46" s="11">
        <f t="shared" si="23"/>
        <v>7831</v>
      </c>
      <c r="E46" s="42">
        <f t="shared" si="23"/>
        <v>1115.6833333333334</v>
      </c>
      <c r="F46" s="24">
        <f t="shared" si="23"/>
        <v>3459355</v>
      </c>
      <c r="G46" s="14">
        <v>3557595</v>
      </c>
      <c r="H46" s="14">
        <v>3577382</v>
      </c>
      <c r="I46" s="14">
        <v>3566981</v>
      </c>
      <c r="J46" s="14">
        <v>3557457</v>
      </c>
      <c r="K46" s="14">
        <v>3564016</v>
      </c>
      <c r="L46" s="14">
        <v>3578908</v>
      </c>
      <c r="M46" s="14">
        <v>3569382</v>
      </c>
      <c r="N46" s="14">
        <v>3562368</v>
      </c>
      <c r="O46" s="14">
        <v>3571184</v>
      </c>
      <c r="P46" s="13">
        <v>3571382</v>
      </c>
      <c r="Q46" s="14">
        <f t="shared" ref="Q46:Q57" si="24">MIN(G46:P46)</f>
        <v>3557457</v>
      </c>
      <c r="R46" s="16">
        <f t="shared" ref="R46:R57" si="25">Q46/F46-1</f>
        <v>2.8358465667732924E-2</v>
      </c>
      <c r="S46" s="14">
        <f t="shared" ref="S46:S57" si="26">AVERAGE(G46:P46)</f>
        <v>3567665.5</v>
      </c>
      <c r="T46" s="16">
        <f t="shared" ref="T46:T57" si="27">S46/F46-1</f>
        <v>3.1309449304856019E-2</v>
      </c>
      <c r="U46" s="24">
        <f t="shared" ref="U46:U57" si="28">_xlfn.STDEV.P(G46:P46)</f>
        <v>7052.8157816577059</v>
      </c>
      <c r="V46" s="14"/>
      <c r="X46" s="14"/>
      <c r="Y46" s="14"/>
      <c r="Z46" s="14"/>
      <c r="AA46" s="14"/>
      <c r="AB46" s="14"/>
      <c r="AC46" s="14"/>
      <c r="AD46" s="22"/>
      <c r="AE46" s="14"/>
      <c r="AF46" s="22"/>
      <c r="AG46" s="14"/>
    </row>
    <row r="47" spans="2:33" x14ac:dyDescent="0.25">
      <c r="B47" s="56"/>
      <c r="C47" s="11" t="str">
        <f t="shared" si="23"/>
        <v>O6_g-6</v>
      </c>
      <c r="D47" s="11">
        <f t="shared" si="23"/>
        <v>7831</v>
      </c>
      <c r="E47" s="42">
        <f t="shared" si="23"/>
        <v>1115.6833333333334</v>
      </c>
      <c r="F47" s="24">
        <f t="shared" si="23"/>
        <v>2239678</v>
      </c>
      <c r="G47" s="14">
        <v>2274775</v>
      </c>
      <c r="H47" s="14">
        <v>2272534</v>
      </c>
      <c r="I47" s="14">
        <v>2276963</v>
      </c>
      <c r="J47" s="14">
        <v>2294598</v>
      </c>
      <c r="K47" s="14">
        <v>2289670</v>
      </c>
      <c r="L47" s="14">
        <v>2280800</v>
      </c>
      <c r="M47" s="14">
        <v>2295733</v>
      </c>
      <c r="N47" s="14">
        <v>2270350</v>
      </c>
      <c r="O47" s="14">
        <v>2299832</v>
      </c>
      <c r="P47" s="13">
        <v>2271470</v>
      </c>
      <c r="Q47" s="14">
        <f t="shared" si="24"/>
        <v>2270350</v>
      </c>
      <c r="R47" s="16">
        <f t="shared" si="25"/>
        <v>1.3694825774062114E-2</v>
      </c>
      <c r="S47" s="14">
        <f t="shared" si="26"/>
        <v>2282672.5</v>
      </c>
      <c r="T47" s="16">
        <f t="shared" si="27"/>
        <v>1.9196732744617861E-2</v>
      </c>
      <c r="U47" s="24">
        <f t="shared" si="28"/>
        <v>10652.755533194217</v>
      </c>
      <c r="AC47" s="14"/>
      <c r="AD47" s="22"/>
      <c r="AE47" s="14"/>
      <c r="AF47" s="22"/>
      <c r="AG47" s="14"/>
    </row>
    <row r="48" spans="2:33" x14ac:dyDescent="0.25">
      <c r="B48" s="56"/>
      <c r="C48" s="11" t="str">
        <f t="shared" si="23"/>
        <v>O1_p-2</v>
      </c>
      <c r="D48" s="11">
        <f t="shared" si="23"/>
        <v>8220</v>
      </c>
      <c r="E48" s="42">
        <f t="shared" si="23"/>
        <v>1161.6499999999999</v>
      </c>
      <c r="F48" s="24">
        <f t="shared" si="23"/>
        <v>2484393</v>
      </c>
      <c r="G48" s="14">
        <v>2519512</v>
      </c>
      <c r="H48" s="14">
        <v>2554498</v>
      </c>
      <c r="I48" s="14">
        <v>2536440</v>
      </c>
      <c r="J48" s="14">
        <v>2513761</v>
      </c>
      <c r="K48" s="14">
        <v>2535944</v>
      </c>
      <c r="L48" s="14">
        <v>2542494</v>
      </c>
      <c r="M48" s="14">
        <v>2505481</v>
      </c>
      <c r="N48" s="14">
        <v>2551062</v>
      </c>
      <c r="O48" s="14">
        <v>2551498</v>
      </c>
      <c r="P48" s="13">
        <v>2530079</v>
      </c>
      <c r="Q48" s="14">
        <f t="shared" si="24"/>
        <v>2505481</v>
      </c>
      <c r="R48" s="16">
        <f t="shared" si="25"/>
        <v>8.4881900729876225E-3</v>
      </c>
      <c r="S48" s="14">
        <f t="shared" si="26"/>
        <v>2534076.9</v>
      </c>
      <c r="T48" s="16">
        <f t="shared" si="27"/>
        <v>1.9998406049284378E-2</v>
      </c>
      <c r="U48" s="24">
        <f t="shared" si="28"/>
        <v>15960.915872530624</v>
      </c>
      <c r="AC48" s="14"/>
      <c r="AD48" s="22"/>
      <c r="AE48" s="14"/>
      <c r="AF48" s="22"/>
      <c r="AG48" s="14"/>
    </row>
    <row r="49" spans="2:33" x14ac:dyDescent="0.25">
      <c r="B49" s="56"/>
      <c r="C49" s="11" t="str">
        <f t="shared" si="23"/>
        <v>O1_p-4</v>
      </c>
      <c r="D49" s="11">
        <f t="shared" si="23"/>
        <v>8220</v>
      </c>
      <c r="E49" s="42">
        <f t="shared" si="23"/>
        <v>1161.6499999999999</v>
      </c>
      <c r="F49" s="24">
        <f t="shared" si="23"/>
        <v>2173807</v>
      </c>
      <c r="G49" s="14">
        <v>2202057</v>
      </c>
      <c r="H49" s="14">
        <v>2211266</v>
      </c>
      <c r="I49" s="14">
        <v>2201136</v>
      </c>
      <c r="J49" s="14">
        <v>2211736</v>
      </c>
      <c r="K49" s="14">
        <v>2197786</v>
      </c>
      <c r="L49" s="14">
        <v>2177085</v>
      </c>
      <c r="M49" s="14">
        <v>2197063</v>
      </c>
      <c r="N49" s="14">
        <v>2205527</v>
      </c>
      <c r="O49" s="14">
        <v>2201241</v>
      </c>
      <c r="P49" s="13">
        <v>2174042</v>
      </c>
      <c r="Q49" s="14">
        <f t="shared" si="24"/>
        <v>2174042</v>
      </c>
      <c r="R49" s="16">
        <f t="shared" si="25"/>
        <v>1.0810527337512532E-4</v>
      </c>
      <c r="S49" s="14">
        <f t="shared" si="26"/>
        <v>2197893.9</v>
      </c>
      <c r="T49" s="16">
        <f t="shared" si="27"/>
        <v>1.1080514507497696E-2</v>
      </c>
      <c r="U49" s="24">
        <f t="shared" si="28"/>
        <v>12125.807968543788</v>
      </c>
      <c r="AC49" s="14"/>
      <c r="AD49" s="22"/>
      <c r="AE49" s="14"/>
      <c r="AF49" s="22"/>
      <c r="AG49" s="14"/>
    </row>
    <row r="50" spans="2:33" x14ac:dyDescent="0.25">
      <c r="B50" s="56"/>
      <c r="C50" s="11" t="str">
        <f t="shared" si="23"/>
        <v>K5_g-2</v>
      </c>
      <c r="D50" s="11">
        <f t="shared" si="23"/>
        <v>8267</v>
      </c>
      <c r="E50" s="42">
        <f t="shared" si="23"/>
        <v>1330.5833333333333</v>
      </c>
      <c r="F50" s="24">
        <f t="shared" si="23"/>
        <v>5822825</v>
      </c>
      <c r="G50" s="14">
        <v>6071232</v>
      </c>
      <c r="H50" s="14">
        <v>6040854</v>
      </c>
      <c r="I50" s="14">
        <v>6078430</v>
      </c>
      <c r="J50" s="14">
        <v>6080792</v>
      </c>
      <c r="K50" s="14">
        <v>6048268</v>
      </c>
      <c r="L50" s="14">
        <v>6043528</v>
      </c>
      <c r="M50" s="14">
        <v>6065914</v>
      </c>
      <c r="N50" s="14">
        <v>6068816</v>
      </c>
      <c r="O50" s="14">
        <v>6045156</v>
      </c>
      <c r="P50" s="13">
        <v>6023262</v>
      </c>
      <c r="Q50" s="14">
        <f t="shared" si="24"/>
        <v>6023262</v>
      </c>
      <c r="R50" s="16">
        <f t="shared" si="25"/>
        <v>3.4422638495918978E-2</v>
      </c>
      <c r="S50" s="14">
        <f t="shared" si="26"/>
        <v>6056625.2000000002</v>
      </c>
      <c r="T50" s="16">
        <f t="shared" si="27"/>
        <v>4.0152365904865706E-2</v>
      </c>
      <c r="U50" s="24">
        <f t="shared" si="28"/>
        <v>18006.930314742709</v>
      </c>
      <c r="AC50" s="14"/>
      <c r="AD50" s="22"/>
      <c r="AE50" s="14"/>
      <c r="AF50" s="22"/>
      <c r="AG50" s="14"/>
    </row>
    <row r="51" spans="2:33" x14ac:dyDescent="0.25">
      <c r="B51" s="56"/>
      <c r="C51" s="11" t="str">
        <f t="shared" si="23"/>
        <v>K5_g-6</v>
      </c>
      <c r="D51" s="11">
        <f t="shared" si="23"/>
        <v>8267</v>
      </c>
      <c r="E51" s="42">
        <f t="shared" si="23"/>
        <v>1330.5833333333333</v>
      </c>
      <c r="F51" s="24">
        <f t="shared" si="23"/>
        <v>3406571</v>
      </c>
      <c r="G51" s="14">
        <v>3491939</v>
      </c>
      <c r="H51" s="14">
        <v>3480387</v>
      </c>
      <c r="I51" s="14">
        <v>3487987</v>
      </c>
      <c r="J51" s="14">
        <v>3486438</v>
      </c>
      <c r="K51" s="14">
        <v>3512437</v>
      </c>
      <c r="L51" s="14">
        <v>3486955</v>
      </c>
      <c r="M51" s="14">
        <v>3508378</v>
      </c>
      <c r="N51" s="14">
        <v>3496083</v>
      </c>
      <c r="O51" s="14">
        <v>3524757</v>
      </c>
      <c r="P51" s="13">
        <v>3487129</v>
      </c>
      <c r="Q51" s="14">
        <f t="shared" si="24"/>
        <v>3480387</v>
      </c>
      <c r="R51" s="16">
        <f t="shared" si="25"/>
        <v>2.1668710266129709E-2</v>
      </c>
      <c r="S51" s="14">
        <f t="shared" si="26"/>
        <v>3496249</v>
      </c>
      <c r="T51" s="16">
        <f t="shared" si="27"/>
        <v>2.6325005408664559E-2</v>
      </c>
      <c r="U51" s="24">
        <f t="shared" si="28"/>
        <v>13513.496771746386</v>
      </c>
      <c r="AC51" s="14"/>
      <c r="AD51" s="22"/>
      <c r="AE51" s="14"/>
      <c r="AF51" s="22"/>
      <c r="AG51" s="14"/>
    </row>
    <row r="52" spans="2:33" x14ac:dyDescent="0.25">
      <c r="B52" s="56"/>
      <c r="C52" s="11" t="str">
        <f t="shared" si="23"/>
        <v>K2_g-2</v>
      </c>
      <c r="D52" s="11">
        <f t="shared" si="23"/>
        <v>8563</v>
      </c>
      <c r="E52" s="42">
        <f t="shared" si="23"/>
        <v>1357.5333333333333</v>
      </c>
      <c r="F52" s="24">
        <f t="shared" si="23"/>
        <v>6033790</v>
      </c>
      <c r="G52" s="14">
        <v>6295714</v>
      </c>
      <c r="H52" s="14">
        <v>6283656</v>
      </c>
      <c r="I52" s="14">
        <v>6288702</v>
      </c>
      <c r="J52" s="14">
        <v>6280247</v>
      </c>
      <c r="K52" s="14">
        <v>6311476</v>
      </c>
      <c r="L52" s="14">
        <v>6316387</v>
      </c>
      <c r="M52" s="14">
        <v>6301849</v>
      </c>
      <c r="N52" s="14">
        <v>6311258</v>
      </c>
      <c r="O52" s="14">
        <v>6277462</v>
      </c>
      <c r="P52" s="13">
        <v>6328165</v>
      </c>
      <c r="Q52" s="14">
        <f t="shared" si="24"/>
        <v>6277462</v>
      </c>
      <c r="R52" s="16">
        <f t="shared" si="25"/>
        <v>4.0384567576929209E-2</v>
      </c>
      <c r="S52" s="14">
        <f t="shared" si="26"/>
        <v>6299491.5999999996</v>
      </c>
      <c r="T52" s="16">
        <f t="shared" si="27"/>
        <v>4.4035606144728234E-2</v>
      </c>
      <c r="U52" s="24">
        <f t="shared" si="28"/>
        <v>16224.548124370061</v>
      </c>
      <c r="AC52" s="14"/>
      <c r="AD52" s="22"/>
      <c r="AE52" s="14"/>
      <c r="AF52" s="22"/>
      <c r="AG52" s="14"/>
    </row>
    <row r="53" spans="2:33" x14ac:dyDescent="0.25">
      <c r="B53" s="56"/>
      <c r="C53" s="11" t="str">
        <f t="shared" si="23"/>
        <v>K2_g-4</v>
      </c>
      <c r="D53" s="11">
        <f t="shared" si="23"/>
        <v>8563</v>
      </c>
      <c r="E53" s="42">
        <f t="shared" si="23"/>
        <v>1357.5333333333333</v>
      </c>
      <c r="F53" s="24">
        <f t="shared" si="23"/>
        <v>4293975</v>
      </c>
      <c r="G53" s="14">
        <v>4408973</v>
      </c>
      <c r="H53" s="14">
        <v>4386288</v>
      </c>
      <c r="I53" s="14">
        <v>4397623</v>
      </c>
      <c r="J53" s="14">
        <v>4370415</v>
      </c>
      <c r="K53" s="14">
        <v>4411761</v>
      </c>
      <c r="L53" s="14">
        <v>4389871</v>
      </c>
      <c r="M53" s="14">
        <v>4388690</v>
      </c>
      <c r="N53" s="14">
        <v>4368314</v>
      </c>
      <c r="O53" s="14">
        <v>4376926</v>
      </c>
      <c r="P53" s="13">
        <v>4390502</v>
      </c>
      <c r="Q53" s="14">
        <f t="shared" si="24"/>
        <v>4368314</v>
      </c>
      <c r="R53" s="16">
        <f t="shared" si="25"/>
        <v>1.7312397021407966E-2</v>
      </c>
      <c r="S53" s="14">
        <f t="shared" si="26"/>
        <v>4388936.3</v>
      </c>
      <c r="T53" s="16">
        <f t="shared" si="27"/>
        <v>2.2115009984920775E-2</v>
      </c>
      <c r="U53" s="24">
        <f t="shared" si="28"/>
        <v>13859.507163315729</v>
      </c>
      <c r="AC53" s="14"/>
      <c r="AD53" s="22"/>
      <c r="AE53" s="14"/>
      <c r="AF53" s="22"/>
      <c r="AG53" s="14"/>
    </row>
    <row r="54" spans="2:33" x14ac:dyDescent="0.25">
      <c r="B54" s="56"/>
      <c r="C54" s="11" t="str">
        <f t="shared" si="23"/>
        <v>K1_g-2</v>
      </c>
      <c r="D54" s="11">
        <f t="shared" si="23"/>
        <v>8566</v>
      </c>
      <c r="E54" s="42">
        <f t="shared" si="23"/>
        <v>1358</v>
      </c>
      <c r="F54" s="24">
        <f t="shared" si="23"/>
        <v>6274277</v>
      </c>
      <c r="G54" s="14">
        <v>6536621</v>
      </c>
      <c r="H54" s="14">
        <v>6538951</v>
      </c>
      <c r="I54" s="14">
        <v>6520168</v>
      </c>
      <c r="J54" s="14">
        <v>6487740</v>
      </c>
      <c r="K54" s="14">
        <v>6531948</v>
      </c>
      <c r="L54" s="14">
        <v>6487760</v>
      </c>
      <c r="M54" s="14">
        <v>6488990</v>
      </c>
      <c r="N54" s="14">
        <v>6510202</v>
      </c>
      <c r="O54" s="14">
        <v>6476890</v>
      </c>
      <c r="P54" s="13">
        <v>6480096</v>
      </c>
      <c r="Q54" s="14">
        <f t="shared" si="24"/>
        <v>6476890</v>
      </c>
      <c r="R54" s="16">
        <f t="shared" si="25"/>
        <v>3.2292645033045186E-2</v>
      </c>
      <c r="S54" s="14">
        <f t="shared" si="26"/>
        <v>6505936.5999999996</v>
      </c>
      <c r="T54" s="16">
        <f t="shared" si="27"/>
        <v>3.6922118675984494E-2</v>
      </c>
      <c r="U54" s="24">
        <f t="shared" si="28"/>
        <v>23214.082351882873</v>
      </c>
      <c r="AC54" s="14"/>
      <c r="AD54" s="22"/>
      <c r="AE54" s="14"/>
      <c r="AF54" s="22"/>
      <c r="AG54" s="14"/>
    </row>
    <row r="55" spans="2:33" x14ac:dyDescent="0.25">
      <c r="B55" s="56"/>
      <c r="C55" s="11" t="str">
        <f t="shared" si="23"/>
        <v>K1_g-6</v>
      </c>
      <c r="D55" s="11">
        <f t="shared" si="23"/>
        <v>8566</v>
      </c>
      <c r="E55" s="42">
        <f t="shared" si="23"/>
        <v>1358</v>
      </c>
      <c r="F55" s="24">
        <f t="shared" si="23"/>
        <v>3541665</v>
      </c>
      <c r="G55" s="14">
        <v>3655671</v>
      </c>
      <c r="H55" s="14">
        <v>3633578</v>
      </c>
      <c r="I55" s="14">
        <v>3664569</v>
      </c>
      <c r="J55" s="14">
        <v>3647291</v>
      </c>
      <c r="K55" s="14">
        <v>3631109</v>
      </c>
      <c r="L55" s="14">
        <v>3655788</v>
      </c>
      <c r="M55" s="14">
        <v>3645327</v>
      </c>
      <c r="N55" s="14">
        <v>3644091</v>
      </c>
      <c r="O55" s="14">
        <v>3632855</v>
      </c>
      <c r="P55" s="13">
        <v>3670794</v>
      </c>
      <c r="Q55" s="14">
        <f t="shared" si="24"/>
        <v>3631109</v>
      </c>
      <c r="R55" s="16">
        <f t="shared" si="25"/>
        <v>2.5254788355194568E-2</v>
      </c>
      <c r="S55" s="14">
        <f t="shared" si="26"/>
        <v>3648107.3</v>
      </c>
      <c r="T55" s="16">
        <f t="shared" si="27"/>
        <v>3.0054310613793156E-2</v>
      </c>
      <c r="U55" s="24">
        <f t="shared" si="28"/>
        <v>12880.524562687655</v>
      </c>
      <c r="AC55" s="14"/>
      <c r="AD55" s="22"/>
      <c r="AE55" s="14"/>
      <c r="AF55" s="22"/>
      <c r="AG55" s="14"/>
    </row>
    <row r="56" spans="2:33" x14ac:dyDescent="0.25">
      <c r="B56" s="56"/>
      <c r="C56" s="11" t="str">
        <f t="shared" si="23"/>
        <v>O1_g-4</v>
      </c>
      <c r="D56" s="11">
        <f t="shared" si="23"/>
        <v>8581</v>
      </c>
      <c r="E56" s="42">
        <f t="shared" si="23"/>
        <v>1199.6833333333334</v>
      </c>
      <c r="F56" s="24">
        <f t="shared" si="23"/>
        <v>3260611</v>
      </c>
      <c r="G56" s="14">
        <v>3350053</v>
      </c>
      <c r="H56" s="14">
        <v>3364636</v>
      </c>
      <c r="I56" s="14">
        <v>3353882</v>
      </c>
      <c r="J56" s="14">
        <v>3340215</v>
      </c>
      <c r="K56" s="14">
        <v>3342830</v>
      </c>
      <c r="L56" s="14">
        <v>3363031</v>
      </c>
      <c r="M56" s="14">
        <v>3339128</v>
      </c>
      <c r="N56" s="14">
        <v>3349206</v>
      </c>
      <c r="O56" s="14">
        <v>3372717</v>
      </c>
      <c r="P56" s="13">
        <v>3340495</v>
      </c>
      <c r="Q56" s="14">
        <f t="shared" si="24"/>
        <v>3339128</v>
      </c>
      <c r="R56" s="16">
        <f t="shared" si="25"/>
        <v>2.4080456086297941E-2</v>
      </c>
      <c r="S56" s="14">
        <f t="shared" si="26"/>
        <v>3351619.3</v>
      </c>
      <c r="T56" s="16">
        <f t="shared" si="27"/>
        <v>2.7911425189941275E-2</v>
      </c>
      <c r="U56" s="24">
        <f t="shared" si="28"/>
        <v>11159.139411710923</v>
      </c>
      <c r="AC56" s="14"/>
      <c r="AD56" s="22"/>
      <c r="AE56" s="14"/>
      <c r="AF56" s="22"/>
      <c r="AG56" s="14"/>
    </row>
    <row r="57" spans="2:33" ht="15.75" thickBot="1" x14ac:dyDescent="0.3">
      <c r="B57" s="57"/>
      <c r="C57" s="17" t="str">
        <f t="shared" si="23"/>
        <v>O1_g-6</v>
      </c>
      <c r="D57" s="17">
        <f t="shared" si="23"/>
        <v>8581</v>
      </c>
      <c r="E57" s="43">
        <f t="shared" si="23"/>
        <v>1199.6833333333334</v>
      </c>
      <c r="F57" s="25">
        <f t="shared" si="23"/>
        <v>2664709</v>
      </c>
      <c r="G57" s="19">
        <v>2745597</v>
      </c>
      <c r="H57" s="19">
        <v>2746602</v>
      </c>
      <c r="I57" s="19">
        <v>2723314</v>
      </c>
      <c r="J57" s="19">
        <v>2693730</v>
      </c>
      <c r="K57" s="19">
        <v>2709584</v>
      </c>
      <c r="L57" s="19">
        <v>2749549</v>
      </c>
      <c r="M57" s="19">
        <v>2744657</v>
      </c>
      <c r="N57" s="19">
        <v>2721873</v>
      </c>
      <c r="O57" s="19">
        <v>2733389</v>
      </c>
      <c r="P57" s="39">
        <v>2718014</v>
      </c>
      <c r="Q57" s="19">
        <f t="shared" si="24"/>
        <v>2693730</v>
      </c>
      <c r="R57" s="21">
        <f t="shared" si="25"/>
        <v>1.0890870260129804E-2</v>
      </c>
      <c r="S57" s="19">
        <f t="shared" si="26"/>
        <v>2728630.9</v>
      </c>
      <c r="T57" s="21">
        <f t="shared" si="27"/>
        <v>2.398832292756925E-2</v>
      </c>
      <c r="U57" s="25">
        <f t="shared" si="28"/>
        <v>17593.651448462882</v>
      </c>
    </row>
    <row r="58" spans="2:33" ht="15.75" thickTop="1" x14ac:dyDescent="0.25"/>
  </sheetData>
  <sortState xmlns:xlrd2="http://schemas.microsoft.com/office/spreadsheetml/2017/richdata2" ref="C25:F54">
    <sortCondition ref="E25:E54"/>
  </sortState>
  <mergeCells count="21">
    <mergeCell ref="G42:P43"/>
    <mergeCell ref="G44:P44"/>
    <mergeCell ref="B46:B57"/>
    <mergeCell ref="B27:B38"/>
    <mergeCell ref="G3:J3"/>
    <mergeCell ref="O3:R3"/>
    <mergeCell ref="O4:P4"/>
    <mergeCell ref="Q4:R4"/>
    <mergeCell ref="Y4:Z4"/>
    <mergeCell ref="S4:T4"/>
    <mergeCell ref="U4:V4"/>
    <mergeCell ref="G23:P24"/>
    <mergeCell ref="K3:N3"/>
    <mergeCell ref="W3:Z3"/>
    <mergeCell ref="K4:L4"/>
    <mergeCell ref="M4:N4"/>
    <mergeCell ref="S3:V3"/>
    <mergeCell ref="G25:P25"/>
    <mergeCell ref="G4:H4"/>
    <mergeCell ref="I4:J4"/>
    <mergeCell ref="W4:X4"/>
  </mergeCells>
  <conditionalFormatting sqref="W6:W17 G6:G17 K6:K17 O6:O17 S6:S17">
    <cfRule type="expression" dxfId="28" priority="7">
      <formula>G6&lt;=$F6</formula>
    </cfRule>
  </conditionalFormatting>
  <conditionalFormatting sqref="S6:S17 G6:G17 K6:K17 O6:O17 W6:W17">
    <cfRule type="expression" dxfId="29" priority="11">
      <formula>G6&lt;=MIN($G6,$K6,$O6,$S6,$W6)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mval</vt:lpstr>
      <vt:lpstr>Lpr</vt:lpstr>
      <vt:lpstr>Hefei</vt:lpstr>
      <vt:lpstr>Beijing</vt:lpstr>
      <vt:lpstr>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2022-06-14T15:04:52Z</dcterms:created>
  <dcterms:modified xsi:type="dcterms:W3CDTF">2023-03-14T11:57:01Z</dcterms:modified>
</cp:coreProperties>
</file>